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mpservihub.sharepoint.com/sites/ceo-research/Shared Documents/Popgroup and Projections/2. Summary Tables/"/>
    </mc:Choice>
  </mc:AlternateContent>
  <xr:revisionPtr revIDLastSave="186" documentId="8_{0E648BF7-226C-46F0-9581-F547148EC3D3}" xr6:coauthVersionLast="45" xr6:coauthVersionMax="45" xr10:uidLastSave="{ABFCC1BF-D96F-4DC0-AC32-048A546E6811}"/>
  <bookViews>
    <workbookView xWindow="-120" yWindow="-120" windowWidth="20730" windowHeight="11160" xr2:uid="{C755531B-7A9C-4546-B442-7F0F8920DE0C}"/>
  </bookViews>
  <sheets>
    <sheet name="Contents" sheetId="1" r:id="rId1"/>
    <sheet name="Area Codes" sheetId="2" r:id="rId2"/>
    <sheet name="Highland" sheetId="3" r:id="rId3"/>
    <sheet name="BS" sheetId="4" r:id="rId4"/>
    <sheet name="CA" sheetId="5" r:id="rId5"/>
    <sheet name="ER" sheetId="6" r:id="rId6"/>
    <sheet name="IN" sheetId="7" r:id="rId7"/>
    <sheet name="LO" sheetId="8" r:id="rId8"/>
    <sheet name="MR" sheetId="9" r:id="rId9"/>
    <sheet name="NA" sheetId="10" r:id="rId10"/>
    <sheet name="RCW" sheetId="11" r:id="rId11"/>
    <sheet name="SL" sheetId="12" r:id="rId12"/>
    <sheet name="SU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9" i="7" l="1"/>
  <c r="E19" i="7"/>
  <c r="F19" i="7"/>
  <c r="G19" i="7"/>
  <c r="H19" i="7"/>
  <c r="I19" i="7"/>
  <c r="J19" i="7"/>
  <c r="K19" i="7"/>
  <c r="L19" i="7"/>
  <c r="M19" i="7"/>
  <c r="N19" i="7"/>
  <c r="C19" i="7"/>
  <c r="N35" i="13" l="1"/>
  <c r="M35" i="13"/>
  <c r="L35" i="13"/>
  <c r="K35" i="13"/>
  <c r="J35" i="13"/>
  <c r="I35" i="13"/>
  <c r="H35" i="13"/>
  <c r="G35" i="13"/>
  <c r="F35" i="13"/>
  <c r="E35" i="13"/>
  <c r="D35" i="13"/>
  <c r="C35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N19" i="13"/>
  <c r="N26" i="13" s="1"/>
  <c r="M19" i="13"/>
  <c r="M26" i="13" s="1"/>
  <c r="L19" i="13"/>
  <c r="L26" i="13" s="1"/>
  <c r="K19" i="13"/>
  <c r="K26" i="13" s="1"/>
  <c r="J19" i="13"/>
  <c r="J26" i="13" s="1"/>
  <c r="I19" i="13"/>
  <c r="I26" i="13" s="1"/>
  <c r="H19" i="13"/>
  <c r="H26" i="13" s="1"/>
  <c r="G19" i="13"/>
  <c r="G26" i="13" s="1"/>
  <c r="F19" i="13"/>
  <c r="F26" i="13" s="1"/>
  <c r="E19" i="13"/>
  <c r="E26" i="13" s="1"/>
  <c r="D19" i="13"/>
  <c r="D26" i="13" s="1"/>
  <c r="C19" i="13"/>
  <c r="C26" i="13" s="1"/>
  <c r="N13" i="13"/>
  <c r="M13" i="13"/>
  <c r="L13" i="13"/>
  <c r="K13" i="13"/>
  <c r="J13" i="13"/>
  <c r="I13" i="13"/>
  <c r="H13" i="13"/>
  <c r="G13" i="13"/>
  <c r="F13" i="13"/>
  <c r="E13" i="13"/>
  <c r="D13" i="13"/>
  <c r="C13" i="13"/>
  <c r="N10" i="13"/>
  <c r="N17" i="13" s="1"/>
  <c r="N30" i="13" s="1"/>
  <c r="M10" i="13"/>
  <c r="M17" i="13" s="1"/>
  <c r="M30" i="13" s="1"/>
  <c r="L10" i="13"/>
  <c r="L17" i="13" s="1"/>
  <c r="L30" i="13" s="1"/>
  <c r="K10" i="13"/>
  <c r="K17" i="13" s="1"/>
  <c r="K30" i="13" s="1"/>
  <c r="J10" i="13"/>
  <c r="J17" i="13" s="1"/>
  <c r="J30" i="13" s="1"/>
  <c r="I10" i="13"/>
  <c r="I17" i="13" s="1"/>
  <c r="I30" i="13" s="1"/>
  <c r="H10" i="13"/>
  <c r="H17" i="13" s="1"/>
  <c r="H30" i="13" s="1"/>
  <c r="G10" i="13"/>
  <c r="G17" i="13" s="1"/>
  <c r="G30" i="13" s="1"/>
  <c r="F10" i="13"/>
  <c r="F17" i="13" s="1"/>
  <c r="F30" i="13" s="1"/>
  <c r="E10" i="13"/>
  <c r="E17" i="13" s="1"/>
  <c r="E30" i="13" s="1"/>
  <c r="D10" i="13"/>
  <c r="D17" i="13" s="1"/>
  <c r="D30" i="13" s="1"/>
  <c r="C10" i="13"/>
  <c r="C17" i="13" s="1"/>
  <c r="C30" i="13" s="1"/>
  <c r="N35" i="12" l="1"/>
  <c r="M35" i="12"/>
  <c r="L35" i="12"/>
  <c r="K35" i="12"/>
  <c r="J35" i="12"/>
  <c r="I35" i="12"/>
  <c r="H35" i="12"/>
  <c r="G35" i="12"/>
  <c r="F35" i="12"/>
  <c r="E35" i="12"/>
  <c r="D35" i="12"/>
  <c r="C35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N19" i="12"/>
  <c r="N26" i="12" s="1"/>
  <c r="M19" i="12"/>
  <c r="M26" i="12" s="1"/>
  <c r="L19" i="12"/>
  <c r="L26" i="12" s="1"/>
  <c r="K19" i="12"/>
  <c r="K26" i="12" s="1"/>
  <c r="J19" i="12"/>
  <c r="J26" i="12" s="1"/>
  <c r="I19" i="12"/>
  <c r="I26" i="12" s="1"/>
  <c r="H19" i="12"/>
  <c r="H26" i="12" s="1"/>
  <c r="G19" i="12"/>
  <c r="G26" i="12" s="1"/>
  <c r="F19" i="12"/>
  <c r="F26" i="12" s="1"/>
  <c r="E19" i="12"/>
  <c r="E26" i="12" s="1"/>
  <c r="D19" i="12"/>
  <c r="D26" i="12" s="1"/>
  <c r="C19" i="12"/>
  <c r="C26" i="12" s="1"/>
  <c r="N13" i="12"/>
  <c r="M13" i="12"/>
  <c r="L13" i="12"/>
  <c r="K13" i="12"/>
  <c r="J13" i="12"/>
  <c r="I13" i="12"/>
  <c r="H13" i="12"/>
  <c r="G13" i="12"/>
  <c r="F13" i="12"/>
  <c r="E13" i="12"/>
  <c r="D13" i="12"/>
  <c r="C13" i="12"/>
  <c r="N10" i="12"/>
  <c r="N17" i="12" s="1"/>
  <c r="N30" i="12" s="1"/>
  <c r="M10" i="12"/>
  <c r="M17" i="12" s="1"/>
  <c r="M30" i="12" s="1"/>
  <c r="L10" i="12"/>
  <c r="L17" i="12" s="1"/>
  <c r="L30" i="12" s="1"/>
  <c r="K10" i="12"/>
  <c r="K17" i="12" s="1"/>
  <c r="K30" i="12" s="1"/>
  <c r="J10" i="12"/>
  <c r="J17" i="12" s="1"/>
  <c r="J30" i="12" s="1"/>
  <c r="I10" i="12"/>
  <c r="I17" i="12" s="1"/>
  <c r="I30" i="12" s="1"/>
  <c r="H10" i="12"/>
  <c r="H17" i="12" s="1"/>
  <c r="H30" i="12" s="1"/>
  <c r="G10" i="12"/>
  <c r="G17" i="12" s="1"/>
  <c r="G30" i="12" s="1"/>
  <c r="F10" i="12"/>
  <c r="F17" i="12" s="1"/>
  <c r="F30" i="12" s="1"/>
  <c r="E10" i="12"/>
  <c r="E17" i="12" s="1"/>
  <c r="E30" i="12" s="1"/>
  <c r="D10" i="12"/>
  <c r="D17" i="12" s="1"/>
  <c r="D30" i="12" s="1"/>
  <c r="C10" i="12"/>
  <c r="C17" i="12" s="1"/>
  <c r="C30" i="12" s="1"/>
  <c r="N35" i="11" l="1"/>
  <c r="M35" i="11"/>
  <c r="L35" i="11"/>
  <c r="K35" i="11"/>
  <c r="J35" i="11"/>
  <c r="I35" i="11"/>
  <c r="H35" i="11"/>
  <c r="G35" i="11"/>
  <c r="F35" i="11"/>
  <c r="E35" i="11"/>
  <c r="D35" i="11"/>
  <c r="C35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N19" i="11"/>
  <c r="N26" i="11" s="1"/>
  <c r="M19" i="11"/>
  <c r="M26" i="11" s="1"/>
  <c r="L19" i="11"/>
  <c r="L26" i="11" s="1"/>
  <c r="K19" i="11"/>
  <c r="K26" i="11" s="1"/>
  <c r="J19" i="11"/>
  <c r="J26" i="11" s="1"/>
  <c r="I19" i="11"/>
  <c r="I26" i="11" s="1"/>
  <c r="H19" i="11"/>
  <c r="H26" i="11" s="1"/>
  <c r="G19" i="11"/>
  <c r="G26" i="11" s="1"/>
  <c r="F19" i="11"/>
  <c r="F26" i="11" s="1"/>
  <c r="E19" i="11"/>
  <c r="E26" i="11" s="1"/>
  <c r="D19" i="11"/>
  <c r="D26" i="11" s="1"/>
  <c r="C19" i="11"/>
  <c r="C26" i="11" s="1"/>
  <c r="N13" i="11"/>
  <c r="M13" i="11"/>
  <c r="L13" i="11"/>
  <c r="K13" i="11"/>
  <c r="J13" i="11"/>
  <c r="I13" i="11"/>
  <c r="H13" i="11"/>
  <c r="G13" i="11"/>
  <c r="F13" i="11"/>
  <c r="E13" i="11"/>
  <c r="D13" i="11"/>
  <c r="C13" i="11"/>
  <c r="N10" i="11"/>
  <c r="N17" i="11" s="1"/>
  <c r="N30" i="11" s="1"/>
  <c r="M10" i="11"/>
  <c r="M17" i="11" s="1"/>
  <c r="M30" i="11" s="1"/>
  <c r="L10" i="11"/>
  <c r="L17" i="11" s="1"/>
  <c r="L30" i="11" s="1"/>
  <c r="K10" i="11"/>
  <c r="K17" i="11" s="1"/>
  <c r="K30" i="11" s="1"/>
  <c r="J10" i="11"/>
  <c r="J17" i="11" s="1"/>
  <c r="J30" i="11" s="1"/>
  <c r="I10" i="11"/>
  <c r="I17" i="11" s="1"/>
  <c r="I30" i="11" s="1"/>
  <c r="H10" i="11"/>
  <c r="H17" i="11" s="1"/>
  <c r="H30" i="11" s="1"/>
  <c r="G10" i="11"/>
  <c r="G17" i="11" s="1"/>
  <c r="G30" i="11" s="1"/>
  <c r="F10" i="11"/>
  <c r="F17" i="11" s="1"/>
  <c r="F30" i="11" s="1"/>
  <c r="E10" i="11"/>
  <c r="E17" i="11" s="1"/>
  <c r="E30" i="11" s="1"/>
  <c r="D10" i="11"/>
  <c r="D17" i="11" s="1"/>
  <c r="D30" i="11" s="1"/>
  <c r="C10" i="11"/>
  <c r="C17" i="11" s="1"/>
  <c r="C30" i="11" s="1"/>
  <c r="N35" i="10"/>
  <c r="M35" i="10"/>
  <c r="L35" i="10"/>
  <c r="K35" i="10"/>
  <c r="J35" i="10"/>
  <c r="I35" i="10"/>
  <c r="H35" i="10"/>
  <c r="G35" i="10"/>
  <c r="F35" i="10"/>
  <c r="E35" i="10"/>
  <c r="D35" i="10"/>
  <c r="C35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N19" i="10"/>
  <c r="N26" i="10" s="1"/>
  <c r="M19" i="10"/>
  <c r="M26" i="10" s="1"/>
  <c r="L19" i="10"/>
  <c r="L26" i="10" s="1"/>
  <c r="K19" i="10"/>
  <c r="K26" i="10" s="1"/>
  <c r="J19" i="10"/>
  <c r="J26" i="10" s="1"/>
  <c r="I19" i="10"/>
  <c r="I26" i="10" s="1"/>
  <c r="H19" i="10"/>
  <c r="H26" i="10" s="1"/>
  <c r="G19" i="10"/>
  <c r="G26" i="10" s="1"/>
  <c r="F19" i="10"/>
  <c r="F26" i="10" s="1"/>
  <c r="E19" i="10"/>
  <c r="E26" i="10" s="1"/>
  <c r="D19" i="10"/>
  <c r="D26" i="10" s="1"/>
  <c r="C19" i="10"/>
  <c r="C26" i="10" s="1"/>
  <c r="N13" i="10"/>
  <c r="M13" i="10"/>
  <c r="L13" i="10"/>
  <c r="K13" i="10"/>
  <c r="J13" i="10"/>
  <c r="I13" i="10"/>
  <c r="H13" i="10"/>
  <c r="G13" i="10"/>
  <c r="F13" i="10"/>
  <c r="E13" i="10"/>
  <c r="D13" i="10"/>
  <c r="C13" i="10"/>
  <c r="N10" i="10"/>
  <c r="N17" i="10" s="1"/>
  <c r="N30" i="10" s="1"/>
  <c r="M10" i="10"/>
  <c r="M17" i="10" s="1"/>
  <c r="M30" i="10" s="1"/>
  <c r="L10" i="10"/>
  <c r="L17" i="10" s="1"/>
  <c r="L30" i="10" s="1"/>
  <c r="K10" i="10"/>
  <c r="K17" i="10" s="1"/>
  <c r="K30" i="10" s="1"/>
  <c r="J10" i="10"/>
  <c r="J17" i="10" s="1"/>
  <c r="J30" i="10" s="1"/>
  <c r="I10" i="10"/>
  <c r="I17" i="10" s="1"/>
  <c r="I30" i="10" s="1"/>
  <c r="H10" i="10"/>
  <c r="H17" i="10" s="1"/>
  <c r="H30" i="10" s="1"/>
  <c r="G10" i="10"/>
  <c r="G17" i="10" s="1"/>
  <c r="G30" i="10" s="1"/>
  <c r="F10" i="10"/>
  <c r="F17" i="10" s="1"/>
  <c r="F30" i="10" s="1"/>
  <c r="E10" i="10"/>
  <c r="E17" i="10" s="1"/>
  <c r="E30" i="10" s="1"/>
  <c r="D10" i="10"/>
  <c r="D17" i="10" s="1"/>
  <c r="D30" i="10" s="1"/>
  <c r="C10" i="10"/>
  <c r="C17" i="10" s="1"/>
  <c r="C30" i="10" s="1"/>
  <c r="N35" i="9"/>
  <c r="M35" i="9"/>
  <c r="L35" i="9"/>
  <c r="K35" i="9"/>
  <c r="J35" i="9"/>
  <c r="I35" i="9"/>
  <c r="H35" i="9"/>
  <c r="G35" i="9"/>
  <c r="F35" i="9"/>
  <c r="E35" i="9"/>
  <c r="D35" i="9"/>
  <c r="C35" i="9"/>
  <c r="N34" i="9"/>
  <c r="M34" i="9"/>
  <c r="L34" i="9"/>
  <c r="K34" i="9"/>
  <c r="J34" i="9"/>
  <c r="I34" i="9"/>
  <c r="H34" i="9"/>
  <c r="G34" i="9"/>
  <c r="F34" i="9"/>
  <c r="E34" i="9"/>
  <c r="D34" i="9"/>
  <c r="C34" i="9"/>
  <c r="N22" i="9"/>
  <c r="M22" i="9"/>
  <c r="L22" i="9"/>
  <c r="K22" i="9"/>
  <c r="J22" i="9"/>
  <c r="I22" i="9"/>
  <c r="H22" i="9"/>
  <c r="G22" i="9"/>
  <c r="F22" i="9"/>
  <c r="E22" i="9"/>
  <c r="D22" i="9"/>
  <c r="C22" i="9"/>
  <c r="N19" i="9"/>
  <c r="N26" i="9" s="1"/>
  <c r="M19" i="9"/>
  <c r="M26" i="9" s="1"/>
  <c r="L19" i="9"/>
  <c r="L26" i="9" s="1"/>
  <c r="K19" i="9"/>
  <c r="K26" i="9" s="1"/>
  <c r="J19" i="9"/>
  <c r="J26" i="9" s="1"/>
  <c r="I19" i="9"/>
  <c r="I26" i="9" s="1"/>
  <c r="H19" i="9"/>
  <c r="H26" i="9" s="1"/>
  <c r="G19" i="9"/>
  <c r="G26" i="9" s="1"/>
  <c r="F19" i="9"/>
  <c r="F26" i="9" s="1"/>
  <c r="E19" i="9"/>
  <c r="E26" i="9" s="1"/>
  <c r="D19" i="9"/>
  <c r="D26" i="9" s="1"/>
  <c r="C19" i="9"/>
  <c r="N13" i="9"/>
  <c r="M13" i="9"/>
  <c r="L13" i="9"/>
  <c r="K13" i="9"/>
  <c r="J13" i="9"/>
  <c r="I13" i="9"/>
  <c r="H13" i="9"/>
  <c r="G13" i="9"/>
  <c r="F13" i="9"/>
  <c r="E13" i="9"/>
  <c r="D13" i="9"/>
  <c r="C13" i="9"/>
  <c r="N10" i="9"/>
  <c r="N17" i="9" s="1"/>
  <c r="N30" i="9" s="1"/>
  <c r="M10" i="9"/>
  <c r="L10" i="9"/>
  <c r="L17" i="9" s="1"/>
  <c r="L30" i="9" s="1"/>
  <c r="K10" i="9"/>
  <c r="K17" i="9" s="1"/>
  <c r="K30" i="9" s="1"/>
  <c r="J10" i="9"/>
  <c r="I10" i="9"/>
  <c r="I17" i="9" s="1"/>
  <c r="I30" i="9" s="1"/>
  <c r="H10" i="9"/>
  <c r="H17" i="9" s="1"/>
  <c r="H30" i="9" s="1"/>
  <c r="G10" i="9"/>
  <c r="G17" i="9" s="1"/>
  <c r="G30" i="9" s="1"/>
  <c r="F10" i="9"/>
  <c r="F17" i="9" s="1"/>
  <c r="F30" i="9" s="1"/>
  <c r="E10" i="9"/>
  <c r="E17" i="9" s="1"/>
  <c r="E30" i="9" s="1"/>
  <c r="D10" i="9"/>
  <c r="D17" i="9" s="1"/>
  <c r="D30" i="9" s="1"/>
  <c r="C10" i="9"/>
  <c r="C17" i="9" s="1"/>
  <c r="N35" i="8"/>
  <c r="M35" i="8"/>
  <c r="L35" i="8"/>
  <c r="K35" i="8"/>
  <c r="J35" i="8"/>
  <c r="I35" i="8"/>
  <c r="H35" i="8"/>
  <c r="G35" i="8"/>
  <c r="F35" i="8"/>
  <c r="E35" i="8"/>
  <c r="D35" i="8"/>
  <c r="C35" i="8"/>
  <c r="N34" i="8"/>
  <c r="M34" i="8"/>
  <c r="L34" i="8"/>
  <c r="K34" i="8"/>
  <c r="J34" i="8"/>
  <c r="I34" i="8"/>
  <c r="H34" i="8"/>
  <c r="G34" i="8"/>
  <c r="F34" i="8"/>
  <c r="E34" i="8"/>
  <c r="D34" i="8"/>
  <c r="C34" i="8"/>
  <c r="N22" i="8"/>
  <c r="M22" i="8"/>
  <c r="L22" i="8"/>
  <c r="K22" i="8"/>
  <c r="J22" i="8"/>
  <c r="I22" i="8"/>
  <c r="H22" i="8"/>
  <c r="G22" i="8"/>
  <c r="F22" i="8"/>
  <c r="E22" i="8"/>
  <c r="D22" i="8"/>
  <c r="C22" i="8"/>
  <c r="N19" i="8"/>
  <c r="N26" i="8" s="1"/>
  <c r="M19" i="8"/>
  <c r="M26" i="8" s="1"/>
  <c r="L19" i="8"/>
  <c r="L26" i="8" s="1"/>
  <c r="K19" i="8"/>
  <c r="K26" i="8" s="1"/>
  <c r="J19" i="8"/>
  <c r="J26" i="8" s="1"/>
  <c r="I19" i="8"/>
  <c r="I26" i="8" s="1"/>
  <c r="H19" i="8"/>
  <c r="H26" i="8" s="1"/>
  <c r="G19" i="8"/>
  <c r="G26" i="8" s="1"/>
  <c r="F19" i="8"/>
  <c r="F26" i="8" s="1"/>
  <c r="E19" i="8"/>
  <c r="E26" i="8" s="1"/>
  <c r="D19" i="8"/>
  <c r="D26" i="8" s="1"/>
  <c r="C19" i="8"/>
  <c r="C26" i="8" s="1"/>
  <c r="N13" i="8"/>
  <c r="M13" i="8"/>
  <c r="L13" i="8"/>
  <c r="K13" i="8"/>
  <c r="J13" i="8"/>
  <c r="I13" i="8"/>
  <c r="H13" i="8"/>
  <c r="G13" i="8"/>
  <c r="F13" i="8"/>
  <c r="E13" i="8"/>
  <c r="D13" i="8"/>
  <c r="C13" i="8"/>
  <c r="N10" i="8"/>
  <c r="N17" i="8" s="1"/>
  <c r="N30" i="8" s="1"/>
  <c r="M10" i="8"/>
  <c r="M17" i="8" s="1"/>
  <c r="M30" i="8" s="1"/>
  <c r="L10" i="8"/>
  <c r="L17" i="8" s="1"/>
  <c r="L30" i="8" s="1"/>
  <c r="K10" i="8"/>
  <c r="K17" i="8" s="1"/>
  <c r="K30" i="8" s="1"/>
  <c r="J10" i="8"/>
  <c r="J17" i="8" s="1"/>
  <c r="J30" i="8" s="1"/>
  <c r="I10" i="8"/>
  <c r="I17" i="8" s="1"/>
  <c r="I30" i="8" s="1"/>
  <c r="H10" i="8"/>
  <c r="H17" i="8" s="1"/>
  <c r="H30" i="8" s="1"/>
  <c r="G10" i="8"/>
  <c r="G17" i="8" s="1"/>
  <c r="G30" i="8" s="1"/>
  <c r="F10" i="8"/>
  <c r="F17" i="8" s="1"/>
  <c r="F30" i="8" s="1"/>
  <c r="E10" i="8"/>
  <c r="E17" i="8" s="1"/>
  <c r="E30" i="8" s="1"/>
  <c r="D10" i="8"/>
  <c r="D17" i="8" s="1"/>
  <c r="D30" i="8" s="1"/>
  <c r="C10" i="8"/>
  <c r="C17" i="8" s="1"/>
  <c r="C30" i="8" s="1"/>
  <c r="N35" i="7"/>
  <c r="M35" i="7"/>
  <c r="L35" i="7"/>
  <c r="K35" i="7"/>
  <c r="J35" i="7"/>
  <c r="I35" i="7"/>
  <c r="H35" i="7"/>
  <c r="G35" i="7"/>
  <c r="F35" i="7"/>
  <c r="E35" i="7"/>
  <c r="D35" i="7"/>
  <c r="C35" i="7"/>
  <c r="N34" i="7"/>
  <c r="M34" i="7"/>
  <c r="L34" i="7"/>
  <c r="K34" i="7"/>
  <c r="J34" i="7"/>
  <c r="I34" i="7"/>
  <c r="H34" i="7"/>
  <c r="G34" i="7"/>
  <c r="F34" i="7"/>
  <c r="E34" i="7"/>
  <c r="D34" i="7"/>
  <c r="C34" i="7"/>
  <c r="N22" i="7"/>
  <c r="M22" i="7"/>
  <c r="L22" i="7"/>
  <c r="K22" i="7"/>
  <c r="J22" i="7"/>
  <c r="I22" i="7"/>
  <c r="H22" i="7"/>
  <c r="G22" i="7"/>
  <c r="F22" i="7"/>
  <c r="E22" i="7"/>
  <c r="D22" i="7"/>
  <c r="C22" i="7"/>
  <c r="N26" i="7"/>
  <c r="M26" i="7"/>
  <c r="L26" i="7"/>
  <c r="K26" i="7"/>
  <c r="J26" i="7"/>
  <c r="I26" i="7"/>
  <c r="H26" i="7"/>
  <c r="G26" i="7"/>
  <c r="F26" i="7"/>
  <c r="E26" i="7"/>
  <c r="D26" i="7"/>
  <c r="C26" i="7"/>
  <c r="N13" i="7"/>
  <c r="M13" i="7"/>
  <c r="L13" i="7"/>
  <c r="K13" i="7"/>
  <c r="J13" i="7"/>
  <c r="I13" i="7"/>
  <c r="H13" i="7"/>
  <c r="G13" i="7"/>
  <c r="F13" i="7"/>
  <c r="E13" i="7"/>
  <c r="D13" i="7"/>
  <c r="C13" i="7"/>
  <c r="N10" i="7"/>
  <c r="N17" i="7" s="1"/>
  <c r="N30" i="7" s="1"/>
  <c r="M10" i="7"/>
  <c r="M17" i="7" s="1"/>
  <c r="M30" i="7" s="1"/>
  <c r="L10" i="7"/>
  <c r="L17" i="7" s="1"/>
  <c r="L30" i="7" s="1"/>
  <c r="K10" i="7"/>
  <c r="K17" i="7" s="1"/>
  <c r="K30" i="7" s="1"/>
  <c r="J10" i="7"/>
  <c r="J17" i="7" s="1"/>
  <c r="J30" i="7" s="1"/>
  <c r="I10" i="7"/>
  <c r="I17" i="7" s="1"/>
  <c r="I30" i="7" s="1"/>
  <c r="H10" i="7"/>
  <c r="H17" i="7" s="1"/>
  <c r="G10" i="7"/>
  <c r="G17" i="7" s="1"/>
  <c r="G30" i="7" s="1"/>
  <c r="F10" i="7"/>
  <c r="F17" i="7" s="1"/>
  <c r="F30" i="7" s="1"/>
  <c r="E10" i="7"/>
  <c r="E17" i="7" s="1"/>
  <c r="E30" i="7" s="1"/>
  <c r="D10" i="7"/>
  <c r="D17" i="7" s="1"/>
  <c r="D30" i="7" s="1"/>
  <c r="C10" i="7"/>
  <c r="C17" i="7" s="1"/>
  <c r="N35" i="6"/>
  <c r="M35" i="6"/>
  <c r="L35" i="6"/>
  <c r="K35" i="6"/>
  <c r="J35" i="6"/>
  <c r="I35" i="6"/>
  <c r="H35" i="6"/>
  <c r="G35" i="6"/>
  <c r="F35" i="6"/>
  <c r="E35" i="6"/>
  <c r="D35" i="6"/>
  <c r="C35" i="6"/>
  <c r="N34" i="6"/>
  <c r="M34" i="6"/>
  <c r="L34" i="6"/>
  <c r="K34" i="6"/>
  <c r="J34" i="6"/>
  <c r="I34" i="6"/>
  <c r="H34" i="6"/>
  <c r="G34" i="6"/>
  <c r="F34" i="6"/>
  <c r="E34" i="6"/>
  <c r="D34" i="6"/>
  <c r="C34" i="6"/>
  <c r="N22" i="6"/>
  <c r="M22" i="6"/>
  <c r="L22" i="6"/>
  <c r="K22" i="6"/>
  <c r="J22" i="6"/>
  <c r="I22" i="6"/>
  <c r="H22" i="6"/>
  <c r="G22" i="6"/>
  <c r="F22" i="6"/>
  <c r="E22" i="6"/>
  <c r="D22" i="6"/>
  <c r="C22" i="6"/>
  <c r="N19" i="6"/>
  <c r="N26" i="6" s="1"/>
  <c r="M19" i="6"/>
  <c r="M26" i="6" s="1"/>
  <c r="L19" i="6"/>
  <c r="L26" i="6" s="1"/>
  <c r="K19" i="6"/>
  <c r="K26" i="6" s="1"/>
  <c r="J19" i="6"/>
  <c r="J26" i="6" s="1"/>
  <c r="I19" i="6"/>
  <c r="I26" i="6" s="1"/>
  <c r="H19" i="6"/>
  <c r="H26" i="6" s="1"/>
  <c r="G19" i="6"/>
  <c r="G26" i="6" s="1"/>
  <c r="F19" i="6"/>
  <c r="F26" i="6" s="1"/>
  <c r="E19" i="6"/>
  <c r="E26" i="6" s="1"/>
  <c r="D19" i="6"/>
  <c r="D26" i="6" s="1"/>
  <c r="C19" i="6"/>
  <c r="C26" i="6" s="1"/>
  <c r="N13" i="6"/>
  <c r="M13" i="6"/>
  <c r="L13" i="6"/>
  <c r="K13" i="6"/>
  <c r="J13" i="6"/>
  <c r="I13" i="6"/>
  <c r="H13" i="6"/>
  <c r="G13" i="6"/>
  <c r="F13" i="6"/>
  <c r="E13" i="6"/>
  <c r="D13" i="6"/>
  <c r="C13" i="6"/>
  <c r="N10" i="6"/>
  <c r="N17" i="6" s="1"/>
  <c r="N30" i="6" s="1"/>
  <c r="M10" i="6"/>
  <c r="M17" i="6" s="1"/>
  <c r="M30" i="6" s="1"/>
  <c r="L10" i="6"/>
  <c r="K10" i="6"/>
  <c r="K17" i="6" s="1"/>
  <c r="K30" i="6" s="1"/>
  <c r="J10" i="6"/>
  <c r="J17" i="6" s="1"/>
  <c r="J30" i="6" s="1"/>
  <c r="I10" i="6"/>
  <c r="I17" i="6" s="1"/>
  <c r="I30" i="6" s="1"/>
  <c r="H10" i="6"/>
  <c r="H17" i="6" s="1"/>
  <c r="H30" i="6" s="1"/>
  <c r="G10" i="6"/>
  <c r="G17" i="6" s="1"/>
  <c r="G30" i="6" s="1"/>
  <c r="F10" i="6"/>
  <c r="F17" i="6" s="1"/>
  <c r="F30" i="6" s="1"/>
  <c r="E10" i="6"/>
  <c r="E17" i="6" s="1"/>
  <c r="E30" i="6" s="1"/>
  <c r="D10" i="6"/>
  <c r="D17" i="6" s="1"/>
  <c r="D30" i="6" s="1"/>
  <c r="C10" i="6"/>
  <c r="C17" i="6" s="1"/>
  <c r="N35" i="5"/>
  <c r="M35" i="5"/>
  <c r="L35" i="5"/>
  <c r="K35" i="5"/>
  <c r="J35" i="5"/>
  <c r="I35" i="5"/>
  <c r="H35" i="5"/>
  <c r="G35" i="5"/>
  <c r="F35" i="5"/>
  <c r="E35" i="5"/>
  <c r="D35" i="5"/>
  <c r="C35" i="5"/>
  <c r="N34" i="5"/>
  <c r="M34" i="5"/>
  <c r="L34" i="5"/>
  <c r="K34" i="5"/>
  <c r="J34" i="5"/>
  <c r="I34" i="5"/>
  <c r="H34" i="5"/>
  <c r="G34" i="5"/>
  <c r="F34" i="5"/>
  <c r="E34" i="5"/>
  <c r="D34" i="5"/>
  <c r="C34" i="5"/>
  <c r="N22" i="5"/>
  <c r="M22" i="5"/>
  <c r="L22" i="5"/>
  <c r="K22" i="5"/>
  <c r="J22" i="5"/>
  <c r="I22" i="5"/>
  <c r="H22" i="5"/>
  <c r="G22" i="5"/>
  <c r="F22" i="5"/>
  <c r="E22" i="5"/>
  <c r="D22" i="5"/>
  <c r="C22" i="5"/>
  <c r="N19" i="5"/>
  <c r="N26" i="5" s="1"/>
  <c r="M19" i="5"/>
  <c r="M26" i="5" s="1"/>
  <c r="L19" i="5"/>
  <c r="L26" i="5" s="1"/>
  <c r="K19" i="5"/>
  <c r="K26" i="5" s="1"/>
  <c r="J19" i="5"/>
  <c r="J26" i="5" s="1"/>
  <c r="I19" i="5"/>
  <c r="I26" i="5" s="1"/>
  <c r="H19" i="5"/>
  <c r="H26" i="5" s="1"/>
  <c r="G19" i="5"/>
  <c r="G26" i="5" s="1"/>
  <c r="F19" i="5"/>
  <c r="F26" i="5" s="1"/>
  <c r="E19" i="5"/>
  <c r="E26" i="5" s="1"/>
  <c r="D19" i="5"/>
  <c r="D26" i="5" s="1"/>
  <c r="C19" i="5"/>
  <c r="C26" i="5" s="1"/>
  <c r="N13" i="5"/>
  <c r="M13" i="5"/>
  <c r="L13" i="5"/>
  <c r="K13" i="5"/>
  <c r="J13" i="5"/>
  <c r="I13" i="5"/>
  <c r="H13" i="5"/>
  <c r="G13" i="5"/>
  <c r="F13" i="5"/>
  <c r="E13" i="5"/>
  <c r="D13" i="5"/>
  <c r="C13" i="5"/>
  <c r="N10" i="5"/>
  <c r="N17" i="5" s="1"/>
  <c r="N30" i="5" s="1"/>
  <c r="M10" i="5"/>
  <c r="M17" i="5" s="1"/>
  <c r="M30" i="5" s="1"/>
  <c r="L10" i="5"/>
  <c r="L17" i="5" s="1"/>
  <c r="L30" i="5" s="1"/>
  <c r="K10" i="5"/>
  <c r="K17" i="5" s="1"/>
  <c r="K30" i="5" s="1"/>
  <c r="J10" i="5"/>
  <c r="J17" i="5" s="1"/>
  <c r="J30" i="5" s="1"/>
  <c r="I10" i="5"/>
  <c r="I17" i="5" s="1"/>
  <c r="I30" i="5" s="1"/>
  <c r="H10" i="5"/>
  <c r="H17" i="5" s="1"/>
  <c r="H30" i="5" s="1"/>
  <c r="G10" i="5"/>
  <c r="G17" i="5" s="1"/>
  <c r="G30" i="5" s="1"/>
  <c r="F10" i="5"/>
  <c r="F17" i="5" s="1"/>
  <c r="F30" i="5" s="1"/>
  <c r="E10" i="5"/>
  <c r="E17" i="5" s="1"/>
  <c r="E30" i="5" s="1"/>
  <c r="D10" i="5"/>
  <c r="D17" i="5" s="1"/>
  <c r="D30" i="5" s="1"/>
  <c r="C10" i="5"/>
  <c r="C17" i="5" s="1"/>
  <c r="C30" i="5" s="1"/>
  <c r="N22" i="4"/>
  <c r="M22" i="4"/>
  <c r="L22" i="4"/>
  <c r="K22" i="4"/>
  <c r="J22" i="4"/>
  <c r="I22" i="4"/>
  <c r="H22" i="4"/>
  <c r="G22" i="4"/>
  <c r="F22" i="4"/>
  <c r="E22" i="4"/>
  <c r="D22" i="4"/>
  <c r="C22" i="4"/>
  <c r="N19" i="4"/>
  <c r="N26" i="4" s="1"/>
  <c r="M19" i="4"/>
  <c r="M26" i="4" s="1"/>
  <c r="L19" i="4"/>
  <c r="L26" i="4" s="1"/>
  <c r="K19" i="4"/>
  <c r="K26" i="4" s="1"/>
  <c r="J19" i="4"/>
  <c r="J26" i="4" s="1"/>
  <c r="I19" i="4"/>
  <c r="I26" i="4" s="1"/>
  <c r="H19" i="4"/>
  <c r="H26" i="4" s="1"/>
  <c r="G19" i="4"/>
  <c r="G26" i="4" s="1"/>
  <c r="F19" i="4"/>
  <c r="F26" i="4" s="1"/>
  <c r="E19" i="4"/>
  <c r="E26" i="4" s="1"/>
  <c r="D19" i="4"/>
  <c r="D26" i="4" s="1"/>
  <c r="C19" i="4"/>
  <c r="C26" i="4" s="1"/>
  <c r="N13" i="4"/>
  <c r="M13" i="4"/>
  <c r="L13" i="4"/>
  <c r="K13" i="4"/>
  <c r="J13" i="4"/>
  <c r="I13" i="4"/>
  <c r="H13" i="4"/>
  <c r="G13" i="4"/>
  <c r="F13" i="4"/>
  <c r="E13" i="4"/>
  <c r="D13" i="4"/>
  <c r="C13" i="4"/>
  <c r="N10" i="4"/>
  <c r="N17" i="4" s="1"/>
  <c r="N30" i="4" s="1"/>
  <c r="M10" i="4"/>
  <c r="M17" i="4" s="1"/>
  <c r="M30" i="4" s="1"/>
  <c r="L10" i="4"/>
  <c r="L17" i="4" s="1"/>
  <c r="L30" i="4" s="1"/>
  <c r="K10" i="4"/>
  <c r="K17" i="4" s="1"/>
  <c r="K30" i="4" s="1"/>
  <c r="J10" i="4"/>
  <c r="J17" i="4" s="1"/>
  <c r="J30" i="4" s="1"/>
  <c r="I10" i="4"/>
  <c r="I17" i="4" s="1"/>
  <c r="I30" i="4" s="1"/>
  <c r="H10" i="4"/>
  <c r="G10" i="4"/>
  <c r="G17" i="4" s="1"/>
  <c r="G30" i="4" s="1"/>
  <c r="F10" i="4"/>
  <c r="F17" i="4" s="1"/>
  <c r="F30" i="4" s="1"/>
  <c r="E10" i="4"/>
  <c r="E17" i="4" s="1"/>
  <c r="D10" i="4"/>
  <c r="D17" i="4" s="1"/>
  <c r="D30" i="4" s="1"/>
  <c r="C10" i="4"/>
  <c r="C17" i="4" s="1"/>
  <c r="C30" i="4" s="1"/>
  <c r="C30" i="7" l="1"/>
  <c r="E30" i="4"/>
  <c r="M17" i="9"/>
  <c r="M30" i="9" s="1"/>
  <c r="H17" i="4"/>
  <c r="H30" i="4" s="1"/>
  <c r="H30" i="7"/>
  <c r="L17" i="6"/>
  <c r="L30" i="6" s="1"/>
  <c r="C26" i="9"/>
  <c r="C30" i="9" s="1"/>
  <c r="J17" i="9"/>
  <c r="J30" i="9" s="1"/>
  <c r="C30" i="6"/>
  <c r="C35" i="4"/>
  <c r="C34" i="4"/>
  <c r="G35" i="4"/>
  <c r="G34" i="4"/>
  <c r="K35" i="4"/>
  <c r="K34" i="4"/>
  <c r="D35" i="4"/>
  <c r="D34" i="4"/>
  <c r="H35" i="4"/>
  <c r="H34" i="4"/>
  <c r="L35" i="4"/>
  <c r="L34" i="4"/>
  <c r="E35" i="4"/>
  <c r="E34" i="4"/>
  <c r="I35" i="4"/>
  <c r="I34" i="4"/>
  <c r="M35" i="4"/>
  <c r="M34" i="4"/>
  <c r="F35" i="4"/>
  <c r="F34" i="4"/>
  <c r="J35" i="4"/>
  <c r="J34" i="4"/>
  <c r="N35" i="4"/>
  <c r="N34" i="4"/>
  <c r="D35" i="3"/>
  <c r="E35" i="3"/>
  <c r="F35" i="3"/>
  <c r="G35" i="3"/>
  <c r="H35" i="3"/>
  <c r="I35" i="3"/>
  <c r="J35" i="3"/>
  <c r="K35" i="3"/>
  <c r="L35" i="3"/>
  <c r="M35" i="3"/>
  <c r="N35" i="3"/>
  <c r="C35" i="3"/>
  <c r="C34" i="3" l="1"/>
  <c r="K34" i="3"/>
  <c r="G34" i="3"/>
  <c r="N34" i="3"/>
  <c r="J34" i="3"/>
  <c r="F34" i="3"/>
  <c r="M34" i="3"/>
  <c r="I34" i="3"/>
  <c r="E34" i="3"/>
  <c r="L34" i="3"/>
  <c r="H34" i="3"/>
  <c r="D34" i="3"/>
  <c r="D22" i="3"/>
  <c r="E22" i="3"/>
  <c r="F22" i="3"/>
  <c r="G22" i="3"/>
  <c r="H22" i="3"/>
  <c r="I22" i="3"/>
  <c r="J22" i="3"/>
  <c r="K22" i="3"/>
  <c r="L22" i="3"/>
  <c r="M22" i="3"/>
  <c r="N22" i="3"/>
  <c r="C22" i="3"/>
  <c r="D19" i="3"/>
  <c r="D26" i="3" s="1"/>
  <c r="E19" i="3"/>
  <c r="F19" i="3"/>
  <c r="F26" i="3" s="1"/>
  <c r="G19" i="3"/>
  <c r="G26" i="3" s="1"/>
  <c r="H19" i="3"/>
  <c r="H26" i="3" s="1"/>
  <c r="I19" i="3"/>
  <c r="I26" i="3" s="1"/>
  <c r="J19" i="3"/>
  <c r="J26" i="3" s="1"/>
  <c r="K19" i="3"/>
  <c r="K26" i="3" s="1"/>
  <c r="L19" i="3"/>
  <c r="L26" i="3" s="1"/>
  <c r="M19" i="3"/>
  <c r="M26" i="3" s="1"/>
  <c r="N19" i="3"/>
  <c r="N26" i="3" s="1"/>
  <c r="C19" i="3"/>
  <c r="C26" i="3" s="1"/>
  <c r="D13" i="3"/>
  <c r="E13" i="3"/>
  <c r="F13" i="3"/>
  <c r="G13" i="3"/>
  <c r="H13" i="3"/>
  <c r="I13" i="3"/>
  <c r="J13" i="3"/>
  <c r="K13" i="3"/>
  <c r="L13" i="3"/>
  <c r="M13" i="3"/>
  <c r="N13" i="3"/>
  <c r="C13" i="3"/>
  <c r="D10" i="3"/>
  <c r="D17" i="3" s="1"/>
  <c r="D30" i="3" s="1"/>
  <c r="E10" i="3"/>
  <c r="E17" i="3" s="1"/>
  <c r="F10" i="3"/>
  <c r="F17" i="3" s="1"/>
  <c r="F30" i="3" s="1"/>
  <c r="G10" i="3"/>
  <c r="G17" i="3" s="1"/>
  <c r="G30" i="3" s="1"/>
  <c r="H10" i="3"/>
  <c r="H17" i="3" s="1"/>
  <c r="H30" i="3" s="1"/>
  <c r="I10" i="3"/>
  <c r="I17" i="3" s="1"/>
  <c r="J10" i="3"/>
  <c r="J17" i="3" s="1"/>
  <c r="J30" i="3" s="1"/>
  <c r="K10" i="3"/>
  <c r="K17" i="3" s="1"/>
  <c r="K30" i="3" s="1"/>
  <c r="L10" i="3"/>
  <c r="L17" i="3" s="1"/>
  <c r="L30" i="3" s="1"/>
  <c r="M10" i="3"/>
  <c r="M17" i="3" s="1"/>
  <c r="M30" i="3" s="1"/>
  <c r="N10" i="3"/>
  <c r="N17" i="3" s="1"/>
  <c r="N30" i="3" s="1"/>
  <c r="C10" i="3"/>
  <c r="C17" i="3" s="1"/>
  <c r="C30" i="3" s="1"/>
  <c r="I30" i="3" l="1"/>
  <c r="E26" i="3"/>
  <c r="E30" i="3" s="1"/>
</calcChain>
</file>

<file path=xl/sharedStrings.xml><?xml version="1.0" encoding="utf-8"?>
<sst xmlns="http://schemas.openxmlformats.org/spreadsheetml/2006/main" count="681" uniqueCount="98">
  <si>
    <t>Dataset Title:</t>
  </si>
  <si>
    <t>Time Period of Dataset:</t>
  </si>
  <si>
    <t>Mid-year 2018-2030</t>
  </si>
  <si>
    <t>Geographic Coverage:</t>
  </si>
  <si>
    <t>Contents</t>
  </si>
  <si>
    <t>Area Codes</t>
  </si>
  <si>
    <t>Tab Name</t>
  </si>
  <si>
    <t>Components of change (mid-year to mid-year)</t>
  </si>
  <si>
    <t>Population Projections for Sub-Council Areas (2018-based)</t>
  </si>
  <si>
    <t>Population at start</t>
  </si>
  <si>
    <t xml:space="preserve">  Natural change</t>
  </si>
  <si>
    <t xml:space="preserve">  Net migration</t>
  </si>
  <si>
    <t xml:space="preserve">  Total change</t>
  </si>
  <si>
    <t>Population at end</t>
  </si>
  <si>
    <t>Annual Percentage Change</t>
  </si>
  <si>
    <t>Percentage change from 2018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</si>
  <si>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</si>
  <si>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</si>
  <si>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</si>
  <si>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</si>
  <si>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</si>
  <si>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</si>
  <si>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</si>
  <si>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</si>
  <si>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</si>
  <si>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</si>
  <si>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</si>
  <si>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</si>
  <si>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 xml:space="preserve">  Special Population Change (Prisoner)</t>
  </si>
  <si>
    <t>Fertility and Mortality</t>
  </si>
  <si>
    <t>Total Fertility Rate (TFR)</t>
  </si>
  <si>
    <t>Standardised Mortality Ratio - Persons (SMR)</t>
  </si>
  <si>
    <t>Life Expectancy - Persons</t>
  </si>
  <si>
    <t xml:space="preserve">  Births - Persons</t>
  </si>
  <si>
    <t xml:space="preserve">    Births - Male</t>
  </si>
  <si>
    <t xml:space="preserve">    Births - Female</t>
  </si>
  <si>
    <t xml:space="preserve">  Deaths - Persons</t>
  </si>
  <si>
    <t xml:space="preserve">    Deaths - Male</t>
  </si>
  <si>
    <t xml:space="preserve">    Deaths - Female</t>
  </si>
  <si>
    <t xml:space="preserve">  Migration inflows - Persons</t>
  </si>
  <si>
    <t xml:space="preserve">    Migration inflows - Male</t>
  </si>
  <si>
    <t xml:space="preserve">    Migration inflows - Female</t>
  </si>
  <si>
    <t xml:space="preserve">    Migration outflows - Male</t>
  </si>
  <si>
    <t xml:space="preserve">    Migration outflows - Female</t>
  </si>
  <si>
    <t xml:space="preserve">  Migration outflows - Persons</t>
  </si>
  <si>
    <t xml:space="preserve">  Life Expectancy - Males</t>
  </si>
  <si>
    <t xml:space="preserve">  Life Expectancy - Females</t>
  </si>
  <si>
    <t xml:space="preserve">  SMR - Males</t>
  </si>
  <si>
    <t xml:space="preserve">  SMR - Females</t>
  </si>
  <si>
    <t>Note</t>
  </si>
  <si>
    <t>These are not whole numbers due to the way the software POPGROUP works.</t>
  </si>
  <si>
    <t>List of tab names and full area names</t>
  </si>
  <si>
    <t>2018-based population projections for sub-council areas - Summary Table, 2018-2030</t>
  </si>
  <si>
    <t>Badenoch and Strathspey</t>
  </si>
  <si>
    <t>BS</t>
  </si>
  <si>
    <t>Caithness</t>
  </si>
  <si>
    <t>CA</t>
  </si>
  <si>
    <t>East Ross</t>
  </si>
  <si>
    <t>ER</t>
  </si>
  <si>
    <t>Inverness</t>
  </si>
  <si>
    <t>IN</t>
  </si>
  <si>
    <t>Lochaber</t>
  </si>
  <si>
    <t>LO</t>
  </si>
  <si>
    <t>Mid Ross</t>
  </si>
  <si>
    <t>MR</t>
  </si>
  <si>
    <t>Nairn</t>
  </si>
  <si>
    <t>NA</t>
  </si>
  <si>
    <t>Ross and Cromarty West</t>
  </si>
  <si>
    <t>RCW</t>
  </si>
  <si>
    <t>Skye and Lochalsh</t>
  </si>
  <si>
    <t>SL</t>
  </si>
  <si>
    <t>Sutherland</t>
  </si>
  <si>
    <t>SU</t>
  </si>
  <si>
    <t>Housing Market Areas - Projection Geography</t>
  </si>
  <si>
    <t>Highland Housing Market Areas</t>
  </si>
  <si>
    <t>Summary table for Highland</t>
  </si>
  <si>
    <t>Summary table for Badenoch and Strathspey</t>
  </si>
  <si>
    <t>Summary table for Caithness</t>
  </si>
  <si>
    <t>Summary table for East Ross</t>
  </si>
  <si>
    <t>Summary table for Inverness</t>
  </si>
  <si>
    <t>Summary table for Lochaber</t>
  </si>
  <si>
    <t>Summary table for Mid Ross</t>
  </si>
  <si>
    <t>Summary table for Nairn</t>
  </si>
  <si>
    <t>Summary table for Ross and Cromarty West</t>
  </si>
  <si>
    <t>Summary table for Skye and Lochalsh</t>
  </si>
  <si>
    <t>Summary table for Sutherland</t>
  </si>
  <si>
    <t>Highland</t>
  </si>
  <si>
    <t>2018-based principal population projection summary table - Highland</t>
  </si>
  <si>
    <t>2018-based principal population projection summary table - Badenoch and Strathspey</t>
  </si>
  <si>
    <t>2018-based principal population projection summary table - Caithness</t>
  </si>
  <si>
    <t>2018-based principal population projection summary table - East Ross</t>
  </si>
  <si>
    <t>2018-based principal population projection summary table - Inverness</t>
  </si>
  <si>
    <t>2018-based principal population projection summary table - Lochaber</t>
  </si>
  <si>
    <t>2018-based principal population projection summary table - Mid Ross</t>
  </si>
  <si>
    <t>2018-based principal population projection summary table - Nairn</t>
  </si>
  <si>
    <t>2018-based principal population projection summary table - Ross and Cromarty West</t>
  </si>
  <si>
    <t>2018-based principal population projection summary table - Skye and Lochalsh</t>
  </si>
  <si>
    <t>2018-based principal population projection summary table - Sutherland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</si>
</sst>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_)"/>
    <numFmt numFmtId="165" formatCode="0.0"/>
    <numFmt numFmtId="166" formatCode="0.0%"/>
    <numFmt numFmtId="167" formatCode=";;;"/>
    <numFmt numFmtId="168" formatCode="_-* #,##0_-;\-* #,##0_-;_-* &quot;-&quot;??_-;_-@_-"/>
    <numFmt numFmtId="169" formatCode="\+0;\-0;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73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horizontal="centerContinuous"/>
    </xf>
    <xf numFmtId="164" fontId="6" fillId="2" borderId="0" xfId="0" applyNumberFormat="1" applyFont="1" applyFill="1" applyAlignment="1">
      <alignment horizontal="centerContinuous"/>
    </xf>
    <xf numFmtId="164" fontId="5" fillId="2" borderId="0" xfId="0" applyNumberFormat="1" applyFont="1" applyFill="1" applyAlignment="1">
      <alignment horizontal="left"/>
    </xf>
    <xf numFmtId="164" fontId="5" fillId="2" borderId="0" xfId="0" applyNumberFormat="1" applyFont="1" applyFill="1"/>
    <xf numFmtId="167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right"/>
    </xf>
    <xf numFmtId="164" fontId="6" fillId="2" borderId="0" xfId="0" applyNumberFormat="1" applyFont="1" applyFill="1"/>
    <xf numFmtId="164" fontId="5" fillId="2" borderId="1" xfId="0" applyNumberFormat="1" applyFont="1" applyFill="1" applyBorder="1"/>
    <xf numFmtId="164" fontId="6" fillId="2" borderId="3" xfId="0" applyNumberFormat="1" applyFont="1" applyFill="1" applyBorder="1" applyAlignment="1">
      <alignment horizontal="left"/>
    </xf>
    <xf numFmtId="164" fontId="6" fillId="2" borderId="3" xfId="0" applyNumberFormat="1" applyFont="1" applyFill="1" applyBorder="1"/>
    <xf numFmtId="164" fontId="6" fillId="2" borderId="3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/>
    <xf numFmtId="0" fontId="0" fillId="2" borderId="0" xfId="0" applyFill="1" applyBorder="1"/>
    <xf numFmtId="164" fontId="6" fillId="2" borderId="0" xfId="0" applyNumberFormat="1" applyFont="1" applyFill="1" applyBorder="1" applyAlignment="1">
      <alignment horizontal="left"/>
    </xf>
    <xf numFmtId="168" fontId="2" fillId="2" borderId="2" xfId="1" applyNumberFormat="1" applyFont="1" applyFill="1" applyBorder="1"/>
    <xf numFmtId="168" fontId="0" fillId="2" borderId="0" xfId="1" applyNumberFormat="1" applyFont="1" applyFill="1" applyBorder="1"/>
    <xf numFmtId="168" fontId="0" fillId="2" borderId="0" xfId="1" applyNumberFormat="1" applyFont="1" applyFill="1"/>
    <xf numFmtId="164" fontId="7" fillId="2" borderId="0" xfId="0" applyNumberFormat="1" applyFont="1" applyFill="1" applyBorder="1" applyAlignment="1">
      <alignment horizontal="left"/>
    </xf>
    <xf numFmtId="164" fontId="7" fillId="2" borderId="0" xfId="0" applyNumberFormat="1" applyFont="1" applyFill="1" applyBorder="1"/>
    <xf numFmtId="168" fontId="10" fillId="2" borderId="0" xfId="1" applyNumberFormat="1" applyFont="1" applyFill="1" applyBorder="1"/>
    <xf numFmtId="164" fontId="6" fillId="2" borderId="6" xfId="0" applyNumberFormat="1" applyFont="1" applyFill="1" applyBorder="1" applyAlignment="1">
      <alignment horizontal="left"/>
    </xf>
    <xf numFmtId="164" fontId="6" fillId="2" borderId="6" xfId="0" applyNumberFormat="1" applyFont="1" applyFill="1" applyBorder="1"/>
    <xf numFmtId="168" fontId="0" fillId="2" borderId="6" xfId="1" applyNumberFormat="1" applyFont="1" applyFill="1" applyBorder="1"/>
    <xf numFmtId="164" fontId="5" fillId="2" borderId="0" xfId="0" applyNumberFormat="1" applyFont="1" applyFill="1" applyBorder="1" applyAlignment="1">
      <alignment horizontal="left"/>
    </xf>
    <xf numFmtId="168" fontId="2" fillId="2" borderId="0" xfId="1" applyNumberFormat="1" applyFont="1" applyFill="1" applyBorder="1"/>
    <xf numFmtId="169" fontId="0" fillId="2" borderId="3" xfId="1" applyNumberFormat="1" applyFont="1" applyFill="1" applyBorder="1"/>
    <xf numFmtId="164" fontId="7" fillId="2" borderId="0" xfId="0" applyNumberFormat="1" applyFont="1" applyFill="1" applyBorder="1" applyAlignment="1">
      <alignment horizontal="left"/>
    </xf>
    <xf numFmtId="1" fontId="0" fillId="2" borderId="0" xfId="1" applyNumberFormat="1" applyFont="1" applyFill="1"/>
    <xf numFmtId="168" fontId="0" fillId="2" borderId="0" xfId="0" applyNumberFormat="1" applyFill="1"/>
    <xf numFmtId="0" fontId="3" fillId="2" borderId="0" xfId="0" applyFont="1" applyFill="1" applyAlignment="1">
      <alignment horizontal="right" vertical="top"/>
    </xf>
    <xf numFmtId="164" fontId="5" fillId="2" borderId="5" xfId="0" applyNumberFormat="1" applyFont="1" applyFill="1" applyBorder="1" applyAlignment="1">
      <alignment horizontal="fill"/>
    </xf>
    <xf numFmtId="164" fontId="5" fillId="2" borderId="5" xfId="0" applyNumberFormat="1" applyFont="1" applyFill="1" applyBorder="1" applyAlignment="1">
      <alignment horizontal="left" wrapText="1"/>
    </xf>
    <xf numFmtId="166" fontId="2" fillId="2" borderId="5" xfId="2" applyNumberFormat="1" applyFont="1" applyFill="1" applyBorder="1"/>
    <xf numFmtId="164" fontId="5" fillId="2" borderId="7" xfId="0" applyNumberFormat="1" applyFont="1" applyFill="1" applyBorder="1" applyAlignment="1">
      <alignment horizontal="fill"/>
    </xf>
    <xf numFmtId="0" fontId="11" fillId="2" borderId="7" xfId="0" applyFont="1" applyFill="1" applyBorder="1"/>
    <xf numFmtId="166" fontId="2" fillId="2" borderId="7" xfId="2" applyNumberFormat="1" applyFont="1" applyFill="1" applyBorder="1"/>
    <xf numFmtId="0" fontId="0" fillId="2" borderId="1" xfId="0" applyFill="1" applyBorder="1"/>
    <xf numFmtId="0" fontId="2" fillId="2" borderId="1" xfId="0" applyFont="1" applyFill="1" applyBorder="1"/>
    <xf numFmtId="0" fontId="0" fillId="2" borderId="8" xfId="0" applyFill="1" applyBorder="1"/>
    <xf numFmtId="0" fontId="10" fillId="2" borderId="4" xfId="0" applyFont="1" applyFill="1" applyBorder="1"/>
    <xf numFmtId="2" fontId="10" fillId="2" borderId="4" xfId="0" applyNumberFormat="1" applyFont="1" applyFill="1" applyBorder="1"/>
    <xf numFmtId="0" fontId="10" fillId="2" borderId="9" xfId="0" applyFont="1" applyFill="1" applyBorder="1"/>
    <xf numFmtId="165" fontId="10" fillId="2" borderId="9" xfId="0" applyNumberFormat="1" applyFont="1" applyFill="1" applyBorder="1"/>
    <xf numFmtId="165" fontId="0" fillId="2" borderId="0" xfId="0" applyNumberFormat="1" applyFill="1" applyBorder="1"/>
    <xf numFmtId="0" fontId="0" fillId="2" borderId="6" xfId="0" applyFill="1" applyBorder="1"/>
    <xf numFmtId="165" fontId="0" fillId="2" borderId="6" xfId="0" applyNumberFormat="1" applyFill="1" applyBorder="1"/>
    <xf numFmtId="0" fontId="12" fillId="3" borderId="0" xfId="0" applyFont="1" applyFill="1"/>
    <xf numFmtId="0" fontId="13" fillId="3" borderId="0" xfId="0" applyFont="1" applyFill="1"/>
    <xf numFmtId="0" fontId="14" fillId="2" borderId="0" xfId="3" applyFill="1"/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left"/>
    </xf>
    <xf numFmtId="0" fontId="9" fillId="2" borderId="0" xfId="0" applyFont="1" applyFill="1"/>
    <xf numFmtId="0" fontId="8" fillId="2" borderId="0" xfId="0" applyFont="1" applyFill="1"/>
    <xf numFmtId="164" fontId="5" fillId="2" borderId="1" xfId="0" applyNumberFormat="1" applyFont="1" applyFill="1" applyBorder="1" applyAlignment="1">
      <alignment horizontal="left" indent="1"/>
    </xf>
    <xf numFmtId="164" fontId="5" fillId="2" borderId="2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left"/>
    </xf>
    <xf numFmtId="169" fontId="0" fillId="2" borderId="0" xfId="1" applyNumberFormat="1" applyFont="1" applyFill="1" applyBorder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ACFB-D162-45B7-9571-1DCE48D7325F}">
  <dimension ref="A1:D28"/>
  <sheetViews>
    <sheetView tabSelected="1" topLeftCell="A4" workbookViewId="0">
      <selection activeCell="B5" sqref="B5"/>
    </sheetView>
  </sheetViews>
  <sheetFormatPr defaultRowHeight="15" x14ac:dyDescent="0.25"/>
  <cols>
    <col min="1" max="1" width="25" style="1" customWidth="1"/>
    <col min="2" max="3" width="12.42578125" style="1" customWidth="1"/>
    <col min="4" max="16384" width="9.140625" style="1"/>
  </cols>
  <sheetData>
    <row r="1" spans="1:4" ht="18.75" x14ac:dyDescent="0.3">
      <c r="A1" s="3" t="s">
        <v>52</v>
      </c>
    </row>
    <row r="3" spans="1:4" ht="15.75" x14ac:dyDescent="0.25">
      <c r="A3" s="2" t="s">
        <v>0</v>
      </c>
      <c r="B3" s="1" t="s">
        <v>52</v>
      </c>
    </row>
    <row r="4" spans="1:4" ht="15.75" x14ac:dyDescent="0.25">
      <c r="A4" s="2" t="s">
        <v>1</v>
      </c>
      <c r="B4" s="1" t="s">
        <v>2</v>
      </c>
    </row>
    <row r="5" spans="1:4" ht="15.75" x14ac:dyDescent="0.25">
      <c r="A5" s="2" t="s">
        <v>3</v>
      </c>
      <c r="B5" s="1" t="s">
        <v>74</v>
      </c>
    </row>
    <row r="7" spans="1:4" ht="18.75" x14ac:dyDescent="0.3">
      <c r="A7" s="3" t="s">
        <v>4</v>
      </c>
    </row>
    <row r="8" spans="1:4" x14ac:dyDescent="0.25">
      <c r="A8" s="1" t="s">
        <v>5</v>
      </c>
      <c r="D8" s="55" t="s">
        <v>51</v>
      </c>
    </row>
    <row r="9" spans="1:4" x14ac:dyDescent="0.25">
      <c r="A9" s="1" t="s">
        <v>86</v>
      </c>
      <c r="D9" s="55" t="s">
        <v>87</v>
      </c>
    </row>
    <row r="10" spans="1:4" x14ac:dyDescent="0.25">
      <c r="A10" s="54" t="s">
        <v>53</v>
      </c>
      <c r="D10" s="55" t="s">
        <v>88</v>
      </c>
    </row>
    <row r="11" spans="1:4" x14ac:dyDescent="0.25">
      <c r="A11" s="54" t="s">
        <v>55</v>
      </c>
      <c r="D11" s="55" t="s">
        <v>89</v>
      </c>
    </row>
    <row r="12" spans="1:4" x14ac:dyDescent="0.25">
      <c r="A12" s="54" t="s">
        <v>57</v>
      </c>
      <c r="D12" s="55" t="s">
        <v>90</v>
      </c>
    </row>
    <row r="13" spans="1:4" x14ac:dyDescent="0.25">
      <c r="A13" s="54" t="s">
        <v>59</v>
      </c>
      <c r="D13" s="55" t="s">
        <v>91</v>
      </c>
    </row>
    <row r="14" spans="1:4" x14ac:dyDescent="0.25">
      <c r="A14" s="54" t="s">
        <v>61</v>
      </c>
      <c r="D14" s="55" t="s">
        <v>92</v>
      </c>
    </row>
    <row r="15" spans="1:4" x14ac:dyDescent="0.25">
      <c r="A15" s="54" t="s">
        <v>63</v>
      </c>
      <c r="D15" s="55" t="s">
        <v>93</v>
      </c>
    </row>
    <row r="16" spans="1:4" x14ac:dyDescent="0.25">
      <c r="A16" s="54" t="s">
        <v>65</v>
      </c>
      <c r="D16" s="55" t="s">
        <v>94</v>
      </c>
    </row>
    <row r="17" spans="1:4" x14ac:dyDescent="0.25">
      <c r="A17" s="54" t="s">
        <v>67</v>
      </c>
      <c r="D17" s="55" t="s">
        <v>95</v>
      </c>
    </row>
    <row r="18" spans="1:4" x14ac:dyDescent="0.25">
      <c r="A18" s="54" t="s">
        <v>69</v>
      </c>
      <c r="D18" s="55" t="s">
        <v>96</v>
      </c>
    </row>
    <row r="19" spans="1:4" x14ac:dyDescent="0.25">
      <c r="A19" s="54" t="s">
        <v>71</v>
      </c>
      <c r="D19" s="55" t="s">
        <v>97</v>
      </c>
    </row>
    <row r="20" spans="1:4" x14ac:dyDescent="0.25">
      <c r="A20" s="54"/>
      <c r="D20" s="55"/>
    </row>
    <row r="21" spans="1:4" x14ac:dyDescent="0.25">
      <c r="A21" s="54"/>
      <c r="D21" s="55"/>
    </row>
    <row r="22" spans="1:4" x14ac:dyDescent="0.25">
      <c r="A22" s="54"/>
      <c r="D22" s="55"/>
    </row>
    <row r="23" spans="1:4" x14ac:dyDescent="0.25">
      <c r="A23" s="54"/>
      <c r="D23" s="55"/>
    </row>
    <row r="24" spans="1:4" x14ac:dyDescent="0.25">
      <c r="A24" s="54"/>
      <c r="D24" s="55"/>
    </row>
    <row r="25" spans="1:4" x14ac:dyDescent="0.25">
      <c r="A25" s="54"/>
      <c r="D25" s="55"/>
    </row>
    <row r="26" spans="1:4" x14ac:dyDescent="0.25">
      <c r="A26" s="54"/>
      <c r="D26" s="55"/>
    </row>
    <row r="27" spans="1:4" x14ac:dyDescent="0.25">
      <c r="A27" s="54"/>
      <c r="D27" s="55"/>
    </row>
    <row r="28" spans="1:4" x14ac:dyDescent="0.25">
      <c r="A28" s="54"/>
      <c r="D28" s="55"/>
    </row>
  </sheetData>
  <hyperlinks>
    <hyperlink ref="D8" location="'Area Codes'!A1" display="List of tab names and full area names" xr:uid="{BE5125AB-85E8-4CB8-8948-AE6F703B5CC8}"/>
    <hyperlink ref="D9" location="Highland!A1" display="2018-based principal population projection summary table - Highland" xr:uid="{8C13A383-8A2F-4E4C-ADE7-42713AD6A7C8}"/>
    <hyperlink ref="D10" location="BS!A1" display="2018-based principal population projection summary table - Badenoch and Strathspey" xr:uid="{EBE67AB4-B547-4A5A-A4B1-0D8E956FFDCC}"/>
    <hyperlink ref="D11" location="CA!A1" display="2018-based principal population projection summary table - Caithness" xr:uid="{E1B18499-F634-4753-B982-D88ED63873AE}"/>
    <hyperlink ref="D12" location="ER!A1" display="2018-based principal population projection summary table - East Ross" xr:uid="{C4B50ADF-354F-4822-88CB-2FB03FE9CA6E}"/>
    <hyperlink ref="D13" location="IN!A1" display="2018-based principal population projection summary table - Inverness" xr:uid="{0F36F2A4-F883-4E29-A8DB-11A050E9D77B}"/>
    <hyperlink ref="D14" location="LO!A1" display="2018-based principal population projection summary table - Lochaber" xr:uid="{7EC15C19-EE2C-4ABB-B393-DADEBF6BF999}"/>
    <hyperlink ref="D15" location="MR!A1" display="2018-based principal population projection summary table - Mid Ross" xr:uid="{F816666B-5353-4820-B77B-D590E3FDED93}"/>
    <hyperlink ref="D16" location="NA!A1" display="2018-based principal population projection summary table - Nairn" xr:uid="{9602A636-BBF9-4DEE-B37C-99CBB204962B}"/>
    <hyperlink ref="D17" location="RCW!A1" display="2018-based principal population projection summary table - Ross and Cromarty West" xr:uid="{FA6AE335-210B-43A8-955B-6E4061BBAA98}"/>
    <hyperlink ref="D19:D26" location="Inverlei!A1" display="2018-based principal population projection summary table - Inverleith" xr:uid="{EB6201E9-A312-4118-8C91-F9F089FB03DA}"/>
    <hyperlink ref="D18" location="SL!A1" display="2018-based principal population projection summary table - Skye and Lochalsh" xr:uid="{BE39FC6E-6790-4A31-B541-3D550ABB2A91}"/>
    <hyperlink ref="D19" location="SU!A1" display="2018-based principal population projection summary table - Sutherland" xr:uid="{E6D42F0F-0FC7-48D5-9434-0DF28F3F204A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1C6AB-7A3D-4023-A53D-5FE2AC7FE661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82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13372</v>
      </c>
      <c r="D8" s="21">
        <v>13434.06835825716</v>
      </c>
      <c r="E8" s="21">
        <v>13496.548438616916</v>
      </c>
      <c r="F8" s="21">
        <v>13557.44403593791</v>
      </c>
      <c r="G8" s="21">
        <v>13612.347367860575</v>
      </c>
      <c r="H8" s="21">
        <v>13666.209953545311</v>
      </c>
      <c r="I8" s="21">
        <v>13715.422494149972</v>
      </c>
      <c r="J8" s="21">
        <v>13764.349192780192</v>
      </c>
      <c r="K8" s="21">
        <v>13808.9505746103</v>
      </c>
      <c r="L8" s="21">
        <v>13852.467171987781</v>
      </c>
      <c r="M8" s="21">
        <v>13892.128833082534</v>
      </c>
      <c r="N8" s="21">
        <v>13929.158142688546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103.19759977427648</v>
      </c>
      <c r="D10" s="26">
        <f t="shared" ref="D10:N10" si="0">SUM(D11:D12)</f>
        <v>104.69571220632884</v>
      </c>
      <c r="E10" s="26">
        <f t="shared" si="0"/>
        <v>105.21314778153534</v>
      </c>
      <c r="F10" s="26">
        <f t="shared" si="0"/>
        <v>105.24581834938775</v>
      </c>
      <c r="G10" s="26">
        <f t="shared" si="0"/>
        <v>105.27353997417076</v>
      </c>
      <c r="H10" s="26">
        <f t="shared" si="0"/>
        <v>105.38728062898458</v>
      </c>
      <c r="I10" s="26">
        <f t="shared" si="0"/>
        <v>105.97501512640159</v>
      </c>
      <c r="J10" s="26">
        <f t="shared" si="0"/>
        <v>105.87390603969153</v>
      </c>
      <c r="K10" s="26">
        <f t="shared" si="0"/>
        <v>105.85385242566501</v>
      </c>
      <c r="L10" s="26">
        <f t="shared" si="0"/>
        <v>105.72242065045666</v>
      </c>
      <c r="M10" s="26">
        <f t="shared" si="0"/>
        <v>105.1047508799939</v>
      </c>
      <c r="N10" s="26">
        <f t="shared" si="0"/>
        <v>105.02765899348267</v>
      </c>
    </row>
    <row r="11" spans="1:14" x14ac:dyDescent="0.25">
      <c r="A11" s="20" t="s">
        <v>34</v>
      </c>
      <c r="B11" s="18"/>
      <c r="C11" s="22">
        <v>52.853559785138131</v>
      </c>
      <c r="D11" s="22">
        <v>53.559254053360739</v>
      </c>
      <c r="E11" s="22">
        <v>53.799819649631239</v>
      </c>
      <c r="F11" s="22">
        <v>53.980246117691927</v>
      </c>
      <c r="G11" s="22">
        <v>53.948753286863187</v>
      </c>
      <c r="H11" s="22">
        <v>54.06367496266909</v>
      </c>
      <c r="I11" s="22">
        <v>54.333976365255225</v>
      </c>
      <c r="J11" s="22">
        <v>54.311938812569032</v>
      </c>
      <c r="K11" s="22">
        <v>54.144245515727647</v>
      </c>
      <c r="L11" s="22">
        <v>54.131149312020597</v>
      </c>
      <c r="M11" s="22">
        <v>53.847029234144685</v>
      </c>
      <c r="N11" s="22">
        <v>53.701925186712856</v>
      </c>
    </row>
    <row r="12" spans="1:14" x14ac:dyDescent="0.25">
      <c r="A12" s="27" t="s">
        <v>35</v>
      </c>
      <c r="B12" s="28"/>
      <c r="C12" s="29">
        <v>50.344039989138352</v>
      </c>
      <c r="D12" s="29">
        <v>51.136458152968096</v>
      </c>
      <c r="E12" s="29">
        <v>51.413328131904102</v>
      </c>
      <c r="F12" s="29">
        <v>51.26557223169582</v>
      </c>
      <c r="G12" s="29">
        <v>51.324786687307572</v>
      </c>
      <c r="H12" s="29">
        <v>51.323605666315494</v>
      </c>
      <c r="I12" s="29">
        <v>51.641038761146362</v>
      </c>
      <c r="J12" s="29">
        <v>51.561967227122501</v>
      </c>
      <c r="K12" s="29">
        <v>51.709606909937364</v>
      </c>
      <c r="L12" s="29">
        <v>51.591271338436059</v>
      </c>
      <c r="M12" s="29">
        <v>51.257721645849216</v>
      </c>
      <c r="N12" s="29">
        <v>51.325733806769819</v>
      </c>
    </row>
    <row r="13" spans="1:14" x14ac:dyDescent="0.25">
      <c r="A13" s="33" t="s">
        <v>36</v>
      </c>
      <c r="B13" s="18"/>
      <c r="C13" s="26">
        <f>SUM(C14:C15)</f>
        <v>155.7214691702149</v>
      </c>
      <c r="D13" s="26">
        <f t="shared" ref="D13:N13" si="1">SUM(D14:D15)</f>
        <v>162.70056694650521</v>
      </c>
      <c r="E13" s="26">
        <f t="shared" si="1"/>
        <v>165.54951728314697</v>
      </c>
      <c r="F13" s="26">
        <f t="shared" si="1"/>
        <v>169.4199374866804</v>
      </c>
      <c r="G13" s="26">
        <f t="shared" si="1"/>
        <v>171.48337695886138</v>
      </c>
      <c r="H13" s="26">
        <f t="shared" si="1"/>
        <v>174.60022474616682</v>
      </c>
      <c r="I13" s="26">
        <f t="shared" si="1"/>
        <v>175.80669993502505</v>
      </c>
      <c r="J13" s="26">
        <f t="shared" si="1"/>
        <v>178.05320630145883</v>
      </c>
      <c r="K13" s="26">
        <f t="shared" si="1"/>
        <v>178.86190246813914</v>
      </c>
      <c r="L13" s="26">
        <f t="shared" si="1"/>
        <v>183.42247980175856</v>
      </c>
      <c r="M13" s="26">
        <f t="shared" si="1"/>
        <v>186.39003584582935</v>
      </c>
      <c r="N13" s="26">
        <f t="shared" si="1"/>
        <v>189.40953489866882</v>
      </c>
    </row>
    <row r="14" spans="1:14" x14ac:dyDescent="0.25">
      <c r="A14" s="20" t="s">
        <v>37</v>
      </c>
      <c r="B14" s="18"/>
      <c r="C14" s="22">
        <v>78.204592861720997</v>
      </c>
      <c r="D14" s="22">
        <v>80.421273453989457</v>
      </c>
      <c r="E14" s="22">
        <v>81.953340841443023</v>
      </c>
      <c r="F14" s="22">
        <v>83.714613093268994</v>
      </c>
      <c r="G14" s="22">
        <v>84.812943899843503</v>
      </c>
      <c r="H14" s="22">
        <v>86.301046911652136</v>
      </c>
      <c r="I14" s="22">
        <v>86.594840325490082</v>
      </c>
      <c r="J14" s="22">
        <v>87.618263332122552</v>
      </c>
      <c r="K14" s="22">
        <v>88.229839637064288</v>
      </c>
      <c r="L14" s="22">
        <v>90.383489125643095</v>
      </c>
      <c r="M14" s="22">
        <v>91.646941198324214</v>
      </c>
      <c r="N14" s="22">
        <v>93.157700095001402</v>
      </c>
    </row>
    <row r="15" spans="1:14" x14ac:dyDescent="0.25">
      <c r="A15" s="10" t="s">
        <v>38</v>
      </c>
      <c r="B15" s="12"/>
      <c r="C15" s="23">
        <v>77.51687630849392</v>
      </c>
      <c r="D15" s="23">
        <v>82.279293492515734</v>
      </c>
      <c r="E15" s="23">
        <v>83.596176441703946</v>
      </c>
      <c r="F15" s="23">
        <v>85.705324393411388</v>
      </c>
      <c r="G15" s="23">
        <v>86.670433059017881</v>
      </c>
      <c r="H15" s="23">
        <v>88.299177834514694</v>
      </c>
      <c r="I15" s="23">
        <v>89.211859609534969</v>
      </c>
      <c r="J15" s="23">
        <v>90.434942969336277</v>
      </c>
      <c r="K15" s="23">
        <v>90.632062831074848</v>
      </c>
      <c r="L15" s="23">
        <v>93.038990676115461</v>
      </c>
      <c r="M15" s="23">
        <v>94.743094647505117</v>
      </c>
      <c r="N15" s="23">
        <v>96.251834803667407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-52.523869395938419</v>
      </c>
      <c r="D17" s="32">
        <f t="shared" ref="D17:N17" si="2">D10-D13</f>
        <v>-58.00485474017637</v>
      </c>
      <c r="E17" s="32">
        <f t="shared" si="2"/>
        <v>-60.336369501611628</v>
      </c>
      <c r="F17" s="32">
        <f t="shared" si="2"/>
        <v>-64.174119137292649</v>
      </c>
      <c r="G17" s="32">
        <f t="shared" si="2"/>
        <v>-66.209836984690625</v>
      </c>
      <c r="H17" s="32">
        <f t="shared" si="2"/>
        <v>-69.212944117182232</v>
      </c>
      <c r="I17" s="32">
        <f t="shared" si="2"/>
        <v>-69.831684808623464</v>
      </c>
      <c r="J17" s="32">
        <f t="shared" si="2"/>
        <v>-72.179300261767295</v>
      </c>
      <c r="K17" s="32">
        <f t="shared" si="2"/>
        <v>-73.008050042474125</v>
      </c>
      <c r="L17" s="32">
        <f t="shared" si="2"/>
        <v>-77.7000591513019</v>
      </c>
      <c r="M17" s="32">
        <f t="shared" si="2"/>
        <v>-81.285284965835444</v>
      </c>
      <c r="N17" s="32">
        <f t="shared" si="2"/>
        <v>-84.381875905186149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557.90805778507433</v>
      </c>
      <c r="D19" s="26">
        <f t="shared" ref="D19:N19" si="3">SUM(D20:D21)</f>
        <v>561.19488242544662</v>
      </c>
      <c r="E19" s="26">
        <f t="shared" si="3"/>
        <v>561.51694581137599</v>
      </c>
      <c r="F19" s="26">
        <f t="shared" si="3"/>
        <v>560.23655315943438</v>
      </c>
      <c r="G19" s="26">
        <f t="shared" si="3"/>
        <v>561.14729366151505</v>
      </c>
      <c r="H19" s="26">
        <f t="shared" si="3"/>
        <v>560.24287738483031</v>
      </c>
      <c r="I19" s="26">
        <f t="shared" si="3"/>
        <v>560.82635796651493</v>
      </c>
      <c r="J19" s="26">
        <f t="shared" si="3"/>
        <v>559.68710592781281</v>
      </c>
      <c r="K19" s="26">
        <f t="shared" si="3"/>
        <v>559.7295264783495</v>
      </c>
      <c r="L19" s="26">
        <f t="shared" si="3"/>
        <v>559.51547679806822</v>
      </c>
      <c r="M19" s="26">
        <f t="shared" si="3"/>
        <v>560.3770661626927</v>
      </c>
      <c r="N19" s="26">
        <f t="shared" si="3"/>
        <v>560.28890483894236</v>
      </c>
    </row>
    <row r="20" spans="1:14" x14ac:dyDescent="0.25">
      <c r="A20" s="68" t="s">
        <v>40</v>
      </c>
      <c r="B20" s="68"/>
      <c r="C20" s="22">
        <v>278.21201997777234</v>
      </c>
      <c r="D20" s="22">
        <v>279.46647865899939</v>
      </c>
      <c r="E20" s="22">
        <v>279.66929281762509</v>
      </c>
      <c r="F20" s="22">
        <v>279.7174001706033</v>
      </c>
      <c r="G20" s="22">
        <v>280.11506589226462</v>
      </c>
      <c r="H20" s="22">
        <v>279.1462264795511</v>
      </c>
      <c r="I20" s="22">
        <v>281.28568343250947</v>
      </c>
      <c r="J20" s="22">
        <v>280.80804164357539</v>
      </c>
      <c r="K20" s="22">
        <v>279.96567408971362</v>
      </c>
      <c r="L20" s="22">
        <v>280.0306516050357</v>
      </c>
      <c r="M20" s="22">
        <v>280.84703789429227</v>
      </c>
      <c r="N20" s="22">
        <v>280.93281124703486</v>
      </c>
    </row>
    <row r="21" spans="1:14" x14ac:dyDescent="0.25">
      <c r="A21" s="27" t="s">
        <v>41</v>
      </c>
      <c r="B21" s="27"/>
      <c r="C21" s="29">
        <v>279.69603780730199</v>
      </c>
      <c r="D21" s="29">
        <v>281.72840376644717</v>
      </c>
      <c r="E21" s="29">
        <v>281.84765299375096</v>
      </c>
      <c r="F21" s="29">
        <v>280.51915298883102</v>
      </c>
      <c r="G21" s="29">
        <v>281.03222776925048</v>
      </c>
      <c r="H21" s="29">
        <v>281.09665090527915</v>
      </c>
      <c r="I21" s="29">
        <v>279.5406745340054</v>
      </c>
      <c r="J21" s="29">
        <v>278.87906428423742</v>
      </c>
      <c r="K21" s="29">
        <v>279.76385238863594</v>
      </c>
      <c r="L21" s="29">
        <v>279.48482519303252</v>
      </c>
      <c r="M21" s="29">
        <v>279.53002826840037</v>
      </c>
      <c r="N21" s="29">
        <v>279.3560935919075</v>
      </c>
    </row>
    <row r="22" spans="1:14" x14ac:dyDescent="0.25">
      <c r="A22" s="71" t="s">
        <v>44</v>
      </c>
      <c r="B22" s="71"/>
      <c r="C22" s="26">
        <f>SUM(C23:C24)</f>
        <v>443.31583013197678</v>
      </c>
      <c r="D22" s="26">
        <f t="shared" ref="D22:N22" si="4">SUM(D23:D24)</f>
        <v>440.70994732551156</v>
      </c>
      <c r="E22" s="26">
        <f t="shared" si="4"/>
        <v>440.28497898877254</v>
      </c>
      <c r="F22" s="26">
        <f t="shared" si="4"/>
        <v>441.15910209947612</v>
      </c>
      <c r="G22" s="26">
        <f t="shared" si="4"/>
        <v>441.07487099208686</v>
      </c>
      <c r="H22" s="26">
        <f t="shared" si="4"/>
        <v>441.81739266298985</v>
      </c>
      <c r="I22" s="26">
        <f t="shared" si="4"/>
        <v>442.06797452767194</v>
      </c>
      <c r="J22" s="26">
        <f t="shared" si="4"/>
        <v>442.90642383593274</v>
      </c>
      <c r="K22" s="26">
        <f t="shared" si="4"/>
        <v>443.20487905839798</v>
      </c>
      <c r="L22" s="26">
        <f t="shared" si="4"/>
        <v>442.15375655201439</v>
      </c>
      <c r="M22" s="26">
        <f t="shared" si="4"/>
        <v>442.06247159084461</v>
      </c>
      <c r="N22" s="26">
        <f t="shared" si="4"/>
        <v>442.26788618248827</v>
      </c>
    </row>
    <row r="23" spans="1:14" x14ac:dyDescent="0.25">
      <c r="A23" s="68" t="s">
        <v>42</v>
      </c>
      <c r="B23" s="68"/>
      <c r="C23" s="23">
        <v>222.57453236525012</v>
      </c>
      <c r="D23" s="22">
        <v>221.42978302821558</v>
      </c>
      <c r="E23" s="22">
        <v>221.44575000404663</v>
      </c>
      <c r="F23" s="22">
        <v>221.55148408428425</v>
      </c>
      <c r="G23" s="22">
        <v>221.57446223599462</v>
      </c>
      <c r="H23" s="22">
        <v>221.88583234145327</v>
      </c>
      <c r="I23" s="22">
        <v>220.99412485585881</v>
      </c>
      <c r="J23" s="22">
        <v>221.59811791877897</v>
      </c>
      <c r="K23" s="22">
        <v>222.27254219272476</v>
      </c>
      <c r="L23" s="22">
        <v>221.36412008175535</v>
      </c>
      <c r="M23" s="22">
        <v>221.45940231752144</v>
      </c>
      <c r="N23" s="22">
        <v>221.49047668631701</v>
      </c>
    </row>
    <row r="24" spans="1:14" x14ac:dyDescent="0.25">
      <c r="A24" s="10" t="s">
        <v>43</v>
      </c>
      <c r="B24" s="10"/>
      <c r="C24" s="23">
        <v>220.74129776672666</v>
      </c>
      <c r="D24" s="23">
        <v>219.28016429729598</v>
      </c>
      <c r="E24" s="23">
        <v>218.83922898472591</v>
      </c>
      <c r="F24" s="23">
        <v>219.60761801519186</v>
      </c>
      <c r="G24" s="23">
        <v>219.50040875609221</v>
      </c>
      <c r="H24" s="23">
        <v>219.93156032153658</v>
      </c>
      <c r="I24" s="23">
        <v>221.07384967181309</v>
      </c>
      <c r="J24" s="23">
        <v>221.30830591715375</v>
      </c>
      <c r="K24" s="23">
        <v>220.93233686567322</v>
      </c>
      <c r="L24" s="23">
        <v>220.78963647025904</v>
      </c>
      <c r="M24" s="23">
        <v>220.60306927332317</v>
      </c>
      <c r="N24" s="23">
        <v>220.77740949617126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114.59222765309755</v>
      </c>
      <c r="D26" s="32">
        <f t="shared" ref="D26:N26" si="5">D19-D22</f>
        <v>120.48493509993506</v>
      </c>
      <c r="E26" s="32">
        <f t="shared" si="5"/>
        <v>121.23196682260345</v>
      </c>
      <c r="F26" s="32">
        <f t="shared" si="5"/>
        <v>119.07745105995826</v>
      </c>
      <c r="G26" s="32">
        <f t="shared" si="5"/>
        <v>120.07242266942819</v>
      </c>
      <c r="H26" s="32">
        <f t="shared" si="5"/>
        <v>118.42548472184046</v>
      </c>
      <c r="I26" s="32">
        <f t="shared" si="5"/>
        <v>118.758383438843</v>
      </c>
      <c r="J26" s="32">
        <f t="shared" si="5"/>
        <v>116.78068209188007</v>
      </c>
      <c r="K26" s="32">
        <f t="shared" si="5"/>
        <v>116.52464741995152</v>
      </c>
      <c r="L26" s="32">
        <f t="shared" si="5"/>
        <v>117.36172024605384</v>
      </c>
      <c r="M26" s="32">
        <f t="shared" si="5"/>
        <v>118.31459457184809</v>
      </c>
      <c r="N26" s="32">
        <f t="shared" si="5"/>
        <v>118.02101865645409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62.068358257159133</v>
      </c>
      <c r="D30" s="32">
        <f t="shared" ref="D30:N30" si="6">D17+D26+D28</f>
        <v>62.480080359758688</v>
      </c>
      <c r="E30" s="32">
        <f t="shared" si="6"/>
        <v>60.895597320991826</v>
      </c>
      <c r="F30" s="32">
        <f t="shared" si="6"/>
        <v>54.903331922665615</v>
      </c>
      <c r="G30" s="32">
        <f t="shared" si="6"/>
        <v>53.862585684737567</v>
      </c>
      <c r="H30" s="32">
        <f t="shared" si="6"/>
        <v>49.21254060465823</v>
      </c>
      <c r="I30" s="32">
        <f t="shared" si="6"/>
        <v>48.926698630219533</v>
      </c>
      <c r="J30" s="32">
        <f t="shared" si="6"/>
        <v>44.601381830112771</v>
      </c>
      <c r="K30" s="32">
        <f t="shared" si="6"/>
        <v>43.516597377477396</v>
      </c>
      <c r="L30" s="32">
        <f t="shared" si="6"/>
        <v>39.661661094751935</v>
      </c>
      <c r="M30" s="32">
        <f t="shared" si="6"/>
        <v>37.029309606012646</v>
      </c>
      <c r="N30" s="32">
        <f t="shared" si="6"/>
        <v>33.63914275126794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13434.06835825716</v>
      </c>
      <c r="D32" s="21">
        <v>13496.548438616916</v>
      </c>
      <c r="E32" s="21">
        <v>13557.44403593791</v>
      </c>
      <c r="F32" s="21">
        <v>13612.347367860575</v>
      </c>
      <c r="G32" s="21">
        <v>13666.209953545311</v>
      </c>
      <c r="H32" s="21">
        <v>13715.422494149972</v>
      </c>
      <c r="I32" s="21">
        <v>13764.349192780192</v>
      </c>
      <c r="J32" s="21">
        <v>13808.9505746103</v>
      </c>
      <c r="K32" s="21">
        <v>13852.467171987781</v>
      </c>
      <c r="L32" s="21">
        <v>13892.128833082534</v>
      </c>
      <c r="M32" s="21">
        <v>13929.158142688546</v>
      </c>
      <c r="N32" s="21">
        <v>13962.797285439814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4.6416660377774921E-3</v>
      </c>
      <c r="D34" s="39">
        <f t="shared" ref="D34:N34" si="7">(D32/D8)-1</f>
        <v>4.6508681282206865E-3</v>
      </c>
      <c r="E34" s="39">
        <f t="shared" si="7"/>
        <v>4.511938559547346E-3</v>
      </c>
      <c r="F34" s="39">
        <f t="shared" si="7"/>
        <v>4.0496816197159724E-3</v>
      </c>
      <c r="G34" s="39">
        <f t="shared" si="7"/>
        <v>3.9568918004477815E-3</v>
      </c>
      <c r="H34" s="39">
        <f t="shared" si="7"/>
        <v>3.6010379448250251E-3</v>
      </c>
      <c r="I34" s="39">
        <f t="shared" si="7"/>
        <v>3.5672760828977523E-3</v>
      </c>
      <c r="J34" s="39">
        <f t="shared" si="7"/>
        <v>3.2403552979827221E-3</v>
      </c>
      <c r="K34" s="39">
        <f t="shared" si="7"/>
        <v>3.1513326912395723E-3</v>
      </c>
      <c r="L34" s="39">
        <f t="shared" si="7"/>
        <v>2.863147813477962E-3</v>
      </c>
      <c r="M34" s="39">
        <f t="shared" si="7"/>
        <v>2.6654884971863968E-3</v>
      </c>
      <c r="N34" s="39">
        <f t="shared" si="7"/>
        <v>2.4150162132321462E-3</v>
      </c>
    </row>
    <row r="35" spans="1:14" ht="15.75" thickBot="1" x14ac:dyDescent="0.3">
      <c r="A35" s="40" t="s">
        <v>15</v>
      </c>
      <c r="B35" s="41"/>
      <c r="C35" s="42">
        <f>(C32/$C$8)-1</f>
        <v>4.6416660377774921E-3</v>
      </c>
      <c r="D35" s="42">
        <f t="shared" ref="D35:N35" si="8">(D32/$C$8)-1</f>
        <v>9.3141219426349231E-3</v>
      </c>
      <c r="E35" s="42">
        <f t="shared" si="8"/>
        <v>1.3868085248123663E-2</v>
      </c>
      <c r="F35" s="42">
        <f t="shared" si="8"/>
        <v>1.7973928197769551E-2</v>
      </c>
      <c r="G35" s="42">
        <f t="shared" si="8"/>
        <v>2.20019408873251E-2</v>
      </c>
      <c r="H35" s="42">
        <f t="shared" si="8"/>
        <v>2.5682208656145011E-2</v>
      </c>
      <c r="I35" s="42">
        <f t="shared" si="8"/>
        <v>2.9341100267737952E-2</v>
      </c>
      <c r="J35" s="42">
        <f t="shared" si="8"/>
        <v>3.2676531155421795E-2</v>
      </c>
      <c r="K35" s="42">
        <f t="shared" si="8"/>
        <v>3.5930838467527648E-2</v>
      </c>
      <c r="L35" s="42">
        <f t="shared" si="8"/>
        <v>3.8896861582600417E-2</v>
      </c>
      <c r="M35" s="42">
        <f t="shared" si="8"/>
        <v>4.1666029216911982E-2</v>
      </c>
      <c r="N35" s="42">
        <f t="shared" si="8"/>
        <v>4.4181669566244031E-2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1.5827879787498016</v>
      </c>
      <c r="D41" s="47">
        <v>1.5974852007055633</v>
      </c>
      <c r="E41" s="47">
        <v>1.5966185027557596</v>
      </c>
      <c r="F41" s="47">
        <v>1.5887825385165149</v>
      </c>
      <c r="G41" s="47">
        <v>1.5848445998275968</v>
      </c>
      <c r="H41" s="47">
        <v>1.5851266366359746</v>
      </c>
      <c r="I41" s="47">
        <v>1.5973228276105638</v>
      </c>
      <c r="J41" s="47">
        <v>1.600953631484209</v>
      </c>
      <c r="K41" s="47">
        <v>1.6078045540427452</v>
      </c>
      <c r="L41" s="47">
        <v>1.6158285796056229</v>
      </c>
      <c r="M41" s="47">
        <v>1.617820197715361</v>
      </c>
      <c r="N41" s="47">
        <v>1.6284422418979534</v>
      </c>
    </row>
    <row r="43" spans="1:14" x14ac:dyDescent="0.25">
      <c r="A43" s="48" t="s">
        <v>31</v>
      </c>
      <c r="B43" s="48"/>
      <c r="C43" s="49">
        <v>84.0850192190683</v>
      </c>
      <c r="D43" s="49">
        <v>84.87669600403288</v>
      </c>
      <c r="E43" s="49">
        <v>84.231954230414189</v>
      </c>
      <c r="F43" s="49">
        <v>83.813184231721038</v>
      </c>
      <c r="G43" s="49">
        <v>82.764429657770762</v>
      </c>
      <c r="H43" s="49">
        <v>82.319550419384441</v>
      </c>
      <c r="I43" s="49">
        <v>81.005672947852474</v>
      </c>
      <c r="J43" s="49">
        <v>80.123298858298298</v>
      </c>
      <c r="K43" s="49">
        <v>78.614876646784964</v>
      </c>
      <c r="L43" s="49">
        <v>78.62383229711719</v>
      </c>
      <c r="M43" s="49">
        <v>77.996079182847822</v>
      </c>
      <c r="N43" s="49">
        <v>77.461928163307178</v>
      </c>
    </row>
    <row r="44" spans="1:14" x14ac:dyDescent="0.25">
      <c r="A44" s="19" t="s">
        <v>47</v>
      </c>
      <c r="B44" s="19"/>
      <c r="C44" s="50">
        <v>85.05763230949367</v>
      </c>
      <c r="D44" s="50">
        <v>84.876696004032894</v>
      </c>
      <c r="E44" s="50">
        <v>84.053848306383799</v>
      </c>
      <c r="F44" s="50">
        <v>83.475741872644448</v>
      </c>
      <c r="G44" s="50">
        <v>82.287617034225875</v>
      </c>
      <c r="H44" s="50">
        <v>81.685165296858528</v>
      </c>
      <c r="I44" s="50">
        <v>80.244828437499947</v>
      </c>
      <c r="J44" s="50">
        <v>79.253904655705497</v>
      </c>
      <c r="K44" s="50">
        <v>77.664780653833517</v>
      </c>
      <c r="L44" s="50">
        <v>77.586874112205749</v>
      </c>
      <c r="M44" s="50">
        <v>76.852131368237607</v>
      </c>
      <c r="N44" s="50">
        <v>76.244391825961202</v>
      </c>
    </row>
    <row r="45" spans="1:14" x14ac:dyDescent="0.25">
      <c r="A45" s="51" t="s">
        <v>48</v>
      </c>
      <c r="B45" s="51"/>
      <c r="C45" s="52">
        <v>83.126060273966942</v>
      </c>
      <c r="D45" s="52">
        <v>84.876696004032894</v>
      </c>
      <c r="E45" s="52">
        <v>84.407294225516111</v>
      </c>
      <c r="F45" s="52">
        <v>84.145432963488147</v>
      </c>
      <c r="G45" s="52">
        <v>83.236403289610067</v>
      </c>
      <c r="H45" s="52">
        <v>82.949174412607434</v>
      </c>
      <c r="I45" s="52">
        <v>81.758125654143498</v>
      </c>
      <c r="J45" s="52">
        <v>80.984002580716421</v>
      </c>
      <c r="K45" s="52">
        <v>79.562388836021256</v>
      </c>
      <c r="L45" s="52">
        <v>79.658085719828748</v>
      </c>
      <c r="M45" s="52">
        <v>79.135521045008119</v>
      </c>
      <c r="N45" s="52">
        <v>78.67793700258359</v>
      </c>
    </row>
    <row r="47" spans="1:14" x14ac:dyDescent="0.25">
      <c r="A47" s="48" t="s">
        <v>32</v>
      </c>
      <c r="B47" s="48"/>
      <c r="C47" s="49">
        <v>81.557825971326707</v>
      </c>
      <c r="D47" s="49">
        <v>81.454061022956253</v>
      </c>
      <c r="E47" s="49">
        <v>81.543285860514715</v>
      </c>
      <c r="F47" s="49">
        <v>81.609307795052231</v>
      </c>
      <c r="G47" s="49">
        <v>81.759806938150604</v>
      </c>
      <c r="H47" s="49">
        <v>81.828594306740769</v>
      </c>
      <c r="I47" s="49">
        <v>82.027560011464246</v>
      </c>
      <c r="J47" s="49">
        <v>82.162574945462751</v>
      </c>
      <c r="K47" s="49">
        <v>82.388514240577379</v>
      </c>
      <c r="L47" s="49">
        <v>82.391517770565514</v>
      </c>
      <c r="M47" s="49">
        <v>82.495352465001389</v>
      </c>
      <c r="N47" s="49">
        <v>82.583495052477446</v>
      </c>
    </row>
    <row r="48" spans="1:14" x14ac:dyDescent="0.25">
      <c r="A48" s="19" t="s">
        <v>45</v>
      </c>
      <c r="B48" s="19"/>
      <c r="C48" s="50">
        <v>79.484827124370256</v>
      </c>
      <c r="D48" s="50">
        <v>79.516278362694578</v>
      </c>
      <c r="E48" s="50">
        <v>79.645061063971909</v>
      </c>
      <c r="F48" s="50">
        <v>79.737447232312803</v>
      </c>
      <c r="G48" s="50">
        <v>79.923716770295229</v>
      </c>
      <c r="H48" s="50">
        <v>80.020255116012436</v>
      </c>
      <c r="I48" s="50">
        <v>80.249592218339345</v>
      </c>
      <c r="J48" s="50">
        <v>80.408840566938565</v>
      </c>
      <c r="K48" s="50">
        <v>80.667120277566269</v>
      </c>
      <c r="L48" s="50">
        <v>80.684728714924802</v>
      </c>
      <c r="M48" s="50">
        <v>80.809320723376217</v>
      </c>
      <c r="N48" s="50">
        <v>80.917397292745804</v>
      </c>
    </row>
    <row r="49" spans="1:14" x14ac:dyDescent="0.25">
      <c r="A49" s="51" t="s">
        <v>46</v>
      </c>
      <c r="B49" s="51"/>
      <c r="C49" s="52">
        <v>83.4681148363495</v>
      </c>
      <c r="D49" s="52">
        <v>83.238894093570607</v>
      </c>
      <c r="E49" s="52">
        <v>83.308402179891615</v>
      </c>
      <c r="F49" s="52">
        <v>83.350212691243016</v>
      </c>
      <c r="G49" s="52">
        <v>83.479049967495826</v>
      </c>
      <c r="H49" s="52">
        <v>83.527377286950014</v>
      </c>
      <c r="I49" s="52">
        <v>83.697374981821525</v>
      </c>
      <c r="J49" s="52">
        <v>83.809263320086998</v>
      </c>
      <c r="K49" s="52">
        <v>84.010248958610717</v>
      </c>
      <c r="L49" s="52">
        <v>84.003493255204432</v>
      </c>
      <c r="M49" s="52">
        <v>84.08717601722266</v>
      </c>
      <c r="N49" s="52">
        <v>84.160420053049464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95772-D04B-4FE4-AB3C-1CEBD8ED0A0C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83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9213</v>
      </c>
      <c r="D8" s="21">
        <v>9203.3061835980716</v>
      </c>
      <c r="E8" s="21">
        <v>9194.3881461417859</v>
      </c>
      <c r="F8" s="21">
        <v>9182.7300487683115</v>
      </c>
      <c r="G8" s="21">
        <v>9167.7428254107363</v>
      </c>
      <c r="H8" s="21">
        <v>9152.2811450271347</v>
      </c>
      <c r="I8" s="21">
        <v>9133.1671345556497</v>
      </c>
      <c r="J8" s="21">
        <v>9113.5414130554855</v>
      </c>
      <c r="K8" s="21">
        <v>9091.2777477815871</v>
      </c>
      <c r="L8" s="21">
        <v>9068.5743794471618</v>
      </c>
      <c r="M8" s="21">
        <v>9042.9114177723186</v>
      </c>
      <c r="N8" s="21">
        <v>9015.8738168041782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54.828680166045139</v>
      </c>
      <c r="D10" s="26">
        <f t="shared" ref="D10:N10" si="0">SUM(D11:D12)</f>
        <v>55.241426424958647</v>
      </c>
      <c r="E10" s="26">
        <f t="shared" si="0"/>
        <v>55.035535073635167</v>
      </c>
      <c r="F10" s="26">
        <f t="shared" si="0"/>
        <v>54.519251318455254</v>
      </c>
      <c r="G10" s="26">
        <f t="shared" si="0"/>
        <v>54.153032004849074</v>
      </c>
      <c r="H10" s="26">
        <f t="shared" si="0"/>
        <v>53.934753000135792</v>
      </c>
      <c r="I10" s="26">
        <f t="shared" si="0"/>
        <v>54.03215120202406</v>
      </c>
      <c r="J10" s="26">
        <f t="shared" si="0"/>
        <v>53.776404363035205</v>
      </c>
      <c r="K10" s="26">
        <f t="shared" si="0"/>
        <v>53.563613965092046</v>
      </c>
      <c r="L10" s="26">
        <f t="shared" si="0"/>
        <v>53.391109317670988</v>
      </c>
      <c r="M10" s="26">
        <f t="shared" si="0"/>
        <v>52.977880763682549</v>
      </c>
      <c r="N10" s="26">
        <f t="shared" si="0"/>
        <v>52.732650479894701</v>
      </c>
    </row>
    <row r="11" spans="1:14" x14ac:dyDescent="0.25">
      <c r="A11" s="20" t="s">
        <v>34</v>
      </c>
      <c r="B11" s="18"/>
      <c r="C11" s="22">
        <v>28.080991529210216</v>
      </c>
      <c r="D11" s="22">
        <v>28.25989269105467</v>
      </c>
      <c r="E11" s="22">
        <v>28.14193780639037</v>
      </c>
      <c r="F11" s="22">
        <v>27.962750924247384</v>
      </c>
      <c r="G11" s="22">
        <v>27.751404237779088</v>
      </c>
      <c r="H11" s="22">
        <v>27.668528289069663</v>
      </c>
      <c r="I11" s="22">
        <v>27.702582753803068</v>
      </c>
      <c r="J11" s="22">
        <v>27.586597043375203</v>
      </c>
      <c r="K11" s="22">
        <v>27.397788543144578</v>
      </c>
      <c r="L11" s="22">
        <v>27.336889305294001</v>
      </c>
      <c r="M11" s="22">
        <v>27.141508546099807</v>
      </c>
      <c r="N11" s="22">
        <v>26.962848435421272</v>
      </c>
    </row>
    <row r="12" spans="1:14" x14ac:dyDescent="0.25">
      <c r="A12" s="27" t="s">
        <v>35</v>
      </c>
      <c r="B12" s="28"/>
      <c r="C12" s="29">
        <v>26.747688636834923</v>
      </c>
      <c r="D12" s="29">
        <v>26.981533733903976</v>
      </c>
      <c r="E12" s="29">
        <v>26.893597267244797</v>
      </c>
      <c r="F12" s="29">
        <v>26.55650039420787</v>
      </c>
      <c r="G12" s="29">
        <v>26.401627767069986</v>
      </c>
      <c r="H12" s="29">
        <v>26.26622471106613</v>
      </c>
      <c r="I12" s="29">
        <v>26.329568448220993</v>
      </c>
      <c r="J12" s="29">
        <v>26.189807319660002</v>
      </c>
      <c r="K12" s="29">
        <v>26.165825421947467</v>
      </c>
      <c r="L12" s="29">
        <v>26.054220012376987</v>
      </c>
      <c r="M12" s="29">
        <v>25.836372217582742</v>
      </c>
      <c r="N12" s="29">
        <v>25.76980204447343</v>
      </c>
    </row>
    <row r="13" spans="1:14" x14ac:dyDescent="0.25">
      <c r="A13" s="33" t="s">
        <v>36</v>
      </c>
      <c r="B13" s="18"/>
      <c r="C13" s="26">
        <f>SUM(C14:C15)</f>
        <v>112.78741034168192</v>
      </c>
      <c r="D13" s="26">
        <f t="shared" ref="D13:N13" si="1">SUM(D14:D15)</f>
        <v>116.91273352216737</v>
      </c>
      <c r="E13" s="26">
        <f t="shared" si="1"/>
        <v>119.17525359462718</v>
      </c>
      <c r="F13" s="26">
        <f t="shared" si="1"/>
        <v>121.23703531614089</v>
      </c>
      <c r="G13" s="26">
        <f t="shared" si="1"/>
        <v>122.32013246124163</v>
      </c>
      <c r="H13" s="26">
        <f t="shared" si="1"/>
        <v>124.3090840167195</v>
      </c>
      <c r="I13" s="26">
        <f t="shared" si="1"/>
        <v>124.83875552707491</v>
      </c>
      <c r="J13" s="26">
        <f t="shared" si="1"/>
        <v>125.9160609257531</v>
      </c>
      <c r="K13" s="26">
        <f t="shared" si="1"/>
        <v>126.1653245135838</v>
      </c>
      <c r="L13" s="26">
        <f t="shared" si="1"/>
        <v>129.08129134420039</v>
      </c>
      <c r="M13" s="26">
        <f t="shared" si="1"/>
        <v>130.51828904343142</v>
      </c>
      <c r="N13" s="26">
        <f t="shared" si="1"/>
        <v>132.14193904316963</v>
      </c>
    </row>
    <row r="14" spans="1:14" x14ac:dyDescent="0.25">
      <c r="A14" s="20" t="s">
        <v>37</v>
      </c>
      <c r="B14" s="18"/>
      <c r="C14" s="22">
        <v>59.760957564386338</v>
      </c>
      <c r="D14" s="22">
        <v>61.587573865654193</v>
      </c>
      <c r="E14" s="22">
        <v>62.813387922239897</v>
      </c>
      <c r="F14" s="22">
        <v>64.29141296604071</v>
      </c>
      <c r="G14" s="22">
        <v>64.96323626776352</v>
      </c>
      <c r="H14" s="22">
        <v>66.287000362366996</v>
      </c>
      <c r="I14" s="22">
        <v>66.411417620526862</v>
      </c>
      <c r="J14" s="22">
        <v>66.984055623299014</v>
      </c>
      <c r="K14" s="22">
        <v>67.111145403786665</v>
      </c>
      <c r="L14" s="22">
        <v>68.501223665543336</v>
      </c>
      <c r="M14" s="22">
        <v>69.133385057442183</v>
      </c>
      <c r="N14" s="22">
        <v>69.844274247139268</v>
      </c>
    </row>
    <row r="15" spans="1:14" x14ac:dyDescent="0.25">
      <c r="A15" s="10" t="s">
        <v>38</v>
      </c>
      <c r="B15" s="12"/>
      <c r="C15" s="23">
        <v>53.026452777295589</v>
      </c>
      <c r="D15" s="23">
        <v>55.325159656513179</v>
      </c>
      <c r="E15" s="23">
        <v>56.361865672387275</v>
      </c>
      <c r="F15" s="23">
        <v>56.94562235010018</v>
      </c>
      <c r="G15" s="23">
        <v>57.356896193478107</v>
      </c>
      <c r="H15" s="23">
        <v>58.0220836543525</v>
      </c>
      <c r="I15" s="23">
        <v>58.427337906548047</v>
      </c>
      <c r="J15" s="23">
        <v>58.932005302454094</v>
      </c>
      <c r="K15" s="23">
        <v>59.054179109797133</v>
      </c>
      <c r="L15" s="23">
        <v>60.580067678657045</v>
      </c>
      <c r="M15" s="23">
        <v>61.384903985989254</v>
      </c>
      <c r="N15" s="23">
        <v>62.297664796030361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-57.958730175636781</v>
      </c>
      <c r="D17" s="32">
        <f t="shared" ref="D17:N17" si="2">D10-D13</f>
        <v>-61.671307097208725</v>
      </c>
      <c r="E17" s="32">
        <f t="shared" si="2"/>
        <v>-64.139718520992005</v>
      </c>
      <c r="F17" s="32">
        <f t="shared" si="2"/>
        <v>-66.717783997685643</v>
      </c>
      <c r="G17" s="32">
        <f t="shared" si="2"/>
        <v>-68.167100456392546</v>
      </c>
      <c r="H17" s="32">
        <f t="shared" si="2"/>
        <v>-70.37433101658371</v>
      </c>
      <c r="I17" s="32">
        <f t="shared" si="2"/>
        <v>-70.806604325050841</v>
      </c>
      <c r="J17" s="32">
        <f t="shared" si="2"/>
        <v>-72.139656562717903</v>
      </c>
      <c r="K17" s="32">
        <f t="shared" si="2"/>
        <v>-72.601710548491752</v>
      </c>
      <c r="L17" s="32">
        <f t="shared" si="2"/>
        <v>-75.690182026529413</v>
      </c>
      <c r="M17" s="32">
        <f t="shared" si="2"/>
        <v>-77.540408279748874</v>
      </c>
      <c r="N17" s="32">
        <f t="shared" si="2"/>
        <v>-79.409288563274927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366.88573772046078</v>
      </c>
      <c r="D19" s="26">
        <f t="shared" ref="D19:N19" si="3">SUM(D20:D21)</f>
        <v>369.41166968591779</v>
      </c>
      <c r="E19" s="26">
        <f t="shared" si="3"/>
        <v>369.40762158959791</v>
      </c>
      <c r="F19" s="26">
        <f t="shared" si="3"/>
        <v>368.88071767446473</v>
      </c>
      <c r="G19" s="26">
        <f t="shared" si="3"/>
        <v>369.55074401972445</v>
      </c>
      <c r="H19" s="26">
        <f t="shared" si="3"/>
        <v>368.53295093146744</v>
      </c>
      <c r="I19" s="26">
        <f t="shared" si="3"/>
        <v>368.75331080714147</v>
      </c>
      <c r="J19" s="26">
        <f t="shared" si="3"/>
        <v>368.17335825622456</v>
      </c>
      <c r="K19" s="26">
        <f t="shared" si="3"/>
        <v>368.31280070898174</v>
      </c>
      <c r="L19" s="26">
        <f t="shared" si="3"/>
        <v>368.24486415934149</v>
      </c>
      <c r="M19" s="26">
        <f t="shared" si="3"/>
        <v>368.31749318395435</v>
      </c>
      <c r="N19" s="26">
        <f t="shared" si="3"/>
        <v>368.44960945762307</v>
      </c>
    </row>
    <row r="20" spans="1:14" x14ac:dyDescent="0.25">
      <c r="A20" s="68" t="s">
        <v>40</v>
      </c>
      <c r="B20" s="68"/>
      <c r="C20" s="22">
        <v>182.32090361186025</v>
      </c>
      <c r="D20" s="22">
        <v>183.24917430042194</v>
      </c>
      <c r="E20" s="22">
        <v>182.98467607765116</v>
      </c>
      <c r="F20" s="22">
        <v>183.52476167341416</v>
      </c>
      <c r="G20" s="22">
        <v>183.60094839660931</v>
      </c>
      <c r="H20" s="22">
        <v>182.87412076720759</v>
      </c>
      <c r="I20" s="22">
        <v>184.23440062391046</v>
      </c>
      <c r="J20" s="22">
        <v>183.92338381624629</v>
      </c>
      <c r="K20" s="22">
        <v>183.41942083158878</v>
      </c>
      <c r="L20" s="22">
        <v>183.54767077043024</v>
      </c>
      <c r="M20" s="22">
        <v>183.84880182214309</v>
      </c>
      <c r="N20" s="22">
        <v>183.97691847493138</v>
      </c>
    </row>
    <row r="21" spans="1:14" x14ac:dyDescent="0.25">
      <c r="A21" s="27" t="s">
        <v>41</v>
      </c>
      <c r="B21" s="27"/>
      <c r="C21" s="29">
        <v>184.56483410860054</v>
      </c>
      <c r="D21" s="29">
        <v>186.16249538549582</v>
      </c>
      <c r="E21" s="29">
        <v>186.42294551194675</v>
      </c>
      <c r="F21" s="29">
        <v>185.35595600105057</v>
      </c>
      <c r="G21" s="29">
        <v>185.94979562311511</v>
      </c>
      <c r="H21" s="29">
        <v>185.65883016425988</v>
      </c>
      <c r="I21" s="29">
        <v>184.51891018323101</v>
      </c>
      <c r="J21" s="29">
        <v>184.2499744399783</v>
      </c>
      <c r="K21" s="29">
        <v>184.89337987739299</v>
      </c>
      <c r="L21" s="29">
        <v>184.69719338891124</v>
      </c>
      <c r="M21" s="29">
        <v>184.46869136181127</v>
      </c>
      <c r="N21" s="29">
        <v>184.47269098269169</v>
      </c>
    </row>
    <row r="22" spans="1:14" x14ac:dyDescent="0.25">
      <c r="A22" s="71" t="s">
        <v>44</v>
      </c>
      <c r="B22" s="71"/>
      <c r="C22" s="26">
        <f>SUM(C23:C24)</f>
        <v>318.62082394675173</v>
      </c>
      <c r="D22" s="26">
        <f t="shared" ref="D22:N22" si="4">SUM(D23:D24)</f>
        <v>316.65840004499637</v>
      </c>
      <c r="E22" s="26">
        <f t="shared" si="4"/>
        <v>316.9260004420812</v>
      </c>
      <c r="F22" s="26">
        <f t="shared" si="4"/>
        <v>317.1501570343512</v>
      </c>
      <c r="G22" s="26">
        <f t="shared" si="4"/>
        <v>316.84532394693815</v>
      </c>
      <c r="H22" s="26">
        <f t="shared" si="4"/>
        <v>317.27263038636795</v>
      </c>
      <c r="I22" s="26">
        <f t="shared" si="4"/>
        <v>317.57242798225496</v>
      </c>
      <c r="J22" s="26">
        <f t="shared" si="4"/>
        <v>318.29736696740588</v>
      </c>
      <c r="K22" s="26">
        <f t="shared" si="4"/>
        <v>318.41445849491441</v>
      </c>
      <c r="L22" s="26">
        <f t="shared" si="4"/>
        <v>318.21764380765319</v>
      </c>
      <c r="M22" s="26">
        <f t="shared" si="4"/>
        <v>317.81468587234593</v>
      </c>
      <c r="N22" s="26">
        <f t="shared" si="4"/>
        <v>317.58518204405118</v>
      </c>
    </row>
    <row r="23" spans="1:14" x14ac:dyDescent="0.25">
      <c r="A23" s="68" t="s">
        <v>42</v>
      </c>
      <c r="B23" s="68"/>
      <c r="C23" s="23">
        <v>159.39499009981776</v>
      </c>
      <c r="D23" s="22">
        <v>158.44042673058931</v>
      </c>
      <c r="E23" s="22">
        <v>158.64283869985542</v>
      </c>
      <c r="F23" s="22">
        <v>158.44361251374048</v>
      </c>
      <c r="G23" s="22">
        <v>158.51974347131093</v>
      </c>
      <c r="H23" s="22">
        <v>158.75042411884309</v>
      </c>
      <c r="I23" s="22">
        <v>157.94130672633</v>
      </c>
      <c r="J23" s="22">
        <v>158.56468299701675</v>
      </c>
      <c r="K23" s="22">
        <v>158.78615060207653</v>
      </c>
      <c r="L23" s="22">
        <v>158.67954203281832</v>
      </c>
      <c r="M23" s="22">
        <v>158.07311248497871</v>
      </c>
      <c r="N23" s="22">
        <v>158.26277639547467</v>
      </c>
    </row>
    <row r="24" spans="1:14" x14ac:dyDescent="0.25">
      <c r="A24" s="10" t="s">
        <v>43</v>
      </c>
      <c r="B24" s="10"/>
      <c r="C24" s="23">
        <v>159.22583384693397</v>
      </c>
      <c r="D24" s="23">
        <v>158.21797331440709</v>
      </c>
      <c r="E24" s="23">
        <v>158.28316174222581</v>
      </c>
      <c r="F24" s="23">
        <v>158.70654452061069</v>
      </c>
      <c r="G24" s="23">
        <v>158.32558047562719</v>
      </c>
      <c r="H24" s="23">
        <v>158.52220626752489</v>
      </c>
      <c r="I24" s="23">
        <v>159.63112125592497</v>
      </c>
      <c r="J24" s="23">
        <v>159.7326839703891</v>
      </c>
      <c r="K24" s="23">
        <v>159.62830789283788</v>
      </c>
      <c r="L24" s="23">
        <v>159.53810177483487</v>
      </c>
      <c r="M24" s="23">
        <v>159.74157338736723</v>
      </c>
      <c r="N24" s="23">
        <v>159.32240564857653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48.264913773709054</v>
      </c>
      <c r="D26" s="32">
        <f t="shared" ref="D26:N26" si="5">D19-D22</f>
        <v>52.753269640921417</v>
      </c>
      <c r="E26" s="32">
        <f t="shared" si="5"/>
        <v>52.481621147516705</v>
      </c>
      <c r="F26" s="32">
        <f t="shared" si="5"/>
        <v>51.730560640113538</v>
      </c>
      <c r="G26" s="32">
        <f t="shared" si="5"/>
        <v>52.705420072786296</v>
      </c>
      <c r="H26" s="32">
        <f t="shared" si="5"/>
        <v>51.260320545099489</v>
      </c>
      <c r="I26" s="32">
        <f t="shared" si="5"/>
        <v>51.18088282488651</v>
      </c>
      <c r="J26" s="32">
        <f t="shared" si="5"/>
        <v>49.875991288818682</v>
      </c>
      <c r="K26" s="32">
        <f t="shared" si="5"/>
        <v>49.898342214067327</v>
      </c>
      <c r="L26" s="32">
        <f t="shared" si="5"/>
        <v>50.0272203516883</v>
      </c>
      <c r="M26" s="32">
        <f t="shared" si="5"/>
        <v>50.502807311608422</v>
      </c>
      <c r="N26" s="32">
        <f t="shared" si="5"/>
        <v>50.864427413571889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-9.6938164019277266</v>
      </c>
      <c r="D30" s="32">
        <f t="shared" ref="D30:N30" si="6">D17+D26+D28</f>
        <v>-8.9180374562873084</v>
      </c>
      <c r="E30" s="32">
        <f t="shared" si="6"/>
        <v>-11.6580973734753</v>
      </c>
      <c r="F30" s="32">
        <f t="shared" si="6"/>
        <v>-14.987223357572105</v>
      </c>
      <c r="G30" s="32">
        <f t="shared" si="6"/>
        <v>-15.46168038360625</v>
      </c>
      <c r="H30" s="32">
        <f t="shared" si="6"/>
        <v>-19.114010471484221</v>
      </c>
      <c r="I30" s="32">
        <f t="shared" si="6"/>
        <v>-19.625721500164332</v>
      </c>
      <c r="J30" s="32">
        <f t="shared" si="6"/>
        <v>-22.263665273899221</v>
      </c>
      <c r="K30" s="32">
        <f t="shared" si="6"/>
        <v>-22.703368334424425</v>
      </c>
      <c r="L30" s="32">
        <f t="shared" si="6"/>
        <v>-25.662961674841114</v>
      </c>
      <c r="M30" s="32">
        <f t="shared" si="6"/>
        <v>-27.037600968140453</v>
      </c>
      <c r="N30" s="32">
        <f t="shared" si="6"/>
        <v>-28.544861149703038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9203.3061835980716</v>
      </c>
      <c r="D32" s="21">
        <v>9194.3881461417859</v>
      </c>
      <c r="E32" s="21">
        <v>9182.7300487683115</v>
      </c>
      <c r="F32" s="21">
        <v>9167.7428254107363</v>
      </c>
      <c r="G32" s="21">
        <v>9152.2811450271347</v>
      </c>
      <c r="H32" s="21">
        <v>9133.1671345556497</v>
      </c>
      <c r="I32" s="21">
        <v>9113.5414130554855</v>
      </c>
      <c r="J32" s="21">
        <v>9091.2777477815871</v>
      </c>
      <c r="K32" s="21">
        <v>9068.5743794471618</v>
      </c>
      <c r="L32" s="21">
        <v>9042.9114177723186</v>
      </c>
      <c r="M32" s="21">
        <v>9015.8738168041782</v>
      </c>
      <c r="N32" s="21">
        <v>8987.3289556544769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-1.0521889071886115E-3</v>
      </c>
      <c r="D34" s="39">
        <f t="shared" ref="D34:N34" si="7">(D32/D8)-1</f>
        <v>-9.6900366872276766E-4</v>
      </c>
      <c r="E34" s="39">
        <f t="shared" si="7"/>
        <v>-1.2679579313134015E-3</v>
      </c>
      <c r="F34" s="39">
        <f t="shared" si="7"/>
        <v>-1.6321097623451797E-3</v>
      </c>
      <c r="G34" s="39">
        <f t="shared" si="7"/>
        <v>-1.6865307718652023E-3</v>
      </c>
      <c r="H34" s="39">
        <f t="shared" si="7"/>
        <v>-2.0884422329913166E-3</v>
      </c>
      <c r="I34" s="39">
        <f t="shared" si="7"/>
        <v>-2.148840726445278E-3</v>
      </c>
      <c r="J34" s="39">
        <f t="shared" si="7"/>
        <v>-2.4429213918976123E-3</v>
      </c>
      <c r="K34" s="39">
        <f t="shared" si="7"/>
        <v>-2.4972692468850921E-3</v>
      </c>
      <c r="L34" s="39">
        <f t="shared" si="7"/>
        <v>-2.8298782808691136E-3</v>
      </c>
      <c r="M34" s="39">
        <f t="shared" si="7"/>
        <v>-2.9899221300567769E-3</v>
      </c>
      <c r="N34" s="39">
        <f t="shared" si="7"/>
        <v>-3.1660670645697886E-3</v>
      </c>
    </row>
    <row r="35" spans="1:14" ht="15.75" thickBot="1" x14ac:dyDescent="0.3">
      <c r="A35" s="40" t="s">
        <v>15</v>
      </c>
      <c r="B35" s="41"/>
      <c r="C35" s="42">
        <f>(C32/$C$8)-1</f>
        <v>-1.0521889071886115E-3</v>
      </c>
      <c r="D35" s="42">
        <f t="shared" ref="D35:N35" si="8">(D32/$C$8)-1</f>
        <v>-2.0201730010001029E-3</v>
      </c>
      <c r="E35" s="42">
        <f t="shared" si="8"/>
        <v>-3.2855694379342326E-3</v>
      </c>
      <c r="F35" s="42">
        <f t="shared" si="8"/>
        <v>-4.9123167903249998E-3</v>
      </c>
      <c r="G35" s="42">
        <f t="shared" si="8"/>
        <v>-6.5905627887621332E-3</v>
      </c>
      <c r="H35" s="42">
        <f t="shared" si="8"/>
        <v>-8.6652410120862111E-3</v>
      </c>
      <c r="I35" s="42">
        <f t="shared" si="8"/>
        <v>-1.0795461515740179E-2</v>
      </c>
      <c r="J35" s="42">
        <f t="shared" si="8"/>
        <v>-1.3212010443765632E-2</v>
      </c>
      <c r="K35" s="42">
        <f t="shared" si="8"/>
        <v>-1.567628574327995E-2</v>
      </c>
      <c r="L35" s="42">
        <f t="shared" si="8"/>
        <v>-1.8461802043599373E-2</v>
      </c>
      <c r="M35" s="42">
        <f t="shared" si="8"/>
        <v>-2.1396524823165342E-2</v>
      </c>
      <c r="N35" s="42">
        <f t="shared" si="8"/>
        <v>-2.4494849055196277E-2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1.4411599155505925</v>
      </c>
      <c r="D41" s="47">
        <v>1.4549783323139891</v>
      </c>
      <c r="E41" s="47">
        <v>1.4550717842368392</v>
      </c>
      <c r="F41" s="47">
        <v>1.4472473329572815</v>
      </c>
      <c r="G41" s="47">
        <v>1.4437709560911494</v>
      </c>
      <c r="H41" s="47">
        <v>1.4438963449238111</v>
      </c>
      <c r="I41" s="47">
        <v>1.454913545289656</v>
      </c>
      <c r="J41" s="47">
        <v>1.4583338435958182</v>
      </c>
      <c r="K41" s="47">
        <v>1.4642831171050752</v>
      </c>
      <c r="L41" s="47">
        <v>1.4719087382400655</v>
      </c>
      <c r="M41" s="47">
        <v>1.4741133242511324</v>
      </c>
      <c r="N41" s="47">
        <v>1.4833968260893855</v>
      </c>
    </row>
    <row r="43" spans="1:14" x14ac:dyDescent="0.25">
      <c r="A43" s="48" t="s">
        <v>31</v>
      </c>
      <c r="B43" s="48"/>
      <c r="C43" s="49">
        <v>83.183992800945376</v>
      </c>
      <c r="D43" s="49">
        <v>83.90110179708995</v>
      </c>
      <c r="E43" s="49">
        <v>83.239922425507231</v>
      </c>
      <c r="F43" s="49">
        <v>82.800834231614743</v>
      </c>
      <c r="G43" s="49">
        <v>81.744512471829239</v>
      </c>
      <c r="H43" s="49">
        <v>81.277729995677305</v>
      </c>
      <c r="I43" s="49">
        <v>79.951295033630984</v>
      </c>
      <c r="J43" s="49">
        <v>79.065675221770945</v>
      </c>
      <c r="K43" s="49">
        <v>77.5801577325376</v>
      </c>
      <c r="L43" s="49">
        <v>77.584874338326046</v>
      </c>
      <c r="M43" s="49">
        <v>76.957290912728922</v>
      </c>
      <c r="N43" s="49">
        <v>76.417982780033356</v>
      </c>
    </row>
    <row r="44" spans="1:14" x14ac:dyDescent="0.25">
      <c r="A44" s="19" t="s">
        <v>47</v>
      </c>
      <c r="B44" s="19"/>
      <c r="C44" s="50">
        <v>84.104213211103868</v>
      </c>
      <c r="D44" s="50">
        <v>83.901101797089993</v>
      </c>
      <c r="E44" s="50">
        <v>83.070708305431538</v>
      </c>
      <c r="F44" s="50">
        <v>82.486594202148027</v>
      </c>
      <c r="G44" s="50">
        <v>81.306796885784863</v>
      </c>
      <c r="H44" s="50">
        <v>80.717113452732008</v>
      </c>
      <c r="I44" s="50">
        <v>79.290549150020965</v>
      </c>
      <c r="J44" s="50">
        <v>78.318471084959157</v>
      </c>
      <c r="K44" s="50">
        <v>76.759194179598481</v>
      </c>
      <c r="L44" s="50">
        <v>76.683926603719954</v>
      </c>
      <c r="M44" s="50">
        <v>75.97280573863182</v>
      </c>
      <c r="N44" s="50">
        <v>75.372862185147085</v>
      </c>
    </row>
    <row r="45" spans="1:14" x14ac:dyDescent="0.25">
      <c r="A45" s="51" t="s">
        <v>48</v>
      </c>
      <c r="B45" s="51"/>
      <c r="C45" s="52">
        <v>82.170743535008157</v>
      </c>
      <c r="D45" s="52">
        <v>83.901101797089979</v>
      </c>
      <c r="E45" s="52">
        <v>83.42931992789471</v>
      </c>
      <c r="F45" s="52">
        <v>83.15850002638679</v>
      </c>
      <c r="G45" s="52">
        <v>82.246002111762181</v>
      </c>
      <c r="H45" s="52">
        <v>81.927809804255133</v>
      </c>
      <c r="I45" s="52">
        <v>80.715831877074265</v>
      </c>
      <c r="J45" s="52">
        <v>79.932474506721874</v>
      </c>
      <c r="K45" s="52">
        <v>78.534708698263771</v>
      </c>
      <c r="L45" s="52">
        <v>78.629472341659195</v>
      </c>
      <c r="M45" s="52">
        <v>78.097046862464765</v>
      </c>
      <c r="N45" s="52">
        <v>77.62471372978851</v>
      </c>
    </row>
    <row r="47" spans="1:14" x14ac:dyDescent="0.25">
      <c r="A47" s="48" t="s">
        <v>32</v>
      </c>
      <c r="B47" s="48"/>
      <c r="C47" s="49">
        <v>81.625239069619795</v>
      </c>
      <c r="D47" s="49">
        <v>81.511614932480128</v>
      </c>
      <c r="E47" s="49">
        <v>81.611392946131616</v>
      </c>
      <c r="F47" s="49">
        <v>81.67214129426371</v>
      </c>
      <c r="G47" s="49">
        <v>81.830225336735708</v>
      </c>
      <c r="H47" s="49">
        <v>81.895590354598681</v>
      </c>
      <c r="I47" s="49">
        <v>82.098040162974954</v>
      </c>
      <c r="J47" s="49">
        <v>82.233980025518832</v>
      </c>
      <c r="K47" s="49">
        <v>82.463592315085776</v>
      </c>
      <c r="L47" s="49">
        <v>82.467647159932469</v>
      </c>
      <c r="M47" s="49">
        <v>82.570914674369575</v>
      </c>
      <c r="N47" s="49">
        <v>82.660731505604147</v>
      </c>
    </row>
    <row r="48" spans="1:14" x14ac:dyDescent="0.25">
      <c r="A48" s="19" t="s">
        <v>45</v>
      </c>
      <c r="B48" s="19"/>
      <c r="C48" s="50">
        <v>79.633242728816398</v>
      </c>
      <c r="D48" s="50">
        <v>79.664352578191185</v>
      </c>
      <c r="E48" s="50">
        <v>79.792770100993579</v>
      </c>
      <c r="F48" s="50">
        <v>79.884824225706097</v>
      </c>
      <c r="G48" s="50">
        <v>80.070720134864416</v>
      </c>
      <c r="H48" s="50">
        <v>80.166876006878894</v>
      </c>
      <c r="I48" s="50">
        <v>80.395812227627687</v>
      </c>
      <c r="J48" s="50">
        <v>80.554702861671529</v>
      </c>
      <c r="K48" s="50">
        <v>80.812619474385826</v>
      </c>
      <c r="L48" s="50">
        <v>80.829906697353636</v>
      </c>
      <c r="M48" s="50">
        <v>80.954176708668925</v>
      </c>
      <c r="N48" s="50">
        <v>81.061924632030127</v>
      </c>
    </row>
    <row r="49" spans="1:14" x14ac:dyDescent="0.25">
      <c r="A49" s="51" t="s">
        <v>46</v>
      </c>
      <c r="B49" s="51"/>
      <c r="C49" s="52">
        <v>83.598811828090547</v>
      </c>
      <c r="D49" s="52">
        <v>83.369066199087854</v>
      </c>
      <c r="E49" s="52">
        <v>83.438188233732532</v>
      </c>
      <c r="F49" s="52">
        <v>83.479654466229448</v>
      </c>
      <c r="G49" s="52">
        <v>83.608158030378291</v>
      </c>
      <c r="H49" s="52">
        <v>83.656080508332948</v>
      </c>
      <c r="I49" s="52">
        <v>83.825731388581289</v>
      </c>
      <c r="J49" s="52">
        <v>83.937303383963126</v>
      </c>
      <c r="K49" s="52">
        <v>84.138002939884842</v>
      </c>
      <c r="L49" s="52">
        <v>84.130914066156436</v>
      </c>
      <c r="M49" s="52">
        <v>84.214247447283213</v>
      </c>
      <c r="N49" s="52">
        <v>84.28714642825706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A1ED9-0FA2-4788-B9F7-A87A28F61F7E}">
  <sheetPr>
    <pageSetUpPr autoPageBreaks="0"/>
  </sheetPr>
  <dimension ref="A1:N53"/>
  <sheetViews>
    <sheetView zoomScaleNormal="100" zoomScaleSheetLayoutView="50"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84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13223</v>
      </c>
      <c r="D8" s="21">
        <v>13245.632760531746</v>
      </c>
      <c r="E8" s="21">
        <v>13270.179642836341</v>
      </c>
      <c r="F8" s="21">
        <v>13292.835902693889</v>
      </c>
      <c r="G8" s="21">
        <v>13310.70662961655</v>
      </c>
      <c r="H8" s="21">
        <v>13328.463099526653</v>
      </c>
      <c r="I8" s="21">
        <v>13340.671893142477</v>
      </c>
      <c r="J8" s="21">
        <v>13350.805697573065</v>
      </c>
      <c r="K8" s="21">
        <v>13356.061471134371</v>
      </c>
      <c r="L8" s="21">
        <v>13358.91702139128</v>
      </c>
      <c r="M8" s="21">
        <v>13358.204956268328</v>
      </c>
      <c r="N8" s="21">
        <v>13353.361286975303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59" t="s">
        <v>33</v>
      </c>
      <c r="B10" s="25"/>
      <c r="C10" s="26">
        <f>SUM(C11:C12)</f>
        <v>94.486157381227855</v>
      </c>
      <c r="D10" s="26">
        <f t="shared" ref="D10:N10" si="0">SUM(D11:D12)</f>
        <v>96.313909046995747</v>
      </c>
      <c r="E10" s="26">
        <f t="shared" si="0"/>
        <v>97.3083349740469</v>
      </c>
      <c r="F10" s="26">
        <f t="shared" si="0"/>
        <v>97.715711393233562</v>
      </c>
      <c r="G10" s="26">
        <f t="shared" si="0"/>
        <v>97.877838729776428</v>
      </c>
      <c r="H10" s="26">
        <f t="shared" si="0"/>
        <v>98.025566780403707</v>
      </c>
      <c r="I10" s="26">
        <f t="shared" si="0"/>
        <v>98.65566389485916</v>
      </c>
      <c r="J10" s="26">
        <f t="shared" si="0"/>
        <v>98.523164820051136</v>
      </c>
      <c r="K10" s="26">
        <f t="shared" si="0"/>
        <v>98.300656769989089</v>
      </c>
      <c r="L10" s="26">
        <f t="shared" si="0"/>
        <v>97.75432400357667</v>
      </c>
      <c r="M10" s="26">
        <f t="shared" si="0"/>
        <v>96.6366973752109</v>
      </c>
      <c r="N10" s="26">
        <f t="shared" si="0"/>
        <v>95.802693072159499</v>
      </c>
    </row>
    <row r="11" spans="1:14" x14ac:dyDescent="0.25">
      <c r="A11" s="56" t="s">
        <v>34</v>
      </c>
      <c r="B11" s="18"/>
      <c r="C11" s="22">
        <v>48.391917825025878</v>
      </c>
      <c r="D11" s="22">
        <v>49.271369522318352</v>
      </c>
      <c r="E11" s="22">
        <v>49.757763002015103</v>
      </c>
      <c r="F11" s="22">
        <v>50.118078164981895</v>
      </c>
      <c r="G11" s="22">
        <v>50.158732908379946</v>
      </c>
      <c r="H11" s="22">
        <v>50.287115758347106</v>
      </c>
      <c r="I11" s="22">
        <v>50.581304508126593</v>
      </c>
      <c r="J11" s="22">
        <v>50.541104031065196</v>
      </c>
      <c r="K11" s="22">
        <v>50.280785937849416</v>
      </c>
      <c r="L11" s="22">
        <v>50.051388115945407</v>
      </c>
      <c r="M11" s="22">
        <v>49.508695135917499</v>
      </c>
      <c r="N11" s="22">
        <v>48.985087407936753</v>
      </c>
    </row>
    <row r="12" spans="1:14" x14ac:dyDescent="0.25">
      <c r="A12" s="27" t="s">
        <v>35</v>
      </c>
      <c r="B12" s="28"/>
      <c r="C12" s="29">
        <v>46.094239556201977</v>
      </c>
      <c r="D12" s="29">
        <v>47.042539524677395</v>
      </c>
      <c r="E12" s="29">
        <v>47.550571972031797</v>
      </c>
      <c r="F12" s="29">
        <v>47.597633228251667</v>
      </c>
      <c r="G12" s="29">
        <v>47.719105821396482</v>
      </c>
      <c r="H12" s="29">
        <v>47.738451022056601</v>
      </c>
      <c r="I12" s="29">
        <v>48.074359386732567</v>
      </c>
      <c r="J12" s="29">
        <v>47.98206078898594</v>
      </c>
      <c r="K12" s="29">
        <v>48.019870832139674</v>
      </c>
      <c r="L12" s="29">
        <v>47.702935887631263</v>
      </c>
      <c r="M12" s="29">
        <v>47.128002239293401</v>
      </c>
      <c r="N12" s="29">
        <v>46.817605664222746</v>
      </c>
    </row>
    <row r="13" spans="1:14" x14ac:dyDescent="0.25">
      <c r="A13" s="59" t="s">
        <v>36</v>
      </c>
      <c r="B13" s="18"/>
      <c r="C13" s="26">
        <f>SUM(C14:C15)</f>
        <v>135.94438455836953</v>
      </c>
      <c r="D13" s="26">
        <f t="shared" ref="D13:N13" si="1">SUM(D14:D15)</f>
        <v>141.23114806478063</v>
      </c>
      <c r="E13" s="26">
        <f t="shared" si="1"/>
        <v>144.44115656051042</v>
      </c>
      <c r="F13" s="26">
        <f t="shared" si="1"/>
        <v>147.75465124562959</v>
      </c>
      <c r="G13" s="26">
        <f t="shared" si="1"/>
        <v>150.14391140740344</v>
      </c>
      <c r="H13" s="26">
        <f t="shared" si="1"/>
        <v>153.89334790220306</v>
      </c>
      <c r="I13" s="26">
        <f t="shared" si="1"/>
        <v>155.93450835384999</v>
      </c>
      <c r="J13" s="26">
        <f t="shared" si="1"/>
        <v>158.889448650475</v>
      </c>
      <c r="K13" s="26">
        <f t="shared" si="1"/>
        <v>160.40167892871688</v>
      </c>
      <c r="L13" s="26">
        <f t="shared" si="1"/>
        <v>164.70950949550306</v>
      </c>
      <c r="M13" s="26">
        <f t="shared" si="1"/>
        <v>168.01999194419511</v>
      </c>
      <c r="N13" s="26">
        <f t="shared" si="1"/>
        <v>171.03127935245874</v>
      </c>
    </row>
    <row r="14" spans="1:14" x14ac:dyDescent="0.25">
      <c r="A14" s="56" t="s">
        <v>37</v>
      </c>
      <c r="B14" s="18"/>
      <c r="C14" s="22">
        <v>71.354935844587914</v>
      </c>
      <c r="D14" s="22">
        <v>73.5256797706583</v>
      </c>
      <c r="E14" s="22">
        <v>75.003915715051193</v>
      </c>
      <c r="F14" s="22">
        <v>76.791078590838282</v>
      </c>
      <c r="G14" s="22">
        <v>77.906862114113153</v>
      </c>
      <c r="H14" s="22">
        <v>79.760995992671084</v>
      </c>
      <c r="I14" s="22">
        <v>80.626821460458686</v>
      </c>
      <c r="J14" s="22">
        <v>82.196028307863941</v>
      </c>
      <c r="K14" s="22">
        <v>83.038839959938883</v>
      </c>
      <c r="L14" s="22">
        <v>85.223029835647054</v>
      </c>
      <c r="M14" s="22">
        <v>86.803869919645649</v>
      </c>
      <c r="N14" s="22">
        <v>88.279269702214378</v>
      </c>
    </row>
    <row r="15" spans="1:14" x14ac:dyDescent="0.25">
      <c r="A15" s="57" t="s">
        <v>38</v>
      </c>
      <c r="B15" s="12"/>
      <c r="C15" s="23">
        <v>64.589448713781621</v>
      </c>
      <c r="D15" s="23">
        <v>67.705468294122326</v>
      </c>
      <c r="E15" s="23">
        <v>69.437240845459229</v>
      </c>
      <c r="F15" s="23">
        <v>70.963572654791307</v>
      </c>
      <c r="G15" s="23">
        <v>72.237049293290269</v>
      </c>
      <c r="H15" s="23">
        <v>74.132351909531977</v>
      </c>
      <c r="I15" s="23">
        <v>75.307686893391292</v>
      </c>
      <c r="J15" s="23">
        <v>76.693420342611049</v>
      </c>
      <c r="K15" s="23">
        <v>77.362838968777993</v>
      </c>
      <c r="L15" s="23">
        <v>79.486479659856002</v>
      </c>
      <c r="M15" s="23">
        <v>81.216122024549449</v>
      </c>
      <c r="N15" s="23">
        <v>82.752009650244375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58" t="s">
        <v>10</v>
      </c>
      <c r="B17" s="15"/>
      <c r="C17" s="32">
        <f>C10-C13</f>
        <v>-41.45822717714168</v>
      </c>
      <c r="D17" s="32">
        <f t="shared" ref="D17:N17" si="2">D10-D13</f>
        <v>-44.91723901778488</v>
      </c>
      <c r="E17" s="32">
        <f t="shared" si="2"/>
        <v>-47.132821586463521</v>
      </c>
      <c r="F17" s="32">
        <f t="shared" si="2"/>
        <v>-50.038939852396027</v>
      </c>
      <c r="G17" s="32">
        <f t="shared" si="2"/>
        <v>-52.266072677627008</v>
      </c>
      <c r="H17" s="32">
        <f t="shared" si="2"/>
        <v>-55.867781121799354</v>
      </c>
      <c r="I17" s="32">
        <f t="shared" si="2"/>
        <v>-57.278844458990832</v>
      </c>
      <c r="J17" s="32">
        <f t="shared" si="2"/>
        <v>-60.366283830423868</v>
      </c>
      <c r="K17" s="32">
        <f t="shared" si="2"/>
        <v>-62.101022158727787</v>
      </c>
      <c r="L17" s="32">
        <f t="shared" si="2"/>
        <v>-66.955185491926386</v>
      </c>
      <c r="M17" s="32">
        <f t="shared" si="2"/>
        <v>-71.383294568984212</v>
      </c>
      <c r="N17" s="32">
        <f t="shared" si="2"/>
        <v>-75.22858628029924</v>
      </c>
    </row>
    <row r="18" spans="1:14" x14ac:dyDescent="0.25">
      <c r="A18" s="57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519.60153409528561</v>
      </c>
      <c r="D19" s="26">
        <f t="shared" ref="D19:N19" si="3">SUM(D20:D21)</f>
        <v>522.61717945464125</v>
      </c>
      <c r="E19" s="26">
        <f t="shared" si="3"/>
        <v>523.13513193783251</v>
      </c>
      <c r="F19" s="26">
        <f t="shared" si="3"/>
        <v>522.35937286451747</v>
      </c>
      <c r="G19" s="26">
        <f t="shared" si="3"/>
        <v>523.45289455926468</v>
      </c>
      <c r="H19" s="26">
        <f t="shared" si="3"/>
        <v>522.11400963720394</v>
      </c>
      <c r="I19" s="26">
        <f t="shared" si="3"/>
        <v>521.53761259681846</v>
      </c>
      <c r="J19" s="26">
        <f t="shared" si="3"/>
        <v>520.74222514659073</v>
      </c>
      <c r="K19" s="26">
        <f t="shared" si="3"/>
        <v>520.23718486991174</v>
      </c>
      <c r="L19" s="26">
        <f t="shared" si="3"/>
        <v>521.14066418289917</v>
      </c>
      <c r="M19" s="26">
        <f t="shared" si="3"/>
        <v>520.9338193884256</v>
      </c>
      <c r="N19" s="26">
        <f t="shared" si="3"/>
        <v>521.49347494778681</v>
      </c>
    </row>
    <row r="20" spans="1:14" x14ac:dyDescent="0.25">
      <c r="A20" s="68" t="s">
        <v>40</v>
      </c>
      <c r="B20" s="68"/>
      <c r="C20" s="22">
        <v>258.47021444978543</v>
      </c>
      <c r="D20" s="22">
        <v>260.04864689262098</v>
      </c>
      <c r="E20" s="22">
        <v>259.62197322782993</v>
      </c>
      <c r="F20" s="22">
        <v>260.16850372806613</v>
      </c>
      <c r="G20" s="22">
        <v>260.23600245878282</v>
      </c>
      <c r="H20" s="22">
        <v>259.84347722442214</v>
      </c>
      <c r="I20" s="22">
        <v>260.50699651091554</v>
      </c>
      <c r="J20" s="22">
        <v>259.86338110361106</v>
      </c>
      <c r="K20" s="22">
        <v>259.3933000998714</v>
      </c>
      <c r="L20" s="22">
        <v>259.88752898988196</v>
      </c>
      <c r="M20" s="22">
        <v>259.98666156356813</v>
      </c>
      <c r="N20" s="22">
        <v>260.37920585745326</v>
      </c>
    </row>
    <row r="21" spans="1:14" x14ac:dyDescent="0.25">
      <c r="A21" s="27" t="s">
        <v>41</v>
      </c>
      <c r="B21" s="27"/>
      <c r="C21" s="29">
        <v>261.13131964550013</v>
      </c>
      <c r="D21" s="29">
        <v>262.56853256202027</v>
      </c>
      <c r="E21" s="29">
        <v>263.51315871000259</v>
      </c>
      <c r="F21" s="29">
        <v>262.19086913645134</v>
      </c>
      <c r="G21" s="29">
        <v>263.21689210048186</v>
      </c>
      <c r="H21" s="29">
        <v>262.27053241278185</v>
      </c>
      <c r="I21" s="29">
        <v>261.03061608590292</v>
      </c>
      <c r="J21" s="29">
        <v>260.87884404297972</v>
      </c>
      <c r="K21" s="29">
        <v>260.84388477004029</v>
      </c>
      <c r="L21" s="29">
        <v>261.25313519301727</v>
      </c>
      <c r="M21" s="29">
        <v>260.94715782485747</v>
      </c>
      <c r="N21" s="29">
        <v>261.11426909033361</v>
      </c>
    </row>
    <row r="22" spans="1:14" x14ac:dyDescent="0.25">
      <c r="A22" s="71" t="s">
        <v>44</v>
      </c>
      <c r="B22" s="71"/>
      <c r="C22" s="26">
        <f>SUM(C23:C24)</f>
        <v>455.51054638639835</v>
      </c>
      <c r="D22" s="26">
        <f t="shared" ref="D22:N22" si="4">SUM(D23:D24)</f>
        <v>453.15305813225984</v>
      </c>
      <c r="E22" s="26">
        <f t="shared" si="4"/>
        <v>453.34605049382122</v>
      </c>
      <c r="F22" s="26">
        <f t="shared" si="4"/>
        <v>454.44970608945914</v>
      </c>
      <c r="G22" s="26">
        <f t="shared" si="4"/>
        <v>453.43035197153824</v>
      </c>
      <c r="H22" s="26">
        <f t="shared" si="4"/>
        <v>454.03743489958083</v>
      </c>
      <c r="I22" s="26">
        <f t="shared" si="4"/>
        <v>454.12496370723841</v>
      </c>
      <c r="J22" s="26">
        <f t="shared" si="4"/>
        <v>455.12016775486279</v>
      </c>
      <c r="K22" s="26">
        <f t="shared" si="4"/>
        <v>455.28061245427352</v>
      </c>
      <c r="L22" s="26">
        <f t="shared" si="4"/>
        <v>454.89754381392356</v>
      </c>
      <c r="M22" s="26">
        <f t="shared" si="4"/>
        <v>454.39419411246581</v>
      </c>
      <c r="N22" s="26">
        <f t="shared" si="4"/>
        <v>454.65171759308754</v>
      </c>
    </row>
    <row r="23" spans="1:14" x14ac:dyDescent="0.25">
      <c r="A23" s="68" t="s">
        <v>42</v>
      </c>
      <c r="B23" s="68"/>
      <c r="C23" s="23">
        <v>227.99736522221664</v>
      </c>
      <c r="D23" s="22">
        <v>227.17369032218664</v>
      </c>
      <c r="E23" s="22">
        <v>227.25325529709195</v>
      </c>
      <c r="F23" s="22">
        <v>227.24629410748628</v>
      </c>
      <c r="G23" s="22">
        <v>226.69337128123215</v>
      </c>
      <c r="H23" s="22">
        <v>227.28900882652638</v>
      </c>
      <c r="I23" s="22">
        <v>225.92897582327754</v>
      </c>
      <c r="J23" s="22">
        <v>226.6689596409993</v>
      </c>
      <c r="K23" s="22">
        <v>227.36254614660956</v>
      </c>
      <c r="L23" s="22">
        <v>226.95854285455653</v>
      </c>
      <c r="M23" s="22">
        <v>226.12383003853898</v>
      </c>
      <c r="N23" s="22">
        <v>226.24919504335938</v>
      </c>
    </row>
    <row r="24" spans="1:14" x14ac:dyDescent="0.25">
      <c r="A24" s="57" t="s">
        <v>43</v>
      </c>
      <c r="B24" s="57"/>
      <c r="C24" s="23">
        <v>227.51318116418167</v>
      </c>
      <c r="D24" s="23">
        <v>225.97936781007317</v>
      </c>
      <c r="E24" s="23">
        <v>226.09279519672927</v>
      </c>
      <c r="F24" s="23">
        <v>227.20341198197286</v>
      </c>
      <c r="G24" s="23">
        <v>226.73698069030613</v>
      </c>
      <c r="H24" s="23">
        <v>226.74842607305445</v>
      </c>
      <c r="I24" s="23">
        <v>228.19598788396084</v>
      </c>
      <c r="J24" s="23">
        <v>228.45120811386352</v>
      </c>
      <c r="K24" s="23">
        <v>227.91806630766399</v>
      </c>
      <c r="L24" s="23">
        <v>227.93900095936701</v>
      </c>
      <c r="M24" s="23">
        <v>228.27036407392686</v>
      </c>
      <c r="N24" s="23">
        <v>228.40252254972816</v>
      </c>
    </row>
    <row r="25" spans="1:14" x14ac:dyDescent="0.25">
      <c r="A25" s="57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64.090987708887269</v>
      </c>
      <c r="D26" s="32">
        <f t="shared" ref="D26:N26" si="5">D19-D22</f>
        <v>69.464121322381402</v>
      </c>
      <c r="E26" s="32">
        <f t="shared" si="5"/>
        <v>69.789081444011288</v>
      </c>
      <c r="F26" s="32">
        <f t="shared" si="5"/>
        <v>67.909666775058326</v>
      </c>
      <c r="G26" s="32">
        <f t="shared" si="5"/>
        <v>70.022542587726434</v>
      </c>
      <c r="H26" s="32">
        <f t="shared" si="5"/>
        <v>68.076574737623105</v>
      </c>
      <c r="I26" s="32">
        <f t="shared" si="5"/>
        <v>67.412648889580055</v>
      </c>
      <c r="J26" s="32">
        <f t="shared" si="5"/>
        <v>65.622057391727935</v>
      </c>
      <c r="K26" s="32">
        <f t="shared" si="5"/>
        <v>64.95657241563822</v>
      </c>
      <c r="L26" s="32">
        <f t="shared" si="5"/>
        <v>66.24312036897561</v>
      </c>
      <c r="M26" s="32">
        <f t="shared" si="5"/>
        <v>66.539625275959793</v>
      </c>
      <c r="N26" s="32">
        <f t="shared" si="5"/>
        <v>66.841757354699268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22.632760531745589</v>
      </c>
      <c r="D30" s="32">
        <f t="shared" ref="D30:N30" si="6">D17+D26+D28</f>
        <v>24.546882304596522</v>
      </c>
      <c r="E30" s="32">
        <f t="shared" si="6"/>
        <v>22.656259857547767</v>
      </c>
      <c r="F30" s="32">
        <f t="shared" si="6"/>
        <v>17.8707269226623</v>
      </c>
      <c r="G30" s="32">
        <f t="shared" si="6"/>
        <v>17.756469910099426</v>
      </c>
      <c r="H30" s="32">
        <f t="shared" si="6"/>
        <v>12.208793615823751</v>
      </c>
      <c r="I30" s="32">
        <f t="shared" si="6"/>
        <v>10.133804430589223</v>
      </c>
      <c r="J30" s="32">
        <f t="shared" si="6"/>
        <v>5.2557735613040677</v>
      </c>
      <c r="K30" s="32">
        <f t="shared" si="6"/>
        <v>2.8555502569104334</v>
      </c>
      <c r="L30" s="32">
        <f t="shared" si="6"/>
        <v>-0.71206512295077573</v>
      </c>
      <c r="M30" s="32">
        <f t="shared" si="6"/>
        <v>-4.8436692930244192</v>
      </c>
      <c r="N30" s="32">
        <f t="shared" si="6"/>
        <v>-8.3868289255999713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13245.632760531746</v>
      </c>
      <c r="D32" s="21">
        <v>13270.179642836341</v>
      </c>
      <c r="E32" s="21">
        <v>13292.835902693889</v>
      </c>
      <c r="F32" s="21">
        <v>13310.70662961655</v>
      </c>
      <c r="G32" s="21">
        <v>13328.463099526653</v>
      </c>
      <c r="H32" s="21">
        <v>13340.671893142477</v>
      </c>
      <c r="I32" s="21">
        <v>13350.805697573065</v>
      </c>
      <c r="J32" s="21">
        <v>13356.061471134371</v>
      </c>
      <c r="K32" s="21">
        <v>13358.91702139128</v>
      </c>
      <c r="L32" s="21">
        <v>13358.204956268328</v>
      </c>
      <c r="M32" s="21">
        <v>13353.361286975303</v>
      </c>
      <c r="N32" s="21">
        <v>13344.974458049706</v>
      </c>
    </row>
    <row r="33" spans="1:14" ht="16.5" thickTop="1" thickBot="1" x14ac:dyDescent="0.3">
      <c r="A33" s="57"/>
      <c r="B33" s="57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1.7116207011831364E-3</v>
      </c>
      <c r="D34" s="39">
        <f t="shared" ref="D34:N34" si="7">(D32/D8)-1</f>
        <v>1.8532057130360435E-3</v>
      </c>
      <c r="E34" s="39">
        <f t="shared" si="7"/>
        <v>1.7073061908230436E-3</v>
      </c>
      <c r="F34" s="39">
        <f t="shared" si="7"/>
        <v>1.3443878381917962E-3</v>
      </c>
      <c r="G34" s="39">
        <f t="shared" si="7"/>
        <v>1.3339990433409721E-3</v>
      </c>
      <c r="H34" s="39">
        <f t="shared" si="7"/>
        <v>9.1599410409570758E-4</v>
      </c>
      <c r="I34" s="39">
        <f t="shared" si="7"/>
        <v>7.596172450503591E-4</v>
      </c>
      <c r="J34" s="39">
        <f t="shared" si="7"/>
        <v>3.936671449171758E-4</v>
      </c>
      <c r="K34" s="39">
        <f t="shared" si="7"/>
        <v>2.1380182047536778E-4</v>
      </c>
      <c r="L34" s="39">
        <f t="shared" si="7"/>
        <v>-5.3302608423400066E-5</v>
      </c>
      <c r="M34" s="39">
        <f t="shared" si="7"/>
        <v>-3.6259881540079419E-4</v>
      </c>
      <c r="N34" s="39">
        <f t="shared" si="7"/>
        <v>-6.2806874953480474E-4</v>
      </c>
    </row>
    <row r="35" spans="1:14" ht="15.75" thickBot="1" x14ac:dyDescent="0.3">
      <c r="A35" s="40" t="s">
        <v>15</v>
      </c>
      <c r="B35" s="41"/>
      <c r="C35" s="42">
        <f>(C32/$C$8)-1</f>
        <v>1.7116207011831364E-3</v>
      </c>
      <c r="D35" s="42">
        <f t="shared" ref="D35:N35" si="8">(D32/$C$8)-1</f>
        <v>3.5679983994814091E-3</v>
      </c>
      <c r="E35" s="42">
        <f t="shared" si="8"/>
        <v>5.2813962560604999E-3</v>
      </c>
      <c r="F35" s="42">
        <f t="shared" si="8"/>
        <v>6.63288433914766E-3</v>
      </c>
      <c r="G35" s="42">
        <f t="shared" si="8"/>
        <v>7.9757316438517911E-3</v>
      </c>
      <c r="H35" s="42">
        <f t="shared" si="8"/>
        <v>8.8990314711092644E-3</v>
      </c>
      <c r="I35" s="42">
        <f t="shared" si="8"/>
        <v>9.6654085739291684E-3</v>
      </c>
      <c r="J35" s="42">
        <f t="shared" si="8"/>
        <v>1.0062880672643937E-2</v>
      </c>
      <c r="K35" s="42">
        <f t="shared" si="8"/>
        <v>1.0278833955326361E-2</v>
      </c>
      <c r="L35" s="42">
        <f t="shared" si="8"/>
        <v>1.0224983458241521E-2</v>
      </c>
      <c r="M35" s="42">
        <f t="shared" si="8"/>
        <v>9.8586770759512277E-3</v>
      </c>
      <c r="N35" s="42">
        <f t="shared" si="8"/>
        <v>9.2244163994332773E-3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1.5794162507303942</v>
      </c>
      <c r="D41" s="47">
        <v>1.5941843708814665</v>
      </c>
      <c r="E41" s="47">
        <v>1.5939586413020936</v>
      </c>
      <c r="F41" s="47">
        <v>1.5869199565865404</v>
      </c>
      <c r="G41" s="47">
        <v>1.5827512284304168</v>
      </c>
      <c r="H41" s="47">
        <v>1.5822997887558117</v>
      </c>
      <c r="I41" s="47">
        <v>1.5944335983204088</v>
      </c>
      <c r="J41" s="47">
        <v>1.5978874270291712</v>
      </c>
      <c r="K41" s="47">
        <v>1.6054304016224745</v>
      </c>
      <c r="L41" s="47">
        <v>1.6127158661529508</v>
      </c>
      <c r="M41" s="47">
        <v>1.6152433924407232</v>
      </c>
      <c r="N41" s="47">
        <v>1.6251147509462436</v>
      </c>
    </row>
    <row r="43" spans="1:14" x14ac:dyDescent="0.25">
      <c r="A43" s="48" t="s">
        <v>31</v>
      </c>
      <c r="B43" s="48"/>
      <c r="C43" s="49">
        <v>80.311985711233888</v>
      </c>
      <c r="D43" s="49">
        <v>80.974319176261261</v>
      </c>
      <c r="E43" s="49">
        <v>80.305768949322442</v>
      </c>
      <c r="F43" s="49">
        <v>79.860115379893074</v>
      </c>
      <c r="G43" s="49">
        <v>78.820973470016312</v>
      </c>
      <c r="H43" s="49">
        <v>78.36220387106404</v>
      </c>
      <c r="I43" s="49">
        <v>77.075542441371923</v>
      </c>
      <c r="J43" s="49">
        <v>76.223166924490386</v>
      </c>
      <c r="K43" s="49">
        <v>74.778958075982274</v>
      </c>
      <c r="L43" s="49">
        <v>74.777790672143013</v>
      </c>
      <c r="M43" s="49">
        <v>74.171862155050292</v>
      </c>
      <c r="N43" s="49">
        <v>73.643218461424482</v>
      </c>
    </row>
    <row r="44" spans="1:14" x14ac:dyDescent="0.25">
      <c r="A44" s="19" t="s">
        <v>47</v>
      </c>
      <c r="B44" s="19"/>
      <c r="C44" s="50">
        <v>81.197195615446049</v>
      </c>
      <c r="D44" s="50">
        <v>80.974319176261261</v>
      </c>
      <c r="E44" s="50">
        <v>80.144442662497482</v>
      </c>
      <c r="F44" s="50">
        <v>79.5534665932704</v>
      </c>
      <c r="G44" s="50">
        <v>78.386673246565522</v>
      </c>
      <c r="H44" s="50">
        <v>77.789826649162876</v>
      </c>
      <c r="I44" s="50">
        <v>76.397933537251959</v>
      </c>
      <c r="J44" s="50">
        <v>75.448145123442714</v>
      </c>
      <c r="K44" s="50">
        <v>73.921867108567142</v>
      </c>
      <c r="L44" s="50">
        <v>73.843939346054697</v>
      </c>
      <c r="M44" s="50">
        <v>73.145133412154067</v>
      </c>
      <c r="N44" s="50">
        <v>72.557258669958827</v>
      </c>
    </row>
    <row r="45" spans="1:14" x14ac:dyDescent="0.25">
      <c r="A45" s="51" t="s">
        <v>48</v>
      </c>
      <c r="B45" s="51"/>
      <c r="C45" s="52">
        <v>79.356226080648753</v>
      </c>
      <c r="D45" s="52">
        <v>80.974319176261247</v>
      </c>
      <c r="E45" s="52">
        <v>80.480759772538718</v>
      </c>
      <c r="F45" s="52">
        <v>80.194620425838195</v>
      </c>
      <c r="G45" s="52">
        <v>79.294787782557364</v>
      </c>
      <c r="H45" s="52">
        <v>78.987521706997398</v>
      </c>
      <c r="I45" s="52">
        <v>77.814463512101241</v>
      </c>
      <c r="J45" s="52">
        <v>77.071668867997019</v>
      </c>
      <c r="K45" s="52">
        <v>75.721327275895305</v>
      </c>
      <c r="L45" s="52">
        <v>75.805636766691492</v>
      </c>
      <c r="M45" s="52">
        <v>75.301583228518624</v>
      </c>
      <c r="N45" s="52">
        <v>74.838130654098549</v>
      </c>
    </row>
    <row r="47" spans="1:14" x14ac:dyDescent="0.25">
      <c r="A47" s="48" t="s">
        <v>32</v>
      </c>
      <c r="B47" s="48"/>
      <c r="C47" s="49">
        <v>82.087504462124599</v>
      </c>
      <c r="D47" s="49">
        <v>81.967228316494513</v>
      </c>
      <c r="E47" s="49">
        <v>82.063921414442518</v>
      </c>
      <c r="F47" s="49">
        <v>82.125383424573528</v>
      </c>
      <c r="G47" s="49">
        <v>82.282329298233336</v>
      </c>
      <c r="H47" s="49">
        <v>82.35261466238687</v>
      </c>
      <c r="I47" s="49">
        <v>82.551591467299218</v>
      </c>
      <c r="J47" s="49">
        <v>82.680921407732995</v>
      </c>
      <c r="K47" s="49">
        <v>82.905193293427345</v>
      </c>
      <c r="L47" s="49">
        <v>82.905519720944326</v>
      </c>
      <c r="M47" s="49">
        <v>83.005130013201352</v>
      </c>
      <c r="N47" s="49">
        <v>83.091746995034455</v>
      </c>
    </row>
    <row r="48" spans="1:14" x14ac:dyDescent="0.25">
      <c r="A48" s="19" t="s">
        <v>45</v>
      </c>
      <c r="B48" s="19"/>
      <c r="C48" s="50">
        <v>80.088809699680908</v>
      </c>
      <c r="D48" s="50">
        <v>80.118867931339807</v>
      </c>
      <c r="E48" s="50">
        <v>80.246176393663106</v>
      </c>
      <c r="F48" s="50">
        <v>80.337218207331915</v>
      </c>
      <c r="G48" s="50">
        <v>80.521989411322551</v>
      </c>
      <c r="H48" s="50">
        <v>80.616976379511172</v>
      </c>
      <c r="I48" s="50">
        <v>80.844712344069137</v>
      </c>
      <c r="J48" s="50">
        <v>81.002524364163932</v>
      </c>
      <c r="K48" s="50">
        <v>81.259367535567378</v>
      </c>
      <c r="L48" s="50">
        <v>81.275660216382775</v>
      </c>
      <c r="M48" s="50">
        <v>81.398956688068694</v>
      </c>
      <c r="N48" s="50">
        <v>81.505706952269762</v>
      </c>
    </row>
    <row r="49" spans="1:14" x14ac:dyDescent="0.25">
      <c r="A49" s="51" t="s">
        <v>46</v>
      </c>
      <c r="B49" s="51"/>
      <c r="C49" s="52">
        <v>84.000380937446494</v>
      </c>
      <c r="D49" s="52">
        <v>83.76893867711901</v>
      </c>
      <c r="E49" s="52">
        <v>83.836886363819332</v>
      </c>
      <c r="F49" s="52">
        <v>83.877299805012996</v>
      </c>
      <c r="G49" s="52">
        <v>84.004810208629706</v>
      </c>
      <c r="H49" s="52">
        <v>84.051493813375444</v>
      </c>
      <c r="I49" s="52">
        <v>84.220124396760653</v>
      </c>
      <c r="J49" s="52">
        <v>84.330752525936958</v>
      </c>
      <c r="K49" s="52">
        <v>84.530631732990898</v>
      </c>
      <c r="L49" s="52">
        <v>84.522507047245256</v>
      </c>
      <c r="M49" s="52">
        <v>84.604784233650577</v>
      </c>
      <c r="N49" s="52">
        <v>84.676636980509841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A2EBC-8B98-44FF-BA65-1FED230C53A6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85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13480</v>
      </c>
      <c r="D8" s="21">
        <v>13403.400850708278</v>
      </c>
      <c r="E8" s="21">
        <v>13329.123975656163</v>
      </c>
      <c r="F8" s="21">
        <v>13252.691564045726</v>
      </c>
      <c r="G8" s="21">
        <v>13172.643358671623</v>
      </c>
      <c r="H8" s="21">
        <v>13093.254839294519</v>
      </c>
      <c r="I8" s="21">
        <v>13010.638886374265</v>
      </c>
      <c r="J8" s="21">
        <v>12927.891934650412</v>
      </c>
      <c r="K8" s="21">
        <v>12841.8382830396</v>
      </c>
      <c r="L8" s="21">
        <v>12755.967010524817</v>
      </c>
      <c r="M8" s="21">
        <v>12666.55353307599</v>
      </c>
      <c r="N8" s="21">
        <v>12575.162445679514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3" t="s">
        <v>33</v>
      </c>
      <c r="B10" s="25"/>
      <c r="C10" s="26">
        <f>SUM(C11:C12)</f>
        <v>76.966512971413479</v>
      </c>
      <c r="D10" s="26">
        <f t="shared" ref="D10:N10" si="0">SUM(D11:D12)</f>
        <v>77.690560810924168</v>
      </c>
      <c r="E10" s="26">
        <f t="shared" si="0"/>
        <v>77.710481167464167</v>
      </c>
      <c r="F10" s="26">
        <f t="shared" si="0"/>
        <v>77.373388685173765</v>
      </c>
      <c r="G10" s="26">
        <f t="shared" si="0"/>
        <v>77.20191467328749</v>
      </c>
      <c r="H10" s="26">
        <f t="shared" si="0"/>
        <v>77.207827855472644</v>
      </c>
      <c r="I10" s="26">
        <f t="shared" si="0"/>
        <v>77.652750223255964</v>
      </c>
      <c r="J10" s="26">
        <f t="shared" si="0"/>
        <v>77.484933291055768</v>
      </c>
      <c r="K10" s="26">
        <f t="shared" si="0"/>
        <v>77.390593250976366</v>
      </c>
      <c r="L10" s="26">
        <f t="shared" si="0"/>
        <v>77.199997228327533</v>
      </c>
      <c r="M10" s="26">
        <f t="shared" si="0"/>
        <v>76.515955440317811</v>
      </c>
      <c r="N10" s="26">
        <f t="shared" si="0"/>
        <v>76.021118628318419</v>
      </c>
    </row>
    <row r="11" spans="1:14" x14ac:dyDescent="0.25">
      <c r="A11" s="60" t="s">
        <v>34</v>
      </c>
      <c r="B11" s="18"/>
      <c r="C11" s="22">
        <v>39.419077611165612</v>
      </c>
      <c r="D11" s="22">
        <v>39.744211069694835</v>
      </c>
      <c r="E11" s="22">
        <v>39.736572470739816</v>
      </c>
      <c r="F11" s="22">
        <v>39.684565426820271</v>
      </c>
      <c r="G11" s="22">
        <v>39.563094857497283</v>
      </c>
      <c r="H11" s="22">
        <v>39.607615689857468</v>
      </c>
      <c r="I11" s="22">
        <v>39.812994509083403</v>
      </c>
      <c r="J11" s="22">
        <v>39.748764480476659</v>
      </c>
      <c r="K11" s="22">
        <v>39.585288447874404</v>
      </c>
      <c r="L11" s="22">
        <v>39.527325908197724</v>
      </c>
      <c r="M11" s="22">
        <v>39.200481947553463</v>
      </c>
      <c r="N11" s="22">
        <v>38.870526719456926</v>
      </c>
    </row>
    <row r="12" spans="1:14" x14ac:dyDescent="0.25">
      <c r="A12" s="27" t="s">
        <v>35</v>
      </c>
      <c r="B12" s="28"/>
      <c r="C12" s="29">
        <v>37.547435360247867</v>
      </c>
      <c r="D12" s="29">
        <v>37.946349741229334</v>
      </c>
      <c r="E12" s="29">
        <v>37.973908696724351</v>
      </c>
      <c r="F12" s="29">
        <v>37.688823258353494</v>
      </c>
      <c r="G12" s="29">
        <v>37.638819815790207</v>
      </c>
      <c r="H12" s="29">
        <v>37.600212165615176</v>
      </c>
      <c r="I12" s="29">
        <v>37.839755714172561</v>
      </c>
      <c r="J12" s="29">
        <v>37.736168810579109</v>
      </c>
      <c r="K12" s="29">
        <v>37.805304803101961</v>
      </c>
      <c r="L12" s="29">
        <v>37.672671320129808</v>
      </c>
      <c r="M12" s="29">
        <v>37.315473492764347</v>
      </c>
      <c r="N12" s="29">
        <v>37.150591908861493</v>
      </c>
    </row>
    <row r="13" spans="1:14" x14ac:dyDescent="0.25">
      <c r="A13" s="63" t="s">
        <v>36</v>
      </c>
      <c r="B13" s="18"/>
      <c r="C13" s="26">
        <f>SUM(C14:C15)</f>
        <v>177.94774345446396</v>
      </c>
      <c r="D13" s="26">
        <f t="shared" ref="D13:N13" si="1">SUM(D14:D15)</f>
        <v>182.16764848639536</v>
      </c>
      <c r="E13" s="26">
        <f t="shared" si="1"/>
        <v>184.0207462435439</v>
      </c>
      <c r="F13" s="26">
        <f t="shared" si="1"/>
        <v>185.65732721447395</v>
      </c>
      <c r="G13" s="26">
        <f t="shared" si="1"/>
        <v>186.58561365892746</v>
      </c>
      <c r="H13" s="26">
        <f t="shared" si="1"/>
        <v>188.65337370088889</v>
      </c>
      <c r="I13" s="26">
        <f t="shared" si="1"/>
        <v>188.58272426724238</v>
      </c>
      <c r="J13" s="26">
        <f t="shared" si="1"/>
        <v>189.16166509901774</v>
      </c>
      <c r="K13" s="26">
        <f t="shared" si="1"/>
        <v>188.73284339301779</v>
      </c>
      <c r="L13" s="26">
        <f t="shared" si="1"/>
        <v>192.58228705447385</v>
      </c>
      <c r="M13" s="26">
        <f t="shared" si="1"/>
        <v>194.22534263801248</v>
      </c>
      <c r="N13" s="26">
        <f t="shared" si="1"/>
        <v>196.09231120558727</v>
      </c>
    </row>
    <row r="14" spans="1:14" x14ac:dyDescent="0.25">
      <c r="A14" s="60" t="s">
        <v>37</v>
      </c>
      <c r="B14" s="18"/>
      <c r="C14" s="22">
        <v>91.468469923195272</v>
      </c>
      <c r="D14" s="22">
        <v>92.809308528298715</v>
      </c>
      <c r="E14" s="22">
        <v>93.827578667694965</v>
      </c>
      <c r="F14" s="22">
        <v>94.970621449766497</v>
      </c>
      <c r="G14" s="22">
        <v>95.396952800121184</v>
      </c>
      <c r="H14" s="22">
        <v>96.751329608974416</v>
      </c>
      <c r="I14" s="22">
        <v>96.843649999716305</v>
      </c>
      <c r="J14" s="22">
        <v>97.450968036617269</v>
      </c>
      <c r="K14" s="22">
        <v>97.353998745035994</v>
      </c>
      <c r="L14" s="22">
        <v>99.27994246284382</v>
      </c>
      <c r="M14" s="22">
        <v>100.06870851035035</v>
      </c>
      <c r="N14" s="22">
        <v>100.92656161280301</v>
      </c>
    </row>
    <row r="15" spans="1:14" x14ac:dyDescent="0.25">
      <c r="A15" s="61" t="s">
        <v>38</v>
      </c>
      <c r="B15" s="12"/>
      <c r="C15" s="23">
        <v>86.479273531268689</v>
      </c>
      <c r="D15" s="23">
        <v>89.358339958096664</v>
      </c>
      <c r="E15" s="23">
        <v>90.193167575848946</v>
      </c>
      <c r="F15" s="23">
        <v>90.686705764707455</v>
      </c>
      <c r="G15" s="23">
        <v>91.188660858806273</v>
      </c>
      <c r="H15" s="23">
        <v>91.90204409191449</v>
      </c>
      <c r="I15" s="23">
        <v>91.739074267526092</v>
      </c>
      <c r="J15" s="23">
        <v>91.71069706240047</v>
      </c>
      <c r="K15" s="23">
        <v>91.378844647981794</v>
      </c>
      <c r="L15" s="23">
        <v>93.302344591630032</v>
      </c>
      <c r="M15" s="23">
        <v>94.15663412766213</v>
      </c>
      <c r="N15" s="23">
        <v>95.165749592784252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2" t="s">
        <v>10</v>
      </c>
      <c r="B17" s="15"/>
      <c r="C17" s="32">
        <f>C10-C13</f>
        <v>-100.98123048305048</v>
      </c>
      <c r="D17" s="32">
        <f t="shared" ref="D17:N17" si="2">D10-D13</f>
        <v>-104.4770876754712</v>
      </c>
      <c r="E17" s="32">
        <f t="shared" si="2"/>
        <v>-106.31026507607973</v>
      </c>
      <c r="F17" s="32">
        <f t="shared" si="2"/>
        <v>-108.28393852930019</v>
      </c>
      <c r="G17" s="32">
        <f t="shared" si="2"/>
        <v>-109.38369898563997</v>
      </c>
      <c r="H17" s="32">
        <f t="shared" si="2"/>
        <v>-111.44554584541625</v>
      </c>
      <c r="I17" s="32">
        <f t="shared" si="2"/>
        <v>-110.92997404398642</v>
      </c>
      <c r="J17" s="32">
        <f t="shared" si="2"/>
        <v>-111.67673180796197</v>
      </c>
      <c r="K17" s="32">
        <f t="shared" si="2"/>
        <v>-111.34225014204142</v>
      </c>
      <c r="L17" s="32">
        <f t="shared" si="2"/>
        <v>-115.38228982614632</v>
      </c>
      <c r="M17" s="32">
        <f t="shared" si="2"/>
        <v>-117.70938719769467</v>
      </c>
      <c r="N17" s="32">
        <f t="shared" si="2"/>
        <v>-120.07119257726885</v>
      </c>
    </row>
    <row r="18" spans="1:14" x14ac:dyDescent="0.25">
      <c r="A18" s="61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491.76603052956619</v>
      </c>
      <c r="D19" s="26">
        <f t="shared" ref="D19:N19" si="3">SUM(D20:D21)</f>
        <v>494.32423778236569</v>
      </c>
      <c r="E19" s="26">
        <f t="shared" si="3"/>
        <v>493.72773009910333</v>
      </c>
      <c r="F19" s="26">
        <f t="shared" si="3"/>
        <v>493.54072590933515</v>
      </c>
      <c r="G19" s="26">
        <f t="shared" si="3"/>
        <v>494.65067985110431</v>
      </c>
      <c r="H19" s="26">
        <f t="shared" si="3"/>
        <v>493.87656094076715</v>
      </c>
      <c r="I19" s="26">
        <f t="shared" si="3"/>
        <v>493.10111121213015</v>
      </c>
      <c r="J19" s="26">
        <f t="shared" si="3"/>
        <v>491.98256126310787</v>
      </c>
      <c r="K19" s="26">
        <f t="shared" si="3"/>
        <v>491.66429807637911</v>
      </c>
      <c r="L19" s="26">
        <f t="shared" si="3"/>
        <v>492.43157915220189</v>
      </c>
      <c r="M19" s="26">
        <f t="shared" si="3"/>
        <v>492.43077287784359</v>
      </c>
      <c r="N19" s="26">
        <f t="shared" si="3"/>
        <v>492.89656376994066</v>
      </c>
    </row>
    <row r="20" spans="1:14" x14ac:dyDescent="0.25">
      <c r="A20" s="68" t="s">
        <v>40</v>
      </c>
      <c r="B20" s="68"/>
      <c r="C20" s="22">
        <v>245.64443102843595</v>
      </c>
      <c r="D20" s="22">
        <v>246.77100379717473</v>
      </c>
      <c r="E20" s="22">
        <v>246.0514290055759</v>
      </c>
      <c r="F20" s="22">
        <v>246.67600925949574</v>
      </c>
      <c r="G20" s="22">
        <v>246.73020857637962</v>
      </c>
      <c r="H20" s="22">
        <v>246.58650395318068</v>
      </c>
      <c r="I20" s="22">
        <v>247.50934176816338</v>
      </c>
      <c r="J20" s="22">
        <v>246.69413263379306</v>
      </c>
      <c r="K20" s="22">
        <v>246.320069085791</v>
      </c>
      <c r="L20" s="22">
        <v>246.70257344631042</v>
      </c>
      <c r="M20" s="22">
        <v>246.9475333025878</v>
      </c>
      <c r="N20" s="22">
        <v>247.24500840949835</v>
      </c>
    </row>
    <row r="21" spans="1:14" x14ac:dyDescent="0.25">
      <c r="A21" s="27" t="s">
        <v>41</v>
      </c>
      <c r="B21" s="27"/>
      <c r="C21" s="29">
        <v>246.12159950113025</v>
      </c>
      <c r="D21" s="29">
        <v>247.55323398519093</v>
      </c>
      <c r="E21" s="29">
        <v>247.67630109352743</v>
      </c>
      <c r="F21" s="29">
        <v>246.86471664983941</v>
      </c>
      <c r="G21" s="29">
        <v>247.92047127472469</v>
      </c>
      <c r="H21" s="29">
        <v>247.29005698758647</v>
      </c>
      <c r="I21" s="29">
        <v>245.59176944396674</v>
      </c>
      <c r="J21" s="29">
        <v>245.28842862931481</v>
      </c>
      <c r="K21" s="29">
        <v>245.34422899058811</v>
      </c>
      <c r="L21" s="29">
        <v>245.72900570589147</v>
      </c>
      <c r="M21" s="29">
        <v>245.48323957525579</v>
      </c>
      <c r="N21" s="29">
        <v>245.6515553604423</v>
      </c>
    </row>
    <row r="22" spans="1:14" x14ac:dyDescent="0.25">
      <c r="A22" s="71" t="s">
        <v>44</v>
      </c>
      <c r="B22" s="71"/>
      <c r="C22" s="26">
        <f>SUM(C23:C24)</f>
        <v>467.38394933823628</v>
      </c>
      <c r="D22" s="26">
        <f t="shared" ref="D22:N22" si="4">SUM(D23:D24)</f>
        <v>464.12402515900948</v>
      </c>
      <c r="E22" s="26">
        <f t="shared" si="4"/>
        <v>463.84987663346084</v>
      </c>
      <c r="F22" s="26">
        <f t="shared" si="4"/>
        <v>465.3049927541386</v>
      </c>
      <c r="G22" s="26">
        <f t="shared" si="4"/>
        <v>464.655500242568</v>
      </c>
      <c r="H22" s="26">
        <f t="shared" si="4"/>
        <v>465.04696801560669</v>
      </c>
      <c r="I22" s="26">
        <f t="shared" si="4"/>
        <v>464.91808889199683</v>
      </c>
      <c r="J22" s="26">
        <f t="shared" si="4"/>
        <v>466.35948106595788</v>
      </c>
      <c r="K22" s="26">
        <f t="shared" si="4"/>
        <v>466.19332044911698</v>
      </c>
      <c r="L22" s="26">
        <f t="shared" si="4"/>
        <v>466.46276677488493</v>
      </c>
      <c r="M22" s="26">
        <f t="shared" si="4"/>
        <v>466.11247307662518</v>
      </c>
      <c r="N22" s="26">
        <f t="shared" si="4"/>
        <v>465.7638034954303</v>
      </c>
    </row>
    <row r="23" spans="1:14" x14ac:dyDescent="0.25">
      <c r="A23" s="68" t="s">
        <v>42</v>
      </c>
      <c r="B23" s="68"/>
      <c r="C23" s="23">
        <v>235.2356203791245</v>
      </c>
      <c r="D23" s="22">
        <v>234.09905246814293</v>
      </c>
      <c r="E23" s="22">
        <v>233.73404908129373</v>
      </c>
      <c r="F23" s="22">
        <v>233.68919435551851</v>
      </c>
      <c r="G23" s="22">
        <v>233.45727888984842</v>
      </c>
      <c r="H23" s="22">
        <v>234.12702213083304</v>
      </c>
      <c r="I23" s="22">
        <v>232.60939918799181</v>
      </c>
      <c r="J23" s="22">
        <v>233.49971911887329</v>
      </c>
      <c r="K23" s="22">
        <v>234.28087877334684</v>
      </c>
      <c r="L23" s="22">
        <v>234.05689104090004</v>
      </c>
      <c r="M23" s="22">
        <v>233.53350526513447</v>
      </c>
      <c r="N23" s="22">
        <v>233.37586386114995</v>
      </c>
    </row>
    <row r="24" spans="1:14" x14ac:dyDescent="0.25">
      <c r="A24" s="61" t="s">
        <v>43</v>
      </c>
      <c r="B24" s="61"/>
      <c r="C24" s="23">
        <v>232.14832895911178</v>
      </c>
      <c r="D24" s="23">
        <v>230.02497269086655</v>
      </c>
      <c r="E24" s="23">
        <v>230.1158275521671</v>
      </c>
      <c r="F24" s="23">
        <v>231.61579839862009</v>
      </c>
      <c r="G24" s="23">
        <v>231.19822135271957</v>
      </c>
      <c r="H24" s="23">
        <v>230.91994588477363</v>
      </c>
      <c r="I24" s="23">
        <v>232.30868970400502</v>
      </c>
      <c r="J24" s="23">
        <v>232.85976194708462</v>
      </c>
      <c r="K24" s="23">
        <v>231.91244167577014</v>
      </c>
      <c r="L24" s="23">
        <v>232.40587573398491</v>
      </c>
      <c r="M24" s="23">
        <v>232.57896781149068</v>
      </c>
      <c r="N24" s="23">
        <v>232.38793963428034</v>
      </c>
    </row>
    <row r="25" spans="1:14" x14ac:dyDescent="0.25">
      <c r="A25" s="61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24.382081191329917</v>
      </c>
      <c r="D26" s="32">
        <f t="shared" ref="D26:N26" si="5">D19-D22</f>
        <v>30.200212623356208</v>
      </c>
      <c r="E26" s="32">
        <f t="shared" si="5"/>
        <v>29.877853465642488</v>
      </c>
      <c r="F26" s="32">
        <f t="shared" si="5"/>
        <v>28.235733155196556</v>
      </c>
      <c r="G26" s="32">
        <f t="shared" si="5"/>
        <v>29.995179608536318</v>
      </c>
      <c r="H26" s="32">
        <f t="shared" si="5"/>
        <v>28.829592925160455</v>
      </c>
      <c r="I26" s="32">
        <f t="shared" si="5"/>
        <v>28.183022320133318</v>
      </c>
      <c r="J26" s="32">
        <f t="shared" si="5"/>
        <v>25.623080197149989</v>
      </c>
      <c r="K26" s="32">
        <f t="shared" si="5"/>
        <v>25.47097762726213</v>
      </c>
      <c r="L26" s="32">
        <f t="shared" si="5"/>
        <v>25.968812377316965</v>
      </c>
      <c r="M26" s="32">
        <f t="shared" si="5"/>
        <v>26.318299801218416</v>
      </c>
      <c r="N26" s="32">
        <f t="shared" si="5"/>
        <v>27.13276027451036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-76.599149291720565</v>
      </c>
      <c r="D30" s="32">
        <f t="shared" ref="D30:N30" si="6">D17+D26+D28</f>
        <v>-74.276875052114988</v>
      </c>
      <c r="E30" s="32">
        <f t="shared" si="6"/>
        <v>-76.432411610437242</v>
      </c>
      <c r="F30" s="32">
        <f t="shared" si="6"/>
        <v>-80.048205374103631</v>
      </c>
      <c r="G30" s="32">
        <f t="shared" si="6"/>
        <v>-79.388519377103648</v>
      </c>
      <c r="H30" s="32">
        <f t="shared" si="6"/>
        <v>-82.615952920255793</v>
      </c>
      <c r="I30" s="32">
        <f t="shared" si="6"/>
        <v>-82.746951723853101</v>
      </c>
      <c r="J30" s="32">
        <f t="shared" si="6"/>
        <v>-86.053651610811983</v>
      </c>
      <c r="K30" s="32">
        <f t="shared" si="6"/>
        <v>-85.871272514779292</v>
      </c>
      <c r="L30" s="32">
        <f t="shared" si="6"/>
        <v>-89.413477448829354</v>
      </c>
      <c r="M30" s="32">
        <f t="shared" si="6"/>
        <v>-91.391087396476252</v>
      </c>
      <c r="N30" s="32">
        <f t="shared" si="6"/>
        <v>-92.938432302758486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13403.400850708278</v>
      </c>
      <c r="D32" s="21">
        <v>13329.123975656163</v>
      </c>
      <c r="E32" s="21">
        <v>13252.691564045726</v>
      </c>
      <c r="F32" s="21">
        <v>13172.643358671623</v>
      </c>
      <c r="G32" s="21">
        <v>13093.254839294519</v>
      </c>
      <c r="H32" s="21">
        <v>13010.638886374265</v>
      </c>
      <c r="I32" s="21">
        <v>12927.891934650412</v>
      </c>
      <c r="J32" s="21">
        <v>12841.8382830396</v>
      </c>
      <c r="K32" s="21">
        <v>12755.967010524817</v>
      </c>
      <c r="L32" s="21">
        <v>12666.55353307599</v>
      </c>
      <c r="M32" s="21">
        <v>12575.162445679514</v>
      </c>
      <c r="N32" s="21">
        <v>12482.224013376755</v>
      </c>
    </row>
    <row r="33" spans="1:14" ht="16.5" thickTop="1" thickBot="1" x14ac:dyDescent="0.3">
      <c r="A33" s="61"/>
      <c r="B33" s="61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-5.6824294726797175E-3</v>
      </c>
      <c r="D34" s="39">
        <f t="shared" ref="D34:N34" si="7">(D32/D8)-1</f>
        <v>-5.5416439364484038E-3</v>
      </c>
      <c r="E34" s="39">
        <f t="shared" si="7"/>
        <v>-5.7342411811931449E-3</v>
      </c>
      <c r="F34" s="39">
        <f t="shared" si="7"/>
        <v>-6.0401470137034785E-3</v>
      </c>
      <c r="G34" s="39">
        <f t="shared" si="7"/>
        <v>-6.026772092394217E-3</v>
      </c>
      <c r="H34" s="39">
        <f t="shared" si="7"/>
        <v>-6.3098101987836275E-3</v>
      </c>
      <c r="I34" s="39">
        <f t="shared" si="7"/>
        <v>-6.3599453067990641E-3</v>
      </c>
      <c r="J34" s="39">
        <f t="shared" si="7"/>
        <v>-6.6564333957775945E-3</v>
      </c>
      <c r="K34" s="39">
        <f t="shared" si="7"/>
        <v>-6.686836465476631E-3</v>
      </c>
      <c r="L34" s="39">
        <f t="shared" si="7"/>
        <v>-7.0095412895825326E-3</v>
      </c>
      <c r="M34" s="39">
        <f t="shared" si="7"/>
        <v>-7.2151502899212572E-3</v>
      </c>
      <c r="N34" s="39">
        <f t="shared" si="7"/>
        <v>-7.3906347297080233E-3</v>
      </c>
    </row>
    <row r="35" spans="1:14" ht="15.75" thickBot="1" x14ac:dyDescent="0.3">
      <c r="A35" s="40" t="s">
        <v>15</v>
      </c>
      <c r="B35" s="41"/>
      <c r="C35" s="42">
        <f>(C32/$C$8)-1</f>
        <v>-5.6824294726797175E-3</v>
      </c>
      <c r="D35" s="42">
        <f t="shared" ref="D35:N35" si="8">(D32/$C$8)-1</f>
        <v>-1.1192583408296541E-2</v>
      </c>
      <c r="E35" s="42">
        <f t="shared" si="8"/>
        <v>-1.6862643616785911E-2</v>
      </c>
      <c r="F35" s="42">
        <f t="shared" si="8"/>
        <v>-2.2800937784004272E-2</v>
      </c>
      <c r="G35" s="42">
        <f t="shared" si="8"/>
        <v>-2.8690293820881396E-2</v>
      </c>
      <c r="H35" s="42">
        <f t="shared" si="8"/>
        <v>-3.4819073711107928E-2</v>
      </c>
      <c r="I35" s="42">
        <f t="shared" si="8"/>
        <v>-4.0957571613470911E-2</v>
      </c>
      <c r="J35" s="42">
        <f t="shared" si="8"/>
        <v>-4.734137366175073E-2</v>
      </c>
      <c r="K35" s="42">
        <f t="shared" si="8"/>
        <v>-5.371164610350021E-2</v>
      </c>
      <c r="L35" s="42">
        <f t="shared" si="8"/>
        <v>-6.0344693391988891E-2</v>
      </c>
      <c r="M35" s="42">
        <f t="shared" si="8"/>
        <v>-6.7124447649887675E-2</v>
      </c>
      <c r="N35" s="42">
        <f t="shared" si="8"/>
        <v>-7.4018990105581883E-2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1.4484642012510462</v>
      </c>
      <c r="D41" s="47">
        <v>1.4631232578673077</v>
      </c>
      <c r="E41" s="47">
        <v>1.4632810151072837</v>
      </c>
      <c r="F41" s="47">
        <v>1.4553422878628997</v>
      </c>
      <c r="G41" s="47">
        <v>1.4515921826011233</v>
      </c>
      <c r="H41" s="47">
        <v>1.4513829531070821</v>
      </c>
      <c r="I41" s="47">
        <v>1.4631760692640134</v>
      </c>
      <c r="J41" s="47">
        <v>1.466463041332857</v>
      </c>
      <c r="K41" s="47">
        <v>1.4728284285571063</v>
      </c>
      <c r="L41" s="47">
        <v>1.4802229449261468</v>
      </c>
      <c r="M41" s="47">
        <v>1.4822429851420726</v>
      </c>
      <c r="N41" s="47">
        <v>1.4920389932373286</v>
      </c>
    </row>
    <row r="43" spans="1:14" x14ac:dyDescent="0.25">
      <c r="A43" s="48" t="s">
        <v>31</v>
      </c>
      <c r="B43" s="48"/>
      <c r="C43" s="49">
        <v>84.129136281723419</v>
      </c>
      <c r="D43" s="49">
        <v>84.876696004032908</v>
      </c>
      <c r="E43" s="49">
        <v>84.199376358913113</v>
      </c>
      <c r="F43" s="49">
        <v>83.749448944450805</v>
      </c>
      <c r="G43" s="49">
        <v>82.678121347678044</v>
      </c>
      <c r="H43" s="49">
        <v>82.199094015602981</v>
      </c>
      <c r="I43" s="49">
        <v>80.853059410195812</v>
      </c>
      <c r="J43" s="49">
        <v>79.941397738226854</v>
      </c>
      <c r="K43" s="49">
        <v>78.439284399445071</v>
      </c>
      <c r="L43" s="49">
        <v>78.438384915913105</v>
      </c>
      <c r="M43" s="49">
        <v>77.789416946039552</v>
      </c>
      <c r="N43" s="49">
        <v>77.247232430445294</v>
      </c>
    </row>
    <row r="44" spans="1:14" x14ac:dyDescent="0.25">
      <c r="A44" s="19" t="s">
        <v>47</v>
      </c>
      <c r="B44" s="19"/>
      <c r="C44" s="50">
        <v>85.096578438928717</v>
      </c>
      <c r="D44" s="50">
        <v>84.876696004032866</v>
      </c>
      <c r="E44" s="50">
        <v>84.016860614487683</v>
      </c>
      <c r="F44" s="50">
        <v>83.405176834194776</v>
      </c>
      <c r="G44" s="50">
        <v>82.1911972213978</v>
      </c>
      <c r="H44" s="50">
        <v>81.566704084586121</v>
      </c>
      <c r="I44" s="50">
        <v>80.101406545683574</v>
      </c>
      <c r="J44" s="50">
        <v>79.099717041632601</v>
      </c>
      <c r="K44" s="50">
        <v>77.517293871976563</v>
      </c>
      <c r="L44" s="50">
        <v>77.440357457827545</v>
      </c>
      <c r="M44" s="50">
        <v>76.723122712969314</v>
      </c>
      <c r="N44" s="50">
        <v>76.119428199520783</v>
      </c>
    </row>
    <row r="45" spans="1:14" x14ac:dyDescent="0.25">
      <c r="A45" s="51" t="s">
        <v>48</v>
      </c>
      <c r="B45" s="51"/>
      <c r="C45" s="52">
        <v>83.1295330931233</v>
      </c>
      <c r="D45" s="52">
        <v>84.87669600403288</v>
      </c>
      <c r="E45" s="52">
        <v>84.390090196403463</v>
      </c>
      <c r="F45" s="52">
        <v>84.11304388997155</v>
      </c>
      <c r="G45" s="52">
        <v>83.19373006152442</v>
      </c>
      <c r="H45" s="52">
        <v>82.875535370017062</v>
      </c>
      <c r="I45" s="52">
        <v>81.661995025054978</v>
      </c>
      <c r="J45" s="52">
        <v>80.855613654185063</v>
      </c>
      <c r="K45" s="52">
        <v>79.446002876309294</v>
      </c>
      <c r="L45" s="52">
        <v>79.528995218614028</v>
      </c>
      <c r="M45" s="52">
        <v>78.955639169115642</v>
      </c>
      <c r="N45" s="52">
        <v>78.480406116749279</v>
      </c>
    </row>
    <row r="47" spans="1:14" x14ac:dyDescent="0.25">
      <c r="A47" s="48" t="s">
        <v>32</v>
      </c>
      <c r="B47" s="48"/>
      <c r="C47" s="49">
        <v>81.507336299270634</v>
      </c>
      <c r="D47" s="49">
        <v>81.399101751668283</v>
      </c>
      <c r="E47" s="49">
        <v>81.494414740064499</v>
      </c>
      <c r="F47" s="49">
        <v>81.559173646862703</v>
      </c>
      <c r="G47" s="49">
        <v>81.720282056815307</v>
      </c>
      <c r="H47" s="49">
        <v>81.788287848761726</v>
      </c>
      <c r="I47" s="49">
        <v>81.985184551096012</v>
      </c>
      <c r="J47" s="49">
        <v>82.116915513470758</v>
      </c>
      <c r="K47" s="49">
        <v>82.345771049687897</v>
      </c>
      <c r="L47" s="49">
        <v>82.349594411275476</v>
      </c>
      <c r="M47" s="49">
        <v>82.453963589844079</v>
      </c>
      <c r="N47" s="49">
        <v>82.545989904256516</v>
      </c>
    </row>
    <row r="48" spans="1:14" x14ac:dyDescent="0.25">
      <c r="A48" s="19" t="s">
        <v>45</v>
      </c>
      <c r="B48" s="19"/>
      <c r="C48" s="50">
        <v>79.484827124370256</v>
      </c>
      <c r="D48" s="50">
        <v>79.516278362694578</v>
      </c>
      <c r="E48" s="50">
        <v>79.645061063971909</v>
      </c>
      <c r="F48" s="50">
        <v>79.737447232312803</v>
      </c>
      <c r="G48" s="50">
        <v>79.923716770295229</v>
      </c>
      <c r="H48" s="50">
        <v>80.020255116012436</v>
      </c>
      <c r="I48" s="50">
        <v>80.249592218339345</v>
      </c>
      <c r="J48" s="50">
        <v>80.408840566938565</v>
      </c>
      <c r="K48" s="50">
        <v>80.667120277566255</v>
      </c>
      <c r="L48" s="50">
        <v>80.684728714924802</v>
      </c>
      <c r="M48" s="50">
        <v>80.809320723376217</v>
      </c>
      <c r="N48" s="50">
        <v>80.917397292745804</v>
      </c>
    </row>
    <row r="49" spans="1:14" x14ac:dyDescent="0.25">
      <c r="A49" s="51" t="s">
        <v>46</v>
      </c>
      <c r="B49" s="51"/>
      <c r="C49" s="52">
        <v>83.4681148363495</v>
      </c>
      <c r="D49" s="52">
        <v>83.238894093570607</v>
      </c>
      <c r="E49" s="52">
        <v>83.308402179891601</v>
      </c>
      <c r="F49" s="52">
        <v>83.350212691243016</v>
      </c>
      <c r="G49" s="52">
        <v>83.479049967495826</v>
      </c>
      <c r="H49" s="52">
        <v>83.527377286950014</v>
      </c>
      <c r="I49" s="52">
        <v>83.697374981821525</v>
      </c>
      <c r="J49" s="52">
        <v>83.809263320086998</v>
      </c>
      <c r="K49" s="52">
        <v>84.010248958610717</v>
      </c>
      <c r="L49" s="52">
        <v>84.003493255204432</v>
      </c>
      <c r="M49" s="52">
        <v>84.08717601722266</v>
      </c>
      <c r="N49" s="52">
        <v>84.160420053049464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581A3-323D-4530-974B-377184C2F83D}">
  <dimension ref="A1:B20"/>
  <sheetViews>
    <sheetView workbookViewId="0"/>
  </sheetViews>
  <sheetFormatPr defaultRowHeight="15" x14ac:dyDescent="0.25"/>
  <cols>
    <col min="1" max="2" width="41.5703125" style="1" customWidth="1"/>
    <col min="3" max="16384" width="9.140625" style="1"/>
  </cols>
  <sheetData>
    <row r="1" spans="1:2" ht="24" customHeight="1" x14ac:dyDescent="0.25">
      <c r="A1" s="4" t="s">
        <v>73</v>
      </c>
      <c r="B1" s="4" t="s">
        <v>6</v>
      </c>
    </row>
    <row r="2" spans="1:2" x14ac:dyDescent="0.25">
      <c r="A2" s="54" t="s">
        <v>53</v>
      </c>
      <c r="B2" s="54" t="s">
        <v>54</v>
      </c>
    </row>
    <row r="3" spans="1:2" x14ac:dyDescent="0.25">
      <c r="A3" s="54" t="s">
        <v>55</v>
      </c>
      <c r="B3" s="54" t="s">
        <v>56</v>
      </c>
    </row>
    <row r="4" spans="1:2" x14ac:dyDescent="0.25">
      <c r="A4" s="54" t="s">
        <v>57</v>
      </c>
      <c r="B4" s="54" t="s">
        <v>58</v>
      </c>
    </row>
    <row r="5" spans="1:2" x14ac:dyDescent="0.25">
      <c r="A5" s="54" t="s">
        <v>59</v>
      </c>
      <c r="B5" s="54" t="s">
        <v>60</v>
      </c>
    </row>
    <row r="6" spans="1:2" x14ac:dyDescent="0.25">
      <c r="A6" s="54" t="s">
        <v>61</v>
      </c>
      <c r="B6" s="54" t="s">
        <v>62</v>
      </c>
    </row>
    <row r="7" spans="1:2" x14ac:dyDescent="0.25">
      <c r="A7" s="54" t="s">
        <v>63</v>
      </c>
      <c r="B7" s="54" t="s">
        <v>64</v>
      </c>
    </row>
    <row r="8" spans="1:2" x14ac:dyDescent="0.25">
      <c r="A8" s="54" t="s">
        <v>65</v>
      </c>
      <c r="B8" s="54" t="s">
        <v>66</v>
      </c>
    </row>
    <row r="9" spans="1:2" x14ac:dyDescent="0.25">
      <c r="A9" s="54" t="s">
        <v>67</v>
      </c>
      <c r="B9" s="54" t="s">
        <v>68</v>
      </c>
    </row>
    <row r="10" spans="1:2" x14ac:dyDescent="0.25">
      <c r="A10" s="54" t="s">
        <v>69</v>
      </c>
      <c r="B10" s="54" t="s">
        <v>70</v>
      </c>
    </row>
    <row r="11" spans="1:2" x14ac:dyDescent="0.25">
      <c r="A11" s="54" t="s">
        <v>71</v>
      </c>
      <c r="B11" s="54" t="s">
        <v>72</v>
      </c>
    </row>
    <row r="12" spans="1:2" x14ac:dyDescent="0.25">
      <c r="A12" s="54"/>
      <c r="B12" s="54"/>
    </row>
    <row r="13" spans="1:2" x14ac:dyDescent="0.25">
      <c r="A13" s="54"/>
      <c r="B13" s="54"/>
    </row>
    <row r="14" spans="1:2" x14ac:dyDescent="0.25">
      <c r="A14" s="54"/>
      <c r="B14" s="54"/>
    </row>
    <row r="15" spans="1:2" x14ac:dyDescent="0.25">
      <c r="A15" s="54"/>
      <c r="B15" s="54"/>
    </row>
    <row r="16" spans="1:2" x14ac:dyDescent="0.25">
      <c r="A16" s="54"/>
      <c r="B16" s="54"/>
    </row>
    <row r="17" spans="1:2" x14ac:dyDescent="0.25">
      <c r="A17" s="54"/>
      <c r="B17" s="54"/>
    </row>
    <row r="18" spans="1:2" x14ac:dyDescent="0.25">
      <c r="A18" s="54"/>
      <c r="B18" s="54"/>
    </row>
    <row r="19" spans="1:2" x14ac:dyDescent="0.25">
      <c r="A19" s="54"/>
      <c r="B19" s="54"/>
    </row>
    <row r="20" spans="1:2" x14ac:dyDescent="0.25">
      <c r="A20" s="54"/>
      <c r="B20" s="5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C8F93-A801-473E-96B0-FAD49CD66314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75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235540</v>
      </c>
      <c r="D8" s="21">
        <v>235793</v>
      </c>
      <c r="E8" s="21">
        <v>236077.99999999997</v>
      </c>
      <c r="F8" s="21">
        <v>236327</v>
      </c>
      <c r="G8" s="21">
        <v>236488</v>
      </c>
      <c r="H8" s="21">
        <v>236643</v>
      </c>
      <c r="I8" s="21">
        <v>236709</v>
      </c>
      <c r="J8" s="21">
        <v>236768</v>
      </c>
      <c r="K8" s="21">
        <v>236762</v>
      </c>
      <c r="L8" s="21">
        <v>236736.99999999991</v>
      </c>
      <c r="M8" s="21">
        <v>236664</v>
      </c>
      <c r="N8" s="21">
        <v>236553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24" t="s">
        <v>33</v>
      </c>
      <c r="B10" s="25"/>
      <c r="C10" s="26">
        <f>SUM(C11:C12)</f>
        <v>2015.0000000000005</v>
      </c>
      <c r="D10" s="26">
        <f t="shared" ref="D10:N10" si="0">SUM(D11:D12)</f>
        <v>2031.0000000000005</v>
      </c>
      <c r="E10" s="26">
        <f t="shared" si="0"/>
        <v>2028.0000000000005</v>
      </c>
      <c r="F10" s="26">
        <f t="shared" si="0"/>
        <v>2016.0000000000002</v>
      </c>
      <c r="G10" s="26">
        <f t="shared" si="0"/>
        <v>2006</v>
      </c>
      <c r="H10" s="26">
        <f t="shared" si="0"/>
        <v>2000.0000000000005</v>
      </c>
      <c r="I10" s="26">
        <f t="shared" si="0"/>
        <v>2007</v>
      </c>
      <c r="J10" s="26">
        <f t="shared" si="0"/>
        <v>2001.9999999999998</v>
      </c>
      <c r="K10" s="26">
        <f t="shared" si="0"/>
        <v>1999.9999999999995</v>
      </c>
      <c r="L10" s="26">
        <f t="shared" si="0"/>
        <v>1997.9999999999998</v>
      </c>
      <c r="M10" s="26">
        <f t="shared" si="0"/>
        <v>1988.9999999999995</v>
      </c>
      <c r="N10" s="26">
        <f t="shared" si="0"/>
        <v>1988.9999999999998</v>
      </c>
    </row>
    <row r="11" spans="1:14" x14ac:dyDescent="0.25">
      <c r="A11" s="17" t="s">
        <v>34</v>
      </c>
      <c r="B11" s="18"/>
      <c r="C11" s="22">
        <v>1032.0000000000002</v>
      </c>
      <c r="D11" s="22">
        <v>1039.0000000000002</v>
      </c>
      <c r="E11" s="22">
        <v>1037.0000000000002</v>
      </c>
      <c r="F11" s="22">
        <v>1034</v>
      </c>
      <c r="G11" s="22">
        <v>1028.0000000000002</v>
      </c>
      <c r="H11" s="22">
        <v>1026.0000000000002</v>
      </c>
      <c r="I11" s="22">
        <v>1028.9999999999998</v>
      </c>
      <c r="J11" s="22">
        <v>1026.9999999999998</v>
      </c>
      <c r="K11" s="22">
        <v>1022.9999999999995</v>
      </c>
      <c r="L11" s="22">
        <v>1022.9999999999998</v>
      </c>
      <c r="M11" s="22">
        <v>1018.9999999999997</v>
      </c>
      <c r="N11" s="22">
        <v>1016.9999999999998</v>
      </c>
    </row>
    <row r="12" spans="1:14" x14ac:dyDescent="0.25">
      <c r="A12" s="27" t="s">
        <v>35</v>
      </c>
      <c r="B12" s="28"/>
      <c r="C12" s="29">
        <v>983.00000000000023</v>
      </c>
      <c r="D12" s="29">
        <v>992.00000000000034</v>
      </c>
      <c r="E12" s="29">
        <v>991.00000000000023</v>
      </c>
      <c r="F12" s="29">
        <v>982.00000000000023</v>
      </c>
      <c r="G12" s="29">
        <v>977.99999999999989</v>
      </c>
      <c r="H12" s="29">
        <v>974.00000000000034</v>
      </c>
      <c r="I12" s="29">
        <v>978.00000000000011</v>
      </c>
      <c r="J12" s="29">
        <v>975</v>
      </c>
      <c r="K12" s="29">
        <v>976.99999999999989</v>
      </c>
      <c r="L12" s="29">
        <v>975</v>
      </c>
      <c r="M12" s="29">
        <v>969.99999999999989</v>
      </c>
      <c r="N12" s="29">
        <v>972</v>
      </c>
    </row>
    <row r="13" spans="1:14" x14ac:dyDescent="0.25">
      <c r="A13" s="24" t="s">
        <v>36</v>
      </c>
      <c r="B13" s="18"/>
      <c r="C13" s="26">
        <f>SUM(C14:C15)</f>
        <v>2436.9999999999964</v>
      </c>
      <c r="D13" s="26">
        <f t="shared" ref="D13:N13" si="1">SUM(D14:D15)</f>
        <v>2519.0000000000055</v>
      </c>
      <c r="E13" s="26">
        <f t="shared" si="1"/>
        <v>2556.9999999999982</v>
      </c>
      <c r="F13" s="26">
        <f t="shared" si="1"/>
        <v>2603.0000000000018</v>
      </c>
      <c r="G13" s="26">
        <f t="shared" si="1"/>
        <v>2626.9999999999918</v>
      </c>
      <c r="H13" s="26">
        <f t="shared" si="1"/>
        <v>2669.0000000000036</v>
      </c>
      <c r="I13" s="26">
        <f t="shared" si="1"/>
        <v>2682.0000000000023</v>
      </c>
      <c r="J13" s="26">
        <f t="shared" si="1"/>
        <v>2710.9999999999986</v>
      </c>
      <c r="K13" s="26">
        <f t="shared" si="1"/>
        <v>2717.9999999999982</v>
      </c>
      <c r="L13" s="26">
        <f t="shared" si="1"/>
        <v>2780.000000000005</v>
      </c>
      <c r="M13" s="26">
        <f t="shared" si="1"/>
        <v>2816.0000000000055</v>
      </c>
      <c r="N13" s="26">
        <f t="shared" si="1"/>
        <v>2854.9999999999955</v>
      </c>
    </row>
    <row r="14" spans="1:14" x14ac:dyDescent="0.25">
      <c r="A14" s="17" t="s">
        <v>37</v>
      </c>
      <c r="B14" s="18"/>
      <c r="C14" s="22">
        <v>1232.146955285795</v>
      </c>
      <c r="D14" s="22">
        <v>1261.0963051869508</v>
      </c>
      <c r="E14" s="22">
        <v>1279.6577073137419</v>
      </c>
      <c r="F14" s="22">
        <v>1303.5742754251694</v>
      </c>
      <c r="G14" s="22">
        <v>1315.9520510455241</v>
      </c>
      <c r="H14" s="22">
        <v>1337.9469337069306</v>
      </c>
      <c r="I14" s="22">
        <v>1343.6066538426132</v>
      </c>
      <c r="J14" s="22">
        <v>1358.9896738386194</v>
      </c>
      <c r="K14" s="22">
        <v>1363.6799203976668</v>
      </c>
      <c r="L14" s="22">
        <v>1394.3639739823618</v>
      </c>
      <c r="M14" s="22">
        <v>1412.3518609560329</v>
      </c>
      <c r="N14" s="22">
        <v>1431.9645889650799</v>
      </c>
    </row>
    <row r="15" spans="1:14" x14ac:dyDescent="0.25">
      <c r="A15" s="10" t="s">
        <v>38</v>
      </c>
      <c r="B15" s="12"/>
      <c r="C15" s="23">
        <v>1204.8530447142014</v>
      </c>
      <c r="D15" s="23">
        <v>1257.9036948130549</v>
      </c>
      <c r="E15" s="23">
        <v>1277.3422926862563</v>
      </c>
      <c r="F15" s="23">
        <v>1299.4257245748324</v>
      </c>
      <c r="G15" s="23">
        <v>1311.047948954468</v>
      </c>
      <c r="H15" s="23">
        <v>1331.0530662930728</v>
      </c>
      <c r="I15" s="23">
        <v>1338.393346157389</v>
      </c>
      <c r="J15" s="23">
        <v>1352.0103261613792</v>
      </c>
      <c r="K15" s="23">
        <v>1354.3200796023314</v>
      </c>
      <c r="L15" s="23">
        <v>1385.6360260176432</v>
      </c>
      <c r="M15" s="23">
        <v>1403.6481390439728</v>
      </c>
      <c r="N15" s="23">
        <v>1423.0354110349153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4" t="s">
        <v>10</v>
      </c>
      <c r="B17" s="15"/>
      <c r="C17" s="32">
        <f>C10-C13</f>
        <v>-421.99999999999591</v>
      </c>
      <c r="D17" s="32">
        <f t="shared" ref="D17:N17" si="2">D10-D13</f>
        <v>-488.000000000005</v>
      </c>
      <c r="E17" s="32">
        <f t="shared" si="2"/>
        <v>-528.99999999999773</v>
      </c>
      <c r="F17" s="32">
        <f t="shared" si="2"/>
        <v>-587.00000000000159</v>
      </c>
      <c r="G17" s="32">
        <f t="shared" si="2"/>
        <v>-620.99999999999181</v>
      </c>
      <c r="H17" s="32">
        <f t="shared" si="2"/>
        <v>-669.00000000000318</v>
      </c>
      <c r="I17" s="32">
        <f t="shared" si="2"/>
        <v>-675.00000000000227</v>
      </c>
      <c r="J17" s="32">
        <f t="shared" si="2"/>
        <v>-708.99999999999886</v>
      </c>
      <c r="K17" s="32">
        <f t="shared" si="2"/>
        <v>-717.99999999999864</v>
      </c>
      <c r="L17" s="32">
        <f t="shared" si="2"/>
        <v>-782.00000000000523</v>
      </c>
      <c r="M17" s="32">
        <f t="shared" si="2"/>
        <v>-827.00000000000591</v>
      </c>
      <c r="N17" s="32">
        <f t="shared" si="2"/>
        <v>-865.99999999999568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9428.5408476968187</v>
      </c>
      <c r="D19" s="26">
        <f t="shared" ref="D19:N19" si="3">SUM(D20:D21)</f>
        <v>9483.5408478905374</v>
      </c>
      <c r="E19" s="26">
        <f t="shared" si="3"/>
        <v>9486.0408478905338</v>
      </c>
      <c r="F19" s="26">
        <f t="shared" si="3"/>
        <v>9471.0408478905374</v>
      </c>
      <c r="G19" s="26">
        <f t="shared" si="3"/>
        <v>9485.0408478905301</v>
      </c>
      <c r="H19" s="26">
        <f t="shared" si="3"/>
        <v>9464.5408478905392</v>
      </c>
      <c r="I19" s="26">
        <f t="shared" si="3"/>
        <v>9464.0408478905374</v>
      </c>
      <c r="J19" s="26">
        <f t="shared" si="3"/>
        <v>9448.5408478905374</v>
      </c>
      <c r="K19" s="26">
        <f t="shared" si="3"/>
        <v>9443.5408478905338</v>
      </c>
      <c r="L19" s="26">
        <f t="shared" si="3"/>
        <v>9451.540847890541</v>
      </c>
      <c r="M19" s="26">
        <f t="shared" si="3"/>
        <v>9455.0408478905356</v>
      </c>
      <c r="N19" s="26">
        <f t="shared" si="3"/>
        <v>9460.5408478905356</v>
      </c>
    </row>
    <row r="20" spans="1:14" x14ac:dyDescent="0.25">
      <c r="A20" s="68" t="s">
        <v>40</v>
      </c>
      <c r="B20" s="68"/>
      <c r="C20" s="22">
        <v>4691.8939014212719</v>
      </c>
      <c r="D20" s="22">
        <v>4719.0685765387416</v>
      </c>
      <c r="E20" s="22">
        <v>4712.8492776021367</v>
      </c>
      <c r="F20" s="22">
        <v>4717.8075616578535</v>
      </c>
      <c r="G20" s="22">
        <v>4721.496449468028</v>
      </c>
      <c r="H20" s="22">
        <v>4710.9938907987334</v>
      </c>
      <c r="I20" s="22">
        <v>4731.3237508665752</v>
      </c>
      <c r="J20" s="22">
        <v>4721.0152608645776</v>
      </c>
      <c r="K20" s="22">
        <v>4711.3603841441009</v>
      </c>
      <c r="L20" s="22">
        <v>4717.7024109364511</v>
      </c>
      <c r="M20" s="22">
        <v>4722.1963544232831</v>
      </c>
      <c r="N20" s="22">
        <v>4726.0027184278088</v>
      </c>
    </row>
    <row r="21" spans="1:14" x14ac:dyDescent="0.25">
      <c r="A21" s="27" t="s">
        <v>41</v>
      </c>
      <c r="B21" s="27"/>
      <c r="C21" s="29">
        <v>4736.6469462755467</v>
      </c>
      <c r="D21" s="29">
        <v>4764.4722713517958</v>
      </c>
      <c r="E21" s="29">
        <v>4773.1915702883971</v>
      </c>
      <c r="F21" s="29">
        <v>4753.2332862326848</v>
      </c>
      <c r="G21" s="29">
        <v>4763.5443984225012</v>
      </c>
      <c r="H21" s="29">
        <v>4753.5469570918058</v>
      </c>
      <c r="I21" s="29">
        <v>4732.7170970239631</v>
      </c>
      <c r="J21" s="29">
        <v>4727.5255870259589</v>
      </c>
      <c r="K21" s="29">
        <v>4732.180463746432</v>
      </c>
      <c r="L21" s="29">
        <v>4733.8384369540909</v>
      </c>
      <c r="M21" s="29">
        <v>4732.8444934672525</v>
      </c>
      <c r="N21" s="29">
        <v>4734.5381294627268</v>
      </c>
    </row>
    <row r="22" spans="1:14" x14ac:dyDescent="0.25">
      <c r="A22" s="71" t="s">
        <v>44</v>
      </c>
      <c r="B22" s="71"/>
      <c r="C22" s="26">
        <f>SUM(C23:C24)</f>
        <v>8765.5408480842525</v>
      </c>
      <c r="D22" s="26">
        <f t="shared" ref="D22:N22" si="4">SUM(D23:D24)</f>
        <v>8710.5408478905338</v>
      </c>
      <c r="E22" s="26">
        <f t="shared" si="4"/>
        <v>8708.0408478905374</v>
      </c>
      <c r="F22" s="26">
        <f t="shared" si="4"/>
        <v>8723.0408478905338</v>
      </c>
      <c r="G22" s="26">
        <f t="shared" si="4"/>
        <v>8709.0408478905447</v>
      </c>
      <c r="H22" s="26">
        <f t="shared" si="4"/>
        <v>8729.5408478905338</v>
      </c>
      <c r="I22" s="26">
        <f t="shared" si="4"/>
        <v>8730.0408478905338</v>
      </c>
      <c r="J22" s="26">
        <f t="shared" si="4"/>
        <v>8745.5408478905374</v>
      </c>
      <c r="K22" s="26">
        <f t="shared" si="4"/>
        <v>8750.540847890541</v>
      </c>
      <c r="L22" s="26">
        <f t="shared" si="4"/>
        <v>8742.5408478905301</v>
      </c>
      <c r="M22" s="26">
        <f t="shared" si="4"/>
        <v>8739.0408478905356</v>
      </c>
      <c r="N22" s="26">
        <f t="shared" si="4"/>
        <v>8733.5408478905338</v>
      </c>
    </row>
    <row r="23" spans="1:14" x14ac:dyDescent="0.25">
      <c r="A23" s="68" t="s">
        <v>42</v>
      </c>
      <c r="B23" s="68"/>
      <c r="C23" s="23">
        <v>4405.1469464692636</v>
      </c>
      <c r="D23" s="22">
        <v>4377.9722713517931</v>
      </c>
      <c r="E23" s="22">
        <v>4384.191570288398</v>
      </c>
      <c r="F23" s="22">
        <v>4379.2332862326821</v>
      </c>
      <c r="G23" s="22">
        <v>4375.5443984225076</v>
      </c>
      <c r="H23" s="22">
        <v>4386.0469570918021</v>
      </c>
      <c r="I23" s="22">
        <v>4365.7170970239613</v>
      </c>
      <c r="J23" s="22">
        <v>4376.025587025958</v>
      </c>
      <c r="K23" s="22">
        <v>4385.6804637464365</v>
      </c>
      <c r="L23" s="22">
        <v>4379.3384369540854</v>
      </c>
      <c r="M23" s="22">
        <v>4374.8444934672534</v>
      </c>
      <c r="N23" s="22">
        <v>4371.038129462725</v>
      </c>
    </row>
    <row r="24" spans="1:14" x14ac:dyDescent="0.25">
      <c r="A24" s="10" t="s">
        <v>43</v>
      </c>
      <c r="B24" s="10"/>
      <c r="C24" s="23">
        <v>4360.3939016149898</v>
      </c>
      <c r="D24" s="23">
        <v>4332.5685765387398</v>
      </c>
      <c r="E24" s="23">
        <v>4323.8492776021403</v>
      </c>
      <c r="F24" s="23">
        <v>4343.8075616578526</v>
      </c>
      <c r="G24" s="23">
        <v>4333.4964494680362</v>
      </c>
      <c r="H24" s="23">
        <v>4343.4938907987307</v>
      </c>
      <c r="I24" s="23">
        <v>4364.3237508665716</v>
      </c>
      <c r="J24" s="23">
        <v>4369.5152608645794</v>
      </c>
      <c r="K24" s="23">
        <v>4364.8603841441036</v>
      </c>
      <c r="L24" s="23">
        <v>4363.2024109364447</v>
      </c>
      <c r="M24" s="23">
        <v>4364.1963544232822</v>
      </c>
      <c r="N24" s="23">
        <v>4362.5027184278097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662.99999961256617</v>
      </c>
      <c r="D26" s="32">
        <f t="shared" ref="D26:N26" si="5">D19-D22</f>
        <v>773.00000000000364</v>
      </c>
      <c r="E26" s="32">
        <f t="shared" si="5"/>
        <v>777.99999999999636</v>
      </c>
      <c r="F26" s="32">
        <f t="shared" si="5"/>
        <v>748.00000000000364</v>
      </c>
      <c r="G26" s="32">
        <f t="shared" si="5"/>
        <v>775.99999999998545</v>
      </c>
      <c r="H26" s="32">
        <f t="shared" si="5"/>
        <v>735.00000000000546</v>
      </c>
      <c r="I26" s="32">
        <f t="shared" si="5"/>
        <v>734.00000000000364</v>
      </c>
      <c r="J26" s="32">
        <f t="shared" si="5"/>
        <v>703</v>
      </c>
      <c r="K26" s="32">
        <f t="shared" si="5"/>
        <v>692.99999999999272</v>
      </c>
      <c r="L26" s="32">
        <f t="shared" si="5"/>
        <v>709.00000000001091</v>
      </c>
      <c r="M26" s="32">
        <f t="shared" si="5"/>
        <v>716</v>
      </c>
      <c r="N26" s="32">
        <f t="shared" si="5"/>
        <v>727.00000000000182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72">
        <v>12.000007629394531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253.00000724196479</v>
      </c>
      <c r="D30" s="32">
        <f t="shared" ref="D30:N30" si="6">D17+D26+D28</f>
        <v>284.99999999999864</v>
      </c>
      <c r="E30" s="32">
        <f t="shared" si="6"/>
        <v>248.99999999999864</v>
      </c>
      <c r="F30" s="32">
        <f t="shared" si="6"/>
        <v>161.00000000000205</v>
      </c>
      <c r="G30" s="32">
        <f t="shared" si="6"/>
        <v>154.99999999999363</v>
      </c>
      <c r="H30" s="32">
        <f t="shared" si="6"/>
        <v>66.000000000002274</v>
      </c>
      <c r="I30" s="32">
        <f t="shared" si="6"/>
        <v>59.000000000001364</v>
      </c>
      <c r="J30" s="32">
        <f t="shared" si="6"/>
        <v>-5.9999999999988631</v>
      </c>
      <c r="K30" s="32">
        <f t="shared" si="6"/>
        <v>-25.000000000005912</v>
      </c>
      <c r="L30" s="32">
        <f t="shared" si="6"/>
        <v>-72.999999999994316</v>
      </c>
      <c r="M30" s="32">
        <f t="shared" si="6"/>
        <v>-111.00000000000591</v>
      </c>
      <c r="N30" s="32">
        <f t="shared" si="6"/>
        <v>-138.99999999999386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235793</v>
      </c>
      <c r="D32" s="21">
        <v>236077.99999999997</v>
      </c>
      <c r="E32" s="21">
        <v>236327</v>
      </c>
      <c r="F32" s="21">
        <v>236488</v>
      </c>
      <c r="G32" s="21">
        <v>236643</v>
      </c>
      <c r="H32" s="21">
        <v>236709</v>
      </c>
      <c r="I32" s="21">
        <v>236768</v>
      </c>
      <c r="J32" s="21">
        <v>236762</v>
      </c>
      <c r="K32" s="21">
        <v>236736.99999999991</v>
      </c>
      <c r="L32" s="21">
        <v>236664</v>
      </c>
      <c r="M32" s="21">
        <v>236553</v>
      </c>
      <c r="N32" s="21">
        <v>236413.99999999994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1.0741275367240899E-3</v>
      </c>
      <c r="D34" s="39">
        <f t="shared" ref="D34:N34" si="7">(D32/D8)-1</f>
        <v>1.2086872807928195E-3</v>
      </c>
      <c r="E34" s="39">
        <f t="shared" si="7"/>
        <v>1.054736146528068E-3</v>
      </c>
      <c r="F34" s="39">
        <f t="shared" si="7"/>
        <v>6.8125944136721017E-4</v>
      </c>
      <c r="G34" s="39">
        <f t="shared" si="7"/>
        <v>6.5542437671251008E-4</v>
      </c>
      <c r="H34" s="39">
        <f t="shared" si="7"/>
        <v>2.7890112954964685E-4</v>
      </c>
      <c r="I34" s="39">
        <f t="shared" si="7"/>
        <v>2.4925119028007536E-4</v>
      </c>
      <c r="J34" s="39">
        <f t="shared" si="7"/>
        <v>-2.5341262332778669E-5</v>
      </c>
      <c r="K34" s="39">
        <f t="shared" si="7"/>
        <v>-1.0559126886955372E-4</v>
      </c>
      <c r="L34" s="39">
        <f t="shared" si="7"/>
        <v>-3.0835906512249878E-4</v>
      </c>
      <c r="M34" s="39">
        <f t="shared" si="7"/>
        <v>-4.6901936923238186E-4</v>
      </c>
      <c r="N34" s="39">
        <f t="shared" si="7"/>
        <v>-5.8760616014197353E-4</v>
      </c>
    </row>
    <row r="35" spans="1:14" ht="15.75" thickBot="1" x14ac:dyDescent="0.3">
      <c r="A35" s="40" t="s">
        <v>15</v>
      </c>
      <c r="B35" s="41"/>
      <c r="C35" s="42">
        <f>(C32/$C$8)-1</f>
        <v>1.0741275367240899E-3</v>
      </c>
      <c r="D35" s="42">
        <f t="shared" ref="D35:N35" si="8">(D32/$C$8)-1</f>
        <v>2.2841131018085381E-3</v>
      </c>
      <c r="E35" s="42">
        <f t="shared" si="8"/>
        <v>3.3412583849876665E-3</v>
      </c>
      <c r="F35" s="42">
        <f t="shared" si="8"/>
        <v>4.024794090175865E-3</v>
      </c>
      <c r="G35" s="42">
        <f t="shared" si="8"/>
        <v>4.6828564150462881E-3</v>
      </c>
      <c r="H35" s="42">
        <f t="shared" si="8"/>
        <v>4.9630635985395966E-3</v>
      </c>
      <c r="I35" s="42">
        <f t="shared" si="8"/>
        <v>5.2135518383289448E-3</v>
      </c>
      <c r="J35" s="42">
        <f t="shared" si="8"/>
        <v>5.1880784580113914E-3</v>
      </c>
      <c r="K35" s="42">
        <f t="shared" si="8"/>
        <v>5.0819393733545493E-3</v>
      </c>
      <c r="L35" s="42">
        <f t="shared" si="8"/>
        <v>4.7720132461577247E-3</v>
      </c>
      <c r="M35" s="42">
        <f t="shared" si="8"/>
        <v>4.3007557102827665E-3</v>
      </c>
      <c r="N35" s="42">
        <f t="shared" si="8"/>
        <v>3.7106223995921894E-3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1.564268079046643</v>
      </c>
      <c r="D41" s="47">
        <v>1.5790374980206452</v>
      </c>
      <c r="E41" s="47">
        <v>1.5785153143608581</v>
      </c>
      <c r="F41" s="47">
        <v>1.5706319307475916</v>
      </c>
      <c r="G41" s="47">
        <v>1.5667652880185827</v>
      </c>
      <c r="H41" s="47">
        <v>1.5667011427447894</v>
      </c>
      <c r="I41" s="47">
        <v>1.5788822540797638</v>
      </c>
      <c r="J41" s="47">
        <v>1.5826768678267309</v>
      </c>
      <c r="K41" s="47">
        <v>1.5898312227543612</v>
      </c>
      <c r="L41" s="47">
        <v>1.5975266154569538</v>
      </c>
      <c r="M41" s="47">
        <v>1.600199642006727</v>
      </c>
      <c r="N41" s="47">
        <v>1.6105635900933968</v>
      </c>
    </row>
    <row r="43" spans="1:14" x14ac:dyDescent="0.25">
      <c r="A43" s="48" t="s">
        <v>31</v>
      </c>
      <c r="B43" s="48"/>
      <c r="C43" s="49">
        <v>86.355334124893631</v>
      </c>
      <c r="D43" s="49">
        <v>87.122086161541986</v>
      </c>
      <c r="E43" s="49">
        <v>86.416837489804081</v>
      </c>
      <c r="F43" s="49">
        <v>85.954439639370136</v>
      </c>
      <c r="G43" s="49">
        <v>84.841801608067939</v>
      </c>
      <c r="H43" s="49">
        <v>84.340828705036287</v>
      </c>
      <c r="I43" s="49">
        <v>82.950567635553284</v>
      </c>
      <c r="J43" s="49">
        <v>82.019424684380738</v>
      </c>
      <c r="K43" s="49">
        <v>80.447443732821299</v>
      </c>
      <c r="L43" s="49">
        <v>80.430437663361275</v>
      </c>
      <c r="M43" s="49">
        <v>79.749151020555445</v>
      </c>
      <c r="N43" s="49">
        <v>79.165705896712126</v>
      </c>
    </row>
    <row r="44" spans="1:14" x14ac:dyDescent="0.25">
      <c r="A44" s="19" t="s">
        <v>47</v>
      </c>
      <c r="B44" s="19"/>
      <c r="C44" s="50">
        <v>87.329783952521936</v>
      </c>
      <c r="D44" s="50">
        <v>87.089549580751623</v>
      </c>
      <c r="E44" s="50">
        <v>86.19654555210839</v>
      </c>
      <c r="F44" s="50">
        <v>85.560237501485048</v>
      </c>
      <c r="G44" s="50">
        <v>84.299434891452989</v>
      </c>
      <c r="H44" s="50">
        <v>83.638614522854866</v>
      </c>
      <c r="I44" s="50">
        <v>82.122767936175961</v>
      </c>
      <c r="J44" s="50">
        <v>81.083894539325186</v>
      </c>
      <c r="K44" s="50">
        <v>79.426730013769046</v>
      </c>
      <c r="L44" s="50">
        <v>79.323318061500856</v>
      </c>
      <c r="M44" s="50">
        <v>78.554032264871552</v>
      </c>
      <c r="N44" s="50">
        <v>77.902453161593058</v>
      </c>
    </row>
    <row r="45" spans="1:14" x14ac:dyDescent="0.25">
      <c r="A45" s="51" t="s">
        <v>48</v>
      </c>
      <c r="B45" s="51"/>
      <c r="C45" s="52">
        <v>85.381046913968376</v>
      </c>
      <c r="D45" s="52">
        <v>87.154729734542329</v>
      </c>
      <c r="E45" s="52">
        <v>86.638660705522312</v>
      </c>
      <c r="F45" s="52">
        <v>86.353567089255733</v>
      </c>
      <c r="G45" s="52">
        <v>85.393260895246186</v>
      </c>
      <c r="H45" s="52">
        <v>85.058664055867794</v>
      </c>
      <c r="I45" s="52">
        <v>83.798549499448796</v>
      </c>
      <c r="J45" s="52">
        <v>82.981794866383169</v>
      </c>
      <c r="K45" s="52">
        <v>81.502066192538678</v>
      </c>
      <c r="L45" s="52">
        <v>81.576172129149015</v>
      </c>
      <c r="M45" s="52">
        <v>80.988955002708991</v>
      </c>
      <c r="N45" s="52">
        <v>80.478927026951283</v>
      </c>
    </row>
    <row r="47" spans="1:14" x14ac:dyDescent="0.25">
      <c r="A47" s="48" t="s">
        <v>32</v>
      </c>
      <c r="B47" s="48"/>
      <c r="C47" s="49">
        <v>81.234372570946661</v>
      </c>
      <c r="D47" s="49">
        <v>81.120943279735982</v>
      </c>
      <c r="E47" s="49">
        <v>81.221241055488264</v>
      </c>
      <c r="F47" s="49">
        <v>81.282043177455492</v>
      </c>
      <c r="G47" s="49">
        <v>81.439551357568959</v>
      </c>
      <c r="H47" s="49">
        <v>81.512209077147489</v>
      </c>
      <c r="I47" s="49">
        <v>81.712361669171116</v>
      </c>
      <c r="J47" s="49">
        <v>81.846290759171481</v>
      </c>
      <c r="K47" s="49">
        <v>82.07829891759441</v>
      </c>
      <c r="L47" s="49">
        <v>82.084961482080018</v>
      </c>
      <c r="M47" s="49">
        <v>82.190925717730181</v>
      </c>
      <c r="N47" s="49">
        <v>82.282923913041955</v>
      </c>
    </row>
    <row r="48" spans="1:14" x14ac:dyDescent="0.25">
      <c r="A48" s="19" t="s">
        <v>45</v>
      </c>
      <c r="B48" s="19"/>
      <c r="C48" s="50">
        <v>79.149853788361796</v>
      </c>
      <c r="D48" s="50">
        <v>79.187852541860366</v>
      </c>
      <c r="E48" s="50">
        <v>79.32148882572659</v>
      </c>
      <c r="F48" s="50">
        <v>79.412885499306071</v>
      </c>
      <c r="G48" s="50">
        <v>79.60113568850015</v>
      </c>
      <c r="H48" s="50">
        <v>79.704341145618415</v>
      </c>
      <c r="I48" s="50">
        <v>79.935572843964891</v>
      </c>
      <c r="J48" s="50">
        <v>80.097534240753603</v>
      </c>
      <c r="K48" s="50">
        <v>80.361691412229106</v>
      </c>
      <c r="L48" s="50">
        <v>80.382617680764582</v>
      </c>
      <c r="M48" s="50">
        <v>80.511417371020443</v>
      </c>
      <c r="N48" s="50">
        <v>80.621633147537338</v>
      </c>
    </row>
    <row r="49" spans="1:14" x14ac:dyDescent="0.25">
      <c r="A49" s="51" t="s">
        <v>46</v>
      </c>
      <c r="B49" s="51"/>
      <c r="C49" s="52">
        <v>83.177407925532449</v>
      </c>
      <c r="D49" s="52">
        <v>82.947852289168694</v>
      </c>
      <c r="E49" s="52">
        <v>83.023367103688273</v>
      </c>
      <c r="F49" s="52">
        <v>83.061717463473173</v>
      </c>
      <c r="G49" s="52">
        <v>83.193940373906614</v>
      </c>
      <c r="H49" s="52">
        <v>83.243950509496131</v>
      </c>
      <c r="I49" s="52">
        <v>83.417248749408898</v>
      </c>
      <c r="J49" s="52">
        <v>83.528590562823297</v>
      </c>
      <c r="K49" s="52">
        <v>83.731150898260992</v>
      </c>
      <c r="L49" s="52">
        <v>83.727319984168346</v>
      </c>
      <c r="M49" s="52">
        <v>83.814202177510666</v>
      </c>
      <c r="N49" s="52">
        <v>83.890312636724772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1:E1"/>
    <mergeCell ref="A2:E2"/>
    <mergeCell ref="A5:D5"/>
    <mergeCell ref="A32:B32"/>
    <mergeCell ref="A20:B20"/>
    <mergeCell ref="A28:B28"/>
    <mergeCell ref="A30:B30"/>
    <mergeCell ref="A26:B26"/>
    <mergeCell ref="A8:B8"/>
    <mergeCell ref="A19:B19"/>
    <mergeCell ref="A22:B22"/>
    <mergeCell ref="A23:B2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6D3AE-0AC6-4B91-A312-EB96B86BD45A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76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13909</v>
      </c>
      <c r="D8" s="21">
        <v>13964.862499597328</v>
      </c>
      <c r="E8" s="21">
        <v>14022.372581767713</v>
      </c>
      <c r="F8" s="21">
        <v>14076.897734330716</v>
      </c>
      <c r="G8" s="21">
        <v>14125.805548313587</v>
      </c>
      <c r="H8" s="21">
        <v>14174.69081243226</v>
      </c>
      <c r="I8" s="21">
        <v>14217.420502375609</v>
      </c>
      <c r="J8" s="21">
        <v>14258.657244720447</v>
      </c>
      <c r="K8" s="21">
        <v>14295.580389516197</v>
      </c>
      <c r="L8" s="21">
        <v>14330.508846229546</v>
      </c>
      <c r="M8" s="21">
        <v>14361.660859316309</v>
      </c>
      <c r="N8" s="21">
        <v>14389.613886063433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101.53229271224023</v>
      </c>
      <c r="D10" s="26">
        <f t="shared" ref="D10:N10" si="0">SUM(D11:D12)</f>
        <v>102.48075092548295</v>
      </c>
      <c r="E10" s="26">
        <f t="shared" si="0"/>
        <v>102.38948946872991</v>
      </c>
      <c r="F10" s="26">
        <f t="shared" si="0"/>
        <v>101.83818108404813</v>
      </c>
      <c r="G10" s="26">
        <f t="shared" si="0"/>
        <v>101.3953116859562</v>
      </c>
      <c r="H10" s="26">
        <f t="shared" si="0"/>
        <v>101.14933954142967</v>
      </c>
      <c r="I10" s="26">
        <f t="shared" si="0"/>
        <v>101.63965227482713</v>
      </c>
      <c r="J10" s="26">
        <f t="shared" si="0"/>
        <v>101.50304908686905</v>
      </c>
      <c r="K10" s="26">
        <f t="shared" si="0"/>
        <v>101.48392901625334</v>
      </c>
      <c r="L10" s="26">
        <f t="shared" si="0"/>
        <v>101.4232645147826</v>
      </c>
      <c r="M10" s="26">
        <f t="shared" si="0"/>
        <v>100.96487410711892</v>
      </c>
      <c r="N10" s="26">
        <f t="shared" si="0"/>
        <v>100.78033690586369</v>
      </c>
    </row>
    <row r="11" spans="1:14" x14ac:dyDescent="0.25">
      <c r="A11" s="20" t="s">
        <v>34</v>
      </c>
      <c r="B11" s="18"/>
      <c r="C11" s="22">
        <v>52.000658103737926</v>
      </c>
      <c r="D11" s="22">
        <v>52.426144860451394</v>
      </c>
      <c r="E11" s="22">
        <v>52.355966754966921</v>
      </c>
      <c r="F11" s="22">
        <v>52.23247978219532</v>
      </c>
      <c r="G11" s="22">
        <v>51.961306287718337</v>
      </c>
      <c r="H11" s="22">
        <v>51.88961118475342</v>
      </c>
      <c r="I11" s="22">
        <v>52.111211853909872</v>
      </c>
      <c r="J11" s="22">
        <v>52.06974596014711</v>
      </c>
      <c r="K11" s="22">
        <v>51.909029691813579</v>
      </c>
      <c r="L11" s="22">
        <v>51.929929729040339</v>
      </c>
      <c r="M11" s="22">
        <v>51.726096890474693</v>
      </c>
      <c r="N11" s="22">
        <v>51.530217512952923</v>
      </c>
    </row>
    <row r="12" spans="1:14" x14ac:dyDescent="0.25">
      <c r="A12" s="27" t="s">
        <v>35</v>
      </c>
      <c r="B12" s="28"/>
      <c r="C12" s="29">
        <v>49.531634608502308</v>
      </c>
      <c r="D12" s="29">
        <v>50.054606065031557</v>
      </c>
      <c r="E12" s="29">
        <v>50.033522713762984</v>
      </c>
      <c r="F12" s="29">
        <v>49.605701301852811</v>
      </c>
      <c r="G12" s="29">
        <v>49.434005398237865</v>
      </c>
      <c r="H12" s="29">
        <v>49.259728356676248</v>
      </c>
      <c r="I12" s="29">
        <v>49.528440420917256</v>
      </c>
      <c r="J12" s="29">
        <v>49.433303126721945</v>
      </c>
      <c r="K12" s="29">
        <v>49.574899324439762</v>
      </c>
      <c r="L12" s="29">
        <v>49.493334785742263</v>
      </c>
      <c r="M12" s="29">
        <v>49.238777216644223</v>
      </c>
      <c r="N12" s="29">
        <v>49.250119392910769</v>
      </c>
    </row>
    <row r="13" spans="1:14" x14ac:dyDescent="0.25">
      <c r="A13" s="33" t="s">
        <v>36</v>
      </c>
      <c r="B13" s="18"/>
      <c r="C13" s="26">
        <f>SUM(C14:C15)</f>
        <v>132.44029053595233</v>
      </c>
      <c r="D13" s="26">
        <f t="shared" ref="D13:N13" si="1">SUM(D14:D15)</f>
        <v>137.90648307935959</v>
      </c>
      <c r="E13" s="26">
        <f t="shared" si="1"/>
        <v>141.03254327543215</v>
      </c>
      <c r="F13" s="26">
        <f t="shared" si="1"/>
        <v>144.26382428506412</v>
      </c>
      <c r="G13" s="26">
        <f t="shared" si="1"/>
        <v>146.41574607037148</v>
      </c>
      <c r="H13" s="26">
        <f t="shared" si="1"/>
        <v>149.78302968415136</v>
      </c>
      <c r="I13" s="26">
        <f t="shared" si="1"/>
        <v>151.55797484386505</v>
      </c>
      <c r="J13" s="26">
        <f t="shared" si="1"/>
        <v>153.73839177503706</v>
      </c>
      <c r="K13" s="26">
        <f t="shared" si="1"/>
        <v>155.10807527966054</v>
      </c>
      <c r="L13" s="26">
        <f t="shared" si="1"/>
        <v>159.69260384832407</v>
      </c>
      <c r="M13" s="26">
        <f t="shared" si="1"/>
        <v>162.61278348728547</v>
      </c>
      <c r="N13" s="26">
        <f t="shared" si="1"/>
        <v>165.99633280349673</v>
      </c>
    </row>
    <row r="14" spans="1:14" x14ac:dyDescent="0.25">
      <c r="A14" s="20" t="s">
        <v>37</v>
      </c>
      <c r="B14" s="18"/>
      <c r="C14" s="22">
        <v>67.567135581539503</v>
      </c>
      <c r="D14" s="22">
        <v>69.74187106225132</v>
      </c>
      <c r="E14" s="22">
        <v>71.409863019939877</v>
      </c>
      <c r="F14" s="22">
        <v>73.214978870685314</v>
      </c>
      <c r="G14" s="22">
        <v>74.329628771368931</v>
      </c>
      <c r="H14" s="22">
        <v>76.164350445887294</v>
      </c>
      <c r="I14" s="22">
        <v>76.961368469915996</v>
      </c>
      <c r="J14" s="22">
        <v>78.20626080388061</v>
      </c>
      <c r="K14" s="22">
        <v>79.057388471960252</v>
      </c>
      <c r="L14" s="22">
        <v>81.258422023110867</v>
      </c>
      <c r="M14" s="22">
        <v>82.812297999285718</v>
      </c>
      <c r="N14" s="22">
        <v>84.485994365821639</v>
      </c>
    </row>
    <row r="15" spans="1:14" x14ac:dyDescent="0.25">
      <c r="A15" s="10" t="s">
        <v>38</v>
      </c>
      <c r="B15" s="12"/>
      <c r="C15" s="23">
        <v>64.873154954412811</v>
      </c>
      <c r="D15" s="23">
        <v>68.164612017108283</v>
      </c>
      <c r="E15" s="23">
        <v>69.62268025549227</v>
      </c>
      <c r="F15" s="23">
        <v>71.048845414378789</v>
      </c>
      <c r="G15" s="23">
        <v>72.086117299002552</v>
      </c>
      <c r="H15" s="23">
        <v>73.618679238264079</v>
      </c>
      <c r="I15" s="23">
        <v>74.596606373949072</v>
      </c>
      <c r="J15" s="23">
        <v>75.532130971156448</v>
      </c>
      <c r="K15" s="23">
        <v>76.050686807700288</v>
      </c>
      <c r="L15" s="23">
        <v>78.434181825213201</v>
      </c>
      <c r="M15" s="23">
        <v>79.800485487999737</v>
      </c>
      <c r="N15" s="23">
        <v>81.510338437675102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-30.907997823712094</v>
      </c>
      <c r="D17" s="32">
        <f t="shared" ref="D17:N17" si="2">D10-D13</f>
        <v>-35.425732153876638</v>
      </c>
      <c r="E17" s="32">
        <f t="shared" si="2"/>
        <v>-38.643053806702241</v>
      </c>
      <c r="F17" s="32">
        <f t="shared" si="2"/>
        <v>-42.425643201015987</v>
      </c>
      <c r="G17" s="32">
        <f t="shared" si="2"/>
        <v>-45.020434384415282</v>
      </c>
      <c r="H17" s="32">
        <f t="shared" si="2"/>
        <v>-48.63369014272169</v>
      </c>
      <c r="I17" s="32">
        <f t="shared" si="2"/>
        <v>-49.918322569037926</v>
      </c>
      <c r="J17" s="32">
        <f t="shared" si="2"/>
        <v>-52.235342688168004</v>
      </c>
      <c r="K17" s="32">
        <f t="shared" si="2"/>
        <v>-53.624146263407198</v>
      </c>
      <c r="L17" s="32">
        <f t="shared" si="2"/>
        <v>-58.269339333541467</v>
      </c>
      <c r="M17" s="32">
        <f t="shared" si="2"/>
        <v>-61.647909380166553</v>
      </c>
      <c r="N17" s="32">
        <f t="shared" si="2"/>
        <v>-65.215995897633036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585.44731903564366</v>
      </c>
      <c r="D19" s="26">
        <f t="shared" ref="D19:N19" si="3">SUM(D20:D21)</f>
        <v>588.99634793240705</v>
      </c>
      <c r="E19" s="26">
        <f t="shared" si="3"/>
        <v>588.78102227282602</v>
      </c>
      <c r="F19" s="26">
        <f t="shared" si="3"/>
        <v>588.03673066827832</v>
      </c>
      <c r="G19" s="26">
        <f t="shared" si="3"/>
        <v>589.43325138205932</v>
      </c>
      <c r="H19" s="26">
        <f t="shared" si="3"/>
        <v>587.96742792705686</v>
      </c>
      <c r="I19" s="26">
        <f t="shared" si="3"/>
        <v>588.06171949084501</v>
      </c>
      <c r="J19" s="26">
        <f t="shared" si="3"/>
        <v>587.17095807863484</v>
      </c>
      <c r="K19" s="26">
        <f t="shared" si="3"/>
        <v>586.53446288281452</v>
      </c>
      <c r="L19" s="26">
        <f t="shared" si="3"/>
        <v>587.39991614139467</v>
      </c>
      <c r="M19" s="26">
        <f t="shared" si="3"/>
        <v>587.17663282168576</v>
      </c>
      <c r="N19" s="26">
        <f t="shared" si="3"/>
        <v>587.83725498442971</v>
      </c>
    </row>
    <row r="20" spans="1:14" x14ac:dyDescent="0.25">
      <c r="A20" s="68" t="s">
        <v>40</v>
      </c>
      <c r="B20" s="68"/>
      <c r="C20" s="22">
        <v>291.90912854823796</v>
      </c>
      <c r="D20" s="22">
        <v>293.62809363698307</v>
      </c>
      <c r="E20" s="22">
        <v>292.99582668619308</v>
      </c>
      <c r="F20" s="22">
        <v>293.19765345702638</v>
      </c>
      <c r="G20" s="22">
        <v>293.79587699101671</v>
      </c>
      <c r="H20" s="22">
        <v>293.16434906169053</v>
      </c>
      <c r="I20" s="22">
        <v>294.48931381275497</v>
      </c>
      <c r="J20" s="22">
        <v>293.96017360769423</v>
      </c>
      <c r="K20" s="22">
        <v>293.20657044915384</v>
      </c>
      <c r="L20" s="22">
        <v>293.74306798780253</v>
      </c>
      <c r="M20" s="22">
        <v>293.94509151175822</v>
      </c>
      <c r="N20" s="22">
        <v>294.17933384577464</v>
      </c>
    </row>
    <row r="21" spans="1:14" x14ac:dyDescent="0.25">
      <c r="A21" s="27" t="s">
        <v>41</v>
      </c>
      <c r="B21" s="27"/>
      <c r="C21" s="29">
        <v>293.5381904874057</v>
      </c>
      <c r="D21" s="29">
        <v>295.36825429542398</v>
      </c>
      <c r="E21" s="29">
        <v>295.78519558663299</v>
      </c>
      <c r="F21" s="29">
        <v>294.839077211252</v>
      </c>
      <c r="G21" s="29">
        <v>295.63737439104261</v>
      </c>
      <c r="H21" s="29">
        <v>294.80307886536633</v>
      </c>
      <c r="I21" s="29">
        <v>293.57240567809004</v>
      </c>
      <c r="J21" s="29">
        <v>293.21078447094061</v>
      </c>
      <c r="K21" s="29">
        <v>293.32789243366074</v>
      </c>
      <c r="L21" s="29">
        <v>293.65684815359219</v>
      </c>
      <c r="M21" s="29">
        <v>293.23154130992754</v>
      </c>
      <c r="N21" s="29">
        <v>293.65792113865507</v>
      </c>
    </row>
    <row r="22" spans="1:14" x14ac:dyDescent="0.25">
      <c r="A22" s="71" t="s">
        <v>44</v>
      </c>
      <c r="B22" s="71"/>
      <c r="C22" s="26">
        <f>SUM(C23:C24)</f>
        <v>498.67682161460573</v>
      </c>
      <c r="D22" s="26">
        <f t="shared" ref="D22:N22" si="4">SUM(D23:D24)</f>
        <v>496.06053360814354</v>
      </c>
      <c r="E22" s="26">
        <f t="shared" si="4"/>
        <v>495.61281590312086</v>
      </c>
      <c r="F22" s="26">
        <f t="shared" si="4"/>
        <v>496.70327348438849</v>
      </c>
      <c r="G22" s="26">
        <f t="shared" si="4"/>
        <v>495.52755287897327</v>
      </c>
      <c r="H22" s="26">
        <f t="shared" si="4"/>
        <v>496.60404784098586</v>
      </c>
      <c r="I22" s="26">
        <f t="shared" si="4"/>
        <v>496.90665457696934</v>
      </c>
      <c r="J22" s="26">
        <f t="shared" si="4"/>
        <v>498.01247059471893</v>
      </c>
      <c r="K22" s="26">
        <f t="shared" si="4"/>
        <v>497.9818599060568</v>
      </c>
      <c r="L22" s="26">
        <f t="shared" si="4"/>
        <v>497.9785637210889</v>
      </c>
      <c r="M22" s="26">
        <f t="shared" si="4"/>
        <v>497.57569669439636</v>
      </c>
      <c r="N22" s="26">
        <f t="shared" si="4"/>
        <v>497.64417589631853</v>
      </c>
    </row>
    <row r="23" spans="1:14" x14ac:dyDescent="0.25">
      <c r="A23" s="68" t="s">
        <v>42</v>
      </c>
      <c r="B23" s="68"/>
      <c r="C23" s="23">
        <v>251.18299476510623</v>
      </c>
      <c r="D23" s="22">
        <v>249.94047856454472</v>
      </c>
      <c r="E23" s="22">
        <v>250.06315142276389</v>
      </c>
      <c r="F23" s="22">
        <v>250.01854393564497</v>
      </c>
      <c r="G23" s="22">
        <v>249.47478398034016</v>
      </c>
      <c r="H23" s="22">
        <v>250.30708404274438</v>
      </c>
      <c r="I23" s="22">
        <v>249.09988829039079</v>
      </c>
      <c r="J23" s="22">
        <v>249.78254580382071</v>
      </c>
      <c r="K23" s="22">
        <v>250.2840536820035</v>
      </c>
      <c r="L23" s="22">
        <v>250.1563985551372</v>
      </c>
      <c r="M23" s="22">
        <v>249.77240415013438</v>
      </c>
      <c r="N23" s="22">
        <v>249.67820041425088</v>
      </c>
    </row>
    <row r="24" spans="1:14" x14ac:dyDescent="0.25">
      <c r="A24" s="10" t="s">
        <v>43</v>
      </c>
      <c r="B24" s="10"/>
      <c r="C24" s="23">
        <v>247.49382684949947</v>
      </c>
      <c r="D24" s="23">
        <v>246.12005504359882</v>
      </c>
      <c r="E24" s="23">
        <v>245.54966448035697</v>
      </c>
      <c r="F24" s="23">
        <v>246.68472954874352</v>
      </c>
      <c r="G24" s="23">
        <v>246.0527688986331</v>
      </c>
      <c r="H24" s="23">
        <v>246.29696379824148</v>
      </c>
      <c r="I24" s="23">
        <v>247.80676628657852</v>
      </c>
      <c r="J24" s="23">
        <v>248.22992479089825</v>
      </c>
      <c r="K24" s="23">
        <v>247.69780622405327</v>
      </c>
      <c r="L24" s="23">
        <v>247.82216516595173</v>
      </c>
      <c r="M24" s="23">
        <v>247.80329254426195</v>
      </c>
      <c r="N24" s="23">
        <v>247.96597548206768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86.770497421037931</v>
      </c>
      <c r="D26" s="32">
        <f t="shared" ref="D26:N26" si="5">D19-D22</f>
        <v>92.935814324263504</v>
      </c>
      <c r="E26" s="32">
        <f t="shared" si="5"/>
        <v>93.16820636970516</v>
      </c>
      <c r="F26" s="32">
        <f t="shared" si="5"/>
        <v>91.333457183889834</v>
      </c>
      <c r="G26" s="32">
        <f t="shared" si="5"/>
        <v>93.905698503086057</v>
      </c>
      <c r="H26" s="32">
        <f t="shared" si="5"/>
        <v>91.363380086071004</v>
      </c>
      <c r="I26" s="32">
        <f t="shared" si="5"/>
        <v>91.155064913875663</v>
      </c>
      <c r="J26" s="32">
        <f t="shared" si="5"/>
        <v>89.158487483915906</v>
      </c>
      <c r="K26" s="32">
        <f t="shared" si="5"/>
        <v>88.552602976757726</v>
      </c>
      <c r="L26" s="32">
        <f t="shared" si="5"/>
        <v>89.421352420305766</v>
      </c>
      <c r="M26" s="32">
        <f t="shared" si="5"/>
        <v>89.600936127289401</v>
      </c>
      <c r="N26" s="32">
        <f t="shared" si="5"/>
        <v>90.193079088111176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55.862499597325836</v>
      </c>
      <c r="D30" s="32">
        <f t="shared" ref="D30:N30" si="6">D17+D26+D28</f>
        <v>57.510082170386866</v>
      </c>
      <c r="E30" s="32">
        <f t="shared" si="6"/>
        <v>54.525152563002919</v>
      </c>
      <c r="F30" s="32">
        <f t="shared" si="6"/>
        <v>48.907813982873847</v>
      </c>
      <c r="G30" s="32">
        <f t="shared" si="6"/>
        <v>48.885264118670776</v>
      </c>
      <c r="H30" s="32">
        <f t="shared" si="6"/>
        <v>42.729689943349314</v>
      </c>
      <c r="I30" s="32">
        <f t="shared" si="6"/>
        <v>41.236742344837737</v>
      </c>
      <c r="J30" s="32">
        <f t="shared" si="6"/>
        <v>36.923144795747902</v>
      </c>
      <c r="K30" s="32">
        <f t="shared" si="6"/>
        <v>34.928456713350528</v>
      </c>
      <c r="L30" s="32">
        <f t="shared" si="6"/>
        <v>31.152013086764299</v>
      </c>
      <c r="M30" s="32">
        <f t="shared" si="6"/>
        <v>27.953026747122848</v>
      </c>
      <c r="N30" s="32">
        <f t="shared" si="6"/>
        <v>24.97708319047814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13964.862499597328</v>
      </c>
      <c r="D32" s="21">
        <v>14022.372581767713</v>
      </c>
      <c r="E32" s="21">
        <v>14076.897734330716</v>
      </c>
      <c r="F32" s="21">
        <v>14125.805548313587</v>
      </c>
      <c r="G32" s="21">
        <v>14174.69081243226</v>
      </c>
      <c r="H32" s="21">
        <v>14217.420502375609</v>
      </c>
      <c r="I32" s="21">
        <v>14258.657244720447</v>
      </c>
      <c r="J32" s="21">
        <v>14295.580389516197</v>
      </c>
      <c r="K32" s="21">
        <v>14330.508846229546</v>
      </c>
      <c r="L32" s="21">
        <v>14361.660859316309</v>
      </c>
      <c r="M32" s="21">
        <v>14389.613886063433</v>
      </c>
      <c r="N32" s="21">
        <v>14414.590969253912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4.0162843912090462E-3</v>
      </c>
      <c r="D34" s="39">
        <f t="shared" ref="D34:N34" si="7">(D32/D8)-1</f>
        <v>4.1181989562764088E-3</v>
      </c>
      <c r="E34" s="39">
        <f t="shared" si="7"/>
        <v>3.8884398660108399E-3</v>
      </c>
      <c r="F34" s="39">
        <f t="shared" si="7"/>
        <v>3.4743318382994826E-3</v>
      </c>
      <c r="G34" s="39">
        <f t="shared" si="7"/>
        <v>3.4607062904465913E-3</v>
      </c>
      <c r="H34" s="39">
        <f t="shared" si="7"/>
        <v>3.0145059605726221E-3</v>
      </c>
      <c r="I34" s="39">
        <f t="shared" si="7"/>
        <v>2.9004376945838128E-3</v>
      </c>
      <c r="J34" s="39">
        <f t="shared" si="7"/>
        <v>2.5895246769762625E-3</v>
      </c>
      <c r="K34" s="39">
        <f t="shared" si="7"/>
        <v>2.4433045571876644E-3</v>
      </c>
      <c r="L34" s="39">
        <f t="shared" si="7"/>
        <v>2.1738246297484665E-3</v>
      </c>
      <c r="M34" s="39">
        <f t="shared" si="7"/>
        <v>1.9463644923065626E-3</v>
      </c>
      <c r="N34" s="39">
        <f t="shared" si="7"/>
        <v>1.735771605009484E-3</v>
      </c>
    </row>
    <row r="35" spans="1:14" ht="15.75" thickBot="1" x14ac:dyDescent="0.3">
      <c r="A35" s="40" t="s">
        <v>15</v>
      </c>
      <c r="B35" s="41"/>
      <c r="C35" s="42">
        <f>(C32/$C$8)-1</f>
        <v>4.0162843912090462E-3</v>
      </c>
      <c r="D35" s="42">
        <f t="shared" ref="D35:N35" si="8">(D32/$C$8)-1</f>
        <v>8.1510232056736243E-3</v>
      </c>
      <c r="E35" s="42">
        <f t="shared" si="8"/>
        <v>1.2071157835266133E-2</v>
      </c>
      <c r="F35" s="42">
        <f t="shared" si="8"/>
        <v>1.5587428881557841E-2</v>
      </c>
      <c r="G35" s="42">
        <f t="shared" si="8"/>
        <v>1.9102078685186541E-2</v>
      </c>
      <c r="H35" s="42">
        <f t="shared" si="8"/>
        <v>2.2174167975814951E-2</v>
      </c>
      <c r="I35" s="42">
        <f t="shared" si="8"/>
        <v>2.513892046304167E-2</v>
      </c>
      <c r="J35" s="42">
        <f t="shared" si="8"/>
        <v>2.7793542994909659E-2</v>
      </c>
      <c r="K35" s="42">
        <f t="shared" si="8"/>
        <v>3.030475564235724E-2</v>
      </c>
      <c r="L35" s="42">
        <f t="shared" si="8"/>
        <v>3.2544457496319623E-2</v>
      </c>
      <c r="M35" s="42">
        <f t="shared" si="8"/>
        <v>3.4554165365118461E-2</v>
      </c>
      <c r="N35" s="42">
        <f t="shared" si="8"/>
        <v>3.634991510920349E-2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1.3676086444616407</v>
      </c>
      <c r="D41" s="47">
        <v>1.3808454554763594</v>
      </c>
      <c r="E41" s="47">
        <v>1.3803224443018058</v>
      </c>
      <c r="F41" s="47">
        <v>1.3732129399230923</v>
      </c>
      <c r="G41" s="47">
        <v>1.3699129881244734</v>
      </c>
      <c r="H41" s="47">
        <v>1.3697932190703059</v>
      </c>
      <c r="I41" s="47">
        <v>1.380363944322492</v>
      </c>
      <c r="J41" s="47">
        <v>1.3834835740086393</v>
      </c>
      <c r="K41" s="47">
        <v>1.3898628225697836</v>
      </c>
      <c r="L41" s="47">
        <v>1.3963994431777316</v>
      </c>
      <c r="M41" s="47">
        <v>1.3985965591454284</v>
      </c>
      <c r="N41" s="47">
        <v>1.407760663359483</v>
      </c>
    </row>
    <row r="43" spans="1:14" x14ac:dyDescent="0.25">
      <c r="A43" s="48" t="s">
        <v>31</v>
      </c>
      <c r="B43" s="48"/>
      <c r="C43" s="49">
        <v>78.334800051416209</v>
      </c>
      <c r="D43" s="49">
        <v>79.02313076237543</v>
      </c>
      <c r="E43" s="49">
        <v>78.388545197631814</v>
      </c>
      <c r="F43" s="49">
        <v>77.965201676232709</v>
      </c>
      <c r="G43" s="49">
        <v>76.961926449800075</v>
      </c>
      <c r="H43" s="49">
        <v>76.515184396704413</v>
      </c>
      <c r="I43" s="49">
        <v>75.271637028652975</v>
      </c>
      <c r="J43" s="49">
        <v>74.432555825072939</v>
      </c>
      <c r="K43" s="49">
        <v>73.017551382551432</v>
      </c>
      <c r="L43" s="49">
        <v>73.01954265838134</v>
      </c>
      <c r="M43" s="49">
        <v>72.428890220555814</v>
      </c>
      <c r="N43" s="49">
        <v>71.94342677922306</v>
      </c>
    </row>
    <row r="44" spans="1:14" x14ac:dyDescent="0.25">
      <c r="A44" s="19" t="s">
        <v>47</v>
      </c>
      <c r="B44" s="19"/>
      <c r="C44" s="50">
        <v>79.231581106101487</v>
      </c>
      <c r="D44" s="50">
        <v>79.02313076237543</v>
      </c>
      <c r="E44" s="50">
        <v>78.22164791386497</v>
      </c>
      <c r="F44" s="50">
        <v>77.651901018784741</v>
      </c>
      <c r="G44" s="50">
        <v>76.517098754611453</v>
      </c>
      <c r="H44" s="50">
        <v>75.936220937960172</v>
      </c>
      <c r="I44" s="50">
        <v>74.58061070070805</v>
      </c>
      <c r="J44" s="50">
        <v>73.646436203069527</v>
      </c>
      <c r="K44" s="50">
        <v>72.165843387090348</v>
      </c>
      <c r="L44" s="50">
        <v>72.095161522150079</v>
      </c>
      <c r="M44" s="50">
        <v>71.435988341784082</v>
      </c>
      <c r="N44" s="50">
        <v>70.89378607798416</v>
      </c>
    </row>
    <row r="45" spans="1:14" x14ac:dyDescent="0.25">
      <c r="A45" s="51" t="s">
        <v>48</v>
      </c>
      <c r="B45" s="51"/>
      <c r="C45" s="52">
        <v>77.422109423999899</v>
      </c>
      <c r="D45" s="52">
        <v>79.023130762375459</v>
      </c>
      <c r="E45" s="52">
        <v>78.560468138721347</v>
      </c>
      <c r="F45" s="52">
        <v>78.290710198315296</v>
      </c>
      <c r="G45" s="52">
        <v>77.426046937648621</v>
      </c>
      <c r="H45" s="52">
        <v>77.123533417720807</v>
      </c>
      <c r="I45" s="52">
        <v>75.998119628326862</v>
      </c>
      <c r="J45" s="52">
        <v>75.264388978129915</v>
      </c>
      <c r="K45" s="52">
        <v>73.924508602969141</v>
      </c>
      <c r="L45" s="52">
        <v>74.002545165647831</v>
      </c>
      <c r="M45" s="52">
        <v>73.488876355547362</v>
      </c>
      <c r="N45" s="52">
        <v>73.064701759879739</v>
      </c>
    </row>
    <row r="47" spans="1:14" x14ac:dyDescent="0.25">
      <c r="A47" s="48" t="s">
        <v>32</v>
      </c>
      <c r="B47" s="48"/>
      <c r="C47" s="49">
        <v>82.422248865349147</v>
      </c>
      <c r="D47" s="49">
        <v>82.296561879509539</v>
      </c>
      <c r="E47" s="49">
        <v>82.383403321690253</v>
      </c>
      <c r="F47" s="49">
        <v>82.442012247209775</v>
      </c>
      <c r="G47" s="49">
        <v>82.594962147551882</v>
      </c>
      <c r="H47" s="49">
        <v>82.659423373761385</v>
      </c>
      <c r="I47" s="49">
        <v>82.855691757128184</v>
      </c>
      <c r="J47" s="49">
        <v>82.986637725093757</v>
      </c>
      <c r="K47" s="49">
        <v>83.211498421402624</v>
      </c>
      <c r="L47" s="49">
        <v>83.215624231429373</v>
      </c>
      <c r="M47" s="49">
        <v>83.314490881887423</v>
      </c>
      <c r="N47" s="49">
        <v>83.40204031179104</v>
      </c>
    </row>
    <row r="48" spans="1:14" x14ac:dyDescent="0.25">
      <c r="A48" s="19" t="s">
        <v>45</v>
      </c>
      <c r="B48" s="19"/>
      <c r="C48" s="50">
        <v>80.401579194135465</v>
      </c>
      <c r="D48" s="50">
        <v>80.430912415803306</v>
      </c>
      <c r="E48" s="50">
        <v>80.557471217163609</v>
      </c>
      <c r="F48" s="50">
        <v>80.647825043034103</v>
      </c>
      <c r="G48" s="50">
        <v>80.831845564989067</v>
      </c>
      <c r="H48" s="50">
        <v>80.92603553408803</v>
      </c>
      <c r="I48" s="50">
        <v>81.152976586110441</v>
      </c>
      <c r="J48" s="50">
        <v>81.310066885254457</v>
      </c>
      <c r="K48" s="50">
        <v>81.566212085548187</v>
      </c>
      <c r="L48" s="50">
        <v>81.581814608393117</v>
      </c>
      <c r="M48" s="50">
        <v>81.704457126752331</v>
      </c>
      <c r="N48" s="50">
        <v>81.81053343700151</v>
      </c>
    </row>
    <row r="49" spans="1:14" x14ac:dyDescent="0.25">
      <c r="A49" s="51" t="s">
        <v>46</v>
      </c>
      <c r="B49" s="51"/>
      <c r="C49" s="52">
        <v>84.276456230096173</v>
      </c>
      <c r="D49" s="52">
        <v>84.043771300931866</v>
      </c>
      <c r="E49" s="52">
        <v>84.110922747408139</v>
      </c>
      <c r="F49" s="52">
        <v>84.150617239334395</v>
      </c>
      <c r="G49" s="52">
        <v>84.277474513203387</v>
      </c>
      <c r="H49" s="52">
        <v>84.323311325689545</v>
      </c>
      <c r="I49" s="52">
        <v>84.49128210496329</v>
      </c>
      <c r="J49" s="52">
        <v>84.601287235905261</v>
      </c>
      <c r="K49" s="52">
        <v>84.800656153185756</v>
      </c>
      <c r="L49" s="52">
        <v>84.791808649620151</v>
      </c>
      <c r="M49" s="52">
        <v>84.873375833831986</v>
      </c>
      <c r="N49" s="52">
        <v>84.944522389220538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2CFE4-0A87-45F1-9ACD-07AD859BEE30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77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25413</v>
      </c>
      <c r="D8" s="21">
        <v>25241.548817121798</v>
      </c>
      <c r="E8" s="21">
        <v>25072.563409933162</v>
      </c>
      <c r="F8" s="21">
        <v>24898.698423330861</v>
      </c>
      <c r="G8" s="21">
        <v>24714.120670048829</v>
      </c>
      <c r="H8" s="21">
        <v>24526.60966525292</v>
      </c>
      <c r="I8" s="21">
        <v>24328.125513245719</v>
      </c>
      <c r="J8" s="21">
        <v>24128.727717707709</v>
      </c>
      <c r="K8" s="21">
        <v>23921.333514832873</v>
      </c>
      <c r="L8" s="21">
        <v>23712.092588071231</v>
      </c>
      <c r="M8" s="21">
        <v>23497.094319636952</v>
      </c>
      <c r="N8" s="21">
        <v>23279.429925447173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215.31435126819392</v>
      </c>
      <c r="D10" s="26">
        <f t="shared" ref="D10:N10" si="0">SUM(D11:D12)</f>
        <v>214.75950610868389</v>
      </c>
      <c r="E10" s="26">
        <f t="shared" si="0"/>
        <v>212.15858783937364</v>
      </c>
      <c r="F10" s="26">
        <f t="shared" si="0"/>
        <v>208.74766291721556</v>
      </c>
      <c r="G10" s="26">
        <f t="shared" si="0"/>
        <v>205.68467364674839</v>
      </c>
      <c r="H10" s="26">
        <f t="shared" si="0"/>
        <v>203.0001995282436</v>
      </c>
      <c r="I10" s="26">
        <f t="shared" si="0"/>
        <v>201.6786487368376</v>
      </c>
      <c r="J10" s="26">
        <f t="shared" si="0"/>
        <v>199.19514034650263</v>
      </c>
      <c r="K10" s="26">
        <f t="shared" si="0"/>
        <v>197.10572110539607</v>
      </c>
      <c r="L10" s="26">
        <f t="shared" si="0"/>
        <v>195.23313427415741</v>
      </c>
      <c r="M10" s="26">
        <f t="shared" si="0"/>
        <v>192.87393166773461</v>
      </c>
      <c r="N10" s="26">
        <f t="shared" si="0"/>
        <v>191.40816988175135</v>
      </c>
    </row>
    <row r="11" spans="1:14" x14ac:dyDescent="0.25">
      <c r="A11" s="20" t="s">
        <v>34</v>
      </c>
      <c r="B11" s="18"/>
      <c r="C11" s="22">
        <v>110.27514169170031</v>
      </c>
      <c r="D11" s="22">
        <v>109.86466117524499</v>
      </c>
      <c r="E11" s="22">
        <v>108.48543175021226</v>
      </c>
      <c r="F11" s="22">
        <v>107.06601361924646</v>
      </c>
      <c r="G11" s="22">
        <v>105.40570513901164</v>
      </c>
      <c r="H11" s="22">
        <v>104.13910235798897</v>
      </c>
      <c r="I11" s="22">
        <v>103.40175861993318</v>
      </c>
      <c r="J11" s="22">
        <v>102.18452004788122</v>
      </c>
      <c r="K11" s="22">
        <v>100.81957634541008</v>
      </c>
      <c r="L11" s="22">
        <v>99.961709891122624</v>
      </c>
      <c r="M11" s="22">
        <v>98.812738245058597</v>
      </c>
      <c r="N11" s="22">
        <v>97.869335731393221</v>
      </c>
    </row>
    <row r="12" spans="1:14" x14ac:dyDescent="0.25">
      <c r="A12" s="27" t="s">
        <v>35</v>
      </c>
      <c r="B12" s="28"/>
      <c r="C12" s="29">
        <v>105.0392095764936</v>
      </c>
      <c r="D12" s="29">
        <v>104.8948449334389</v>
      </c>
      <c r="E12" s="29">
        <v>103.67315608916138</v>
      </c>
      <c r="F12" s="29">
        <v>101.6816492979691</v>
      </c>
      <c r="G12" s="29">
        <v>100.27896850773675</v>
      </c>
      <c r="H12" s="29">
        <v>98.861097170254624</v>
      </c>
      <c r="I12" s="29">
        <v>98.276890116904426</v>
      </c>
      <c r="J12" s="29">
        <v>97.010620298621404</v>
      </c>
      <c r="K12" s="29">
        <v>96.286144759985987</v>
      </c>
      <c r="L12" s="29">
        <v>95.271424383034784</v>
      </c>
      <c r="M12" s="29">
        <v>94.061193422676013</v>
      </c>
      <c r="N12" s="29">
        <v>93.538834150358127</v>
      </c>
    </row>
    <row r="13" spans="1:14" x14ac:dyDescent="0.25">
      <c r="A13" s="33" t="s">
        <v>36</v>
      </c>
      <c r="B13" s="18"/>
      <c r="C13" s="26">
        <f>SUM(C14:C15)</f>
        <v>294.04411143902894</v>
      </c>
      <c r="D13" s="26">
        <f t="shared" ref="D13:N13" si="1">SUM(D14:D15)</f>
        <v>302.95236896119184</v>
      </c>
      <c r="E13" s="26">
        <f t="shared" si="1"/>
        <v>306.05385839074637</v>
      </c>
      <c r="F13" s="26">
        <f t="shared" si="1"/>
        <v>310.71391113663242</v>
      </c>
      <c r="G13" s="26">
        <f t="shared" si="1"/>
        <v>312.91175159158638</v>
      </c>
      <c r="H13" s="26">
        <f t="shared" si="1"/>
        <v>316.48569293446849</v>
      </c>
      <c r="I13" s="26">
        <f t="shared" si="1"/>
        <v>316.21370356383147</v>
      </c>
      <c r="J13" s="26">
        <f t="shared" si="1"/>
        <v>318.26881325409977</v>
      </c>
      <c r="K13" s="26">
        <f t="shared" si="1"/>
        <v>317.00590933437218</v>
      </c>
      <c r="L13" s="26">
        <f t="shared" si="1"/>
        <v>321.96082582348765</v>
      </c>
      <c r="M13" s="26">
        <f t="shared" si="1"/>
        <v>323.45428251515716</v>
      </c>
      <c r="N13" s="26">
        <f t="shared" si="1"/>
        <v>325.64995636286545</v>
      </c>
    </row>
    <row r="14" spans="1:14" x14ac:dyDescent="0.25">
      <c r="A14" s="20" t="s">
        <v>37</v>
      </c>
      <c r="B14" s="18"/>
      <c r="C14" s="22">
        <v>152.72293655658609</v>
      </c>
      <c r="D14" s="22">
        <v>154.9542901562418</v>
      </c>
      <c r="E14" s="22">
        <v>155.98861910572529</v>
      </c>
      <c r="F14" s="22">
        <v>158.12243474420174</v>
      </c>
      <c r="G14" s="22">
        <v>158.67204798436313</v>
      </c>
      <c r="H14" s="22">
        <v>160.14517771116221</v>
      </c>
      <c r="I14" s="22">
        <v>159.69018400568905</v>
      </c>
      <c r="J14" s="22">
        <v>160.5820776349604</v>
      </c>
      <c r="K14" s="22">
        <v>159.91482893714269</v>
      </c>
      <c r="L14" s="22">
        <v>162.0618065019859</v>
      </c>
      <c r="M14" s="22">
        <v>162.71059639417291</v>
      </c>
      <c r="N14" s="22">
        <v>163.85339646227402</v>
      </c>
    </row>
    <row r="15" spans="1:14" x14ac:dyDescent="0.25">
      <c r="A15" s="10" t="s">
        <v>38</v>
      </c>
      <c r="B15" s="12"/>
      <c r="C15" s="23">
        <v>141.32117488244282</v>
      </c>
      <c r="D15" s="23">
        <v>147.99807880495001</v>
      </c>
      <c r="E15" s="23">
        <v>150.06523928502108</v>
      </c>
      <c r="F15" s="23">
        <v>152.59147639243068</v>
      </c>
      <c r="G15" s="23">
        <v>154.23970360722325</v>
      </c>
      <c r="H15" s="23">
        <v>156.34051522330628</v>
      </c>
      <c r="I15" s="23">
        <v>156.5235195581424</v>
      </c>
      <c r="J15" s="23">
        <v>157.68673561913937</v>
      </c>
      <c r="K15" s="23">
        <v>157.09108039722949</v>
      </c>
      <c r="L15" s="23">
        <v>159.89901932150178</v>
      </c>
      <c r="M15" s="23">
        <v>160.74368612098428</v>
      </c>
      <c r="N15" s="23">
        <v>161.79655990059143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-78.729760170835021</v>
      </c>
      <c r="D17" s="32">
        <f t="shared" ref="D17:N17" si="2">D10-D13</f>
        <v>-88.192862852507943</v>
      </c>
      <c r="E17" s="32">
        <f t="shared" si="2"/>
        <v>-93.895270551372732</v>
      </c>
      <c r="F17" s="32">
        <f t="shared" si="2"/>
        <v>-101.96624821941685</v>
      </c>
      <c r="G17" s="32">
        <f t="shared" si="2"/>
        <v>-107.22707794483799</v>
      </c>
      <c r="H17" s="32">
        <f t="shared" si="2"/>
        <v>-113.48549340622489</v>
      </c>
      <c r="I17" s="32">
        <f t="shared" si="2"/>
        <v>-114.53505482699387</v>
      </c>
      <c r="J17" s="32">
        <f t="shared" si="2"/>
        <v>-119.07367290759714</v>
      </c>
      <c r="K17" s="32">
        <f t="shared" si="2"/>
        <v>-119.90018822897611</v>
      </c>
      <c r="L17" s="32">
        <f t="shared" si="2"/>
        <v>-126.72769154933025</v>
      </c>
      <c r="M17" s="32">
        <f t="shared" si="2"/>
        <v>-130.58035084742255</v>
      </c>
      <c r="N17" s="32">
        <f t="shared" si="2"/>
        <v>-134.2417864811141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934.90987430186487</v>
      </c>
      <c r="D19" s="26">
        <f t="shared" ref="D19:N19" si="3">SUM(D20:D21)</f>
        <v>940.59189027650973</v>
      </c>
      <c r="E19" s="26">
        <f t="shared" si="3"/>
        <v>940.52587842063815</v>
      </c>
      <c r="F19" s="26">
        <f t="shared" si="3"/>
        <v>938.65740343894333</v>
      </c>
      <c r="G19" s="26">
        <f t="shared" si="3"/>
        <v>940.17404412135647</v>
      </c>
      <c r="H19" s="26">
        <f t="shared" si="3"/>
        <v>937.83247292884403</v>
      </c>
      <c r="I19" s="26">
        <f t="shared" si="3"/>
        <v>937.73365344319211</v>
      </c>
      <c r="J19" s="26">
        <f t="shared" si="3"/>
        <v>936.24655819825216</v>
      </c>
      <c r="K19" s="26">
        <f t="shared" si="3"/>
        <v>936.382897677502</v>
      </c>
      <c r="L19" s="26">
        <f t="shared" si="3"/>
        <v>936.39060160897816</v>
      </c>
      <c r="M19" s="26">
        <f t="shared" si="3"/>
        <v>936.85343526814165</v>
      </c>
      <c r="N19" s="26">
        <f t="shared" si="3"/>
        <v>937.53133566590498</v>
      </c>
    </row>
    <row r="20" spans="1:14" x14ac:dyDescent="0.25">
      <c r="A20" s="68" t="s">
        <v>40</v>
      </c>
      <c r="B20" s="68"/>
      <c r="C20" s="22">
        <v>463.91096770649739</v>
      </c>
      <c r="D20" s="22">
        <v>466.99567454212519</v>
      </c>
      <c r="E20" s="22">
        <v>466.17611038274208</v>
      </c>
      <c r="F20" s="22">
        <v>466.41883119138481</v>
      </c>
      <c r="G20" s="22">
        <v>467.10962110742832</v>
      </c>
      <c r="H20" s="22">
        <v>465.54286124285994</v>
      </c>
      <c r="I20" s="22">
        <v>467.58294069828037</v>
      </c>
      <c r="J20" s="22">
        <v>466.57070932888854</v>
      </c>
      <c r="K20" s="22">
        <v>465.75575964642786</v>
      </c>
      <c r="L20" s="22">
        <v>466.10184871511416</v>
      </c>
      <c r="M20" s="22">
        <v>466.60785459893265</v>
      </c>
      <c r="N20" s="22">
        <v>467.14615822365676</v>
      </c>
    </row>
    <row r="21" spans="1:14" x14ac:dyDescent="0.25">
      <c r="A21" s="27" t="s">
        <v>41</v>
      </c>
      <c r="B21" s="27"/>
      <c r="C21" s="29">
        <v>470.99890659536749</v>
      </c>
      <c r="D21" s="29">
        <v>473.59621573438449</v>
      </c>
      <c r="E21" s="29">
        <v>474.34976803789607</v>
      </c>
      <c r="F21" s="29">
        <v>472.23857224755852</v>
      </c>
      <c r="G21" s="29">
        <v>473.06442301392821</v>
      </c>
      <c r="H21" s="29">
        <v>472.28961168598414</v>
      </c>
      <c r="I21" s="29">
        <v>470.15071274491174</v>
      </c>
      <c r="J21" s="29">
        <v>469.67584886936368</v>
      </c>
      <c r="K21" s="29">
        <v>470.62713803107414</v>
      </c>
      <c r="L21" s="29">
        <v>470.288752893864</v>
      </c>
      <c r="M21" s="29">
        <v>470.24558066920901</v>
      </c>
      <c r="N21" s="29">
        <v>470.38517744224822</v>
      </c>
    </row>
    <row r="22" spans="1:14" x14ac:dyDescent="0.25">
      <c r="A22" s="71" t="s">
        <v>44</v>
      </c>
      <c r="B22" s="71"/>
      <c r="C22" s="26">
        <f>SUM(C23:C24)</f>
        <v>1027.6312970092256</v>
      </c>
      <c r="D22" s="26">
        <f t="shared" ref="D22:N22" si="4">SUM(D23:D24)</f>
        <v>1021.3844346126434</v>
      </c>
      <c r="E22" s="26">
        <f t="shared" si="4"/>
        <v>1020.4955944715621</v>
      </c>
      <c r="F22" s="26">
        <f t="shared" si="4"/>
        <v>1021.2689085015581</v>
      </c>
      <c r="G22" s="26">
        <f t="shared" si="4"/>
        <v>1020.4579709724344</v>
      </c>
      <c r="H22" s="26">
        <f t="shared" si="4"/>
        <v>1022.8311315298189</v>
      </c>
      <c r="I22" s="26">
        <f t="shared" si="4"/>
        <v>1022.5963941542052</v>
      </c>
      <c r="J22" s="26">
        <f t="shared" si="4"/>
        <v>1024.5670881654942</v>
      </c>
      <c r="K22" s="26">
        <f t="shared" si="4"/>
        <v>1025.7236362101694</v>
      </c>
      <c r="L22" s="26">
        <f t="shared" si="4"/>
        <v>1024.6611784939219</v>
      </c>
      <c r="M22" s="26">
        <f t="shared" si="4"/>
        <v>1023.9374786105034</v>
      </c>
      <c r="N22" s="26">
        <f t="shared" si="4"/>
        <v>1022.8025896678673</v>
      </c>
    </row>
    <row r="23" spans="1:14" x14ac:dyDescent="0.25">
      <c r="A23" s="68" t="s">
        <v>42</v>
      </c>
      <c r="B23" s="68"/>
      <c r="C23" s="23">
        <v>515.85109298239286</v>
      </c>
      <c r="D23" s="22">
        <v>512.83379177587892</v>
      </c>
      <c r="E23" s="22">
        <v>513.37256837514985</v>
      </c>
      <c r="F23" s="22">
        <v>511.93639331638815</v>
      </c>
      <c r="G23" s="22">
        <v>512.31496256714536</v>
      </c>
      <c r="H23" s="22">
        <v>513.2355210008493</v>
      </c>
      <c r="I23" s="22">
        <v>510.96686553236856</v>
      </c>
      <c r="J23" s="22">
        <v>512.08780737060749</v>
      </c>
      <c r="K23" s="22">
        <v>513.18759221384823</v>
      </c>
      <c r="L23" s="22">
        <v>512.8447718771373</v>
      </c>
      <c r="M23" s="22">
        <v>512.07236671400631</v>
      </c>
      <c r="N23" s="22">
        <v>511.5976965749793</v>
      </c>
    </row>
    <row r="24" spans="1:14" x14ac:dyDescent="0.25">
      <c r="A24" s="10" t="s">
        <v>43</v>
      </c>
      <c r="B24" s="10"/>
      <c r="C24" s="23">
        <v>511.78020402683273</v>
      </c>
      <c r="D24" s="23">
        <v>508.55064283676444</v>
      </c>
      <c r="E24" s="23">
        <v>507.12302609641227</v>
      </c>
      <c r="F24" s="23">
        <v>509.33251518517005</v>
      </c>
      <c r="G24" s="23">
        <v>508.14300840528904</v>
      </c>
      <c r="H24" s="23">
        <v>509.59561052896959</v>
      </c>
      <c r="I24" s="23">
        <v>511.62952862183664</v>
      </c>
      <c r="J24" s="23">
        <v>512.47928079488668</v>
      </c>
      <c r="K24" s="23">
        <v>512.53604399632127</v>
      </c>
      <c r="L24" s="23">
        <v>511.81640661678443</v>
      </c>
      <c r="M24" s="23">
        <v>511.86511189649707</v>
      </c>
      <c r="N24" s="23">
        <v>511.20489309288803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-92.721422707360716</v>
      </c>
      <c r="D26" s="32">
        <f t="shared" ref="D26:N26" si="5">D19-D22</f>
        <v>-80.792544336133687</v>
      </c>
      <c r="E26" s="32">
        <f t="shared" si="5"/>
        <v>-79.969716050923921</v>
      </c>
      <c r="F26" s="32">
        <f t="shared" si="5"/>
        <v>-82.61150506261481</v>
      </c>
      <c r="G26" s="32">
        <f t="shared" si="5"/>
        <v>-80.283926851077922</v>
      </c>
      <c r="H26" s="32">
        <f t="shared" si="5"/>
        <v>-84.998658600974863</v>
      </c>
      <c r="I26" s="32">
        <f t="shared" si="5"/>
        <v>-84.862740711013089</v>
      </c>
      <c r="J26" s="32">
        <f t="shared" si="5"/>
        <v>-88.32052996724201</v>
      </c>
      <c r="K26" s="32">
        <f t="shared" si="5"/>
        <v>-89.340738532667388</v>
      </c>
      <c r="L26" s="32">
        <f t="shared" si="5"/>
        <v>-88.270576884943694</v>
      </c>
      <c r="M26" s="32">
        <f t="shared" si="5"/>
        <v>-87.084043342361724</v>
      </c>
      <c r="N26" s="32">
        <f t="shared" si="5"/>
        <v>-85.271254001962348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-171.45118287819574</v>
      </c>
      <c r="D30" s="32">
        <f t="shared" ref="D30:N30" si="6">D17+D26+D28</f>
        <v>-168.98540718864163</v>
      </c>
      <c r="E30" s="32">
        <f t="shared" si="6"/>
        <v>-173.86498660229665</v>
      </c>
      <c r="F30" s="32">
        <f t="shared" si="6"/>
        <v>-184.57775328203167</v>
      </c>
      <c r="G30" s="32">
        <f t="shared" si="6"/>
        <v>-187.51100479591591</v>
      </c>
      <c r="H30" s="32">
        <f t="shared" si="6"/>
        <v>-198.48415200719975</v>
      </c>
      <c r="I30" s="32">
        <f t="shared" si="6"/>
        <v>-199.39779553800696</v>
      </c>
      <c r="J30" s="32">
        <f t="shared" si="6"/>
        <v>-207.39420287483915</v>
      </c>
      <c r="K30" s="32">
        <f t="shared" si="6"/>
        <v>-209.24092676164349</v>
      </c>
      <c r="L30" s="32">
        <f t="shared" si="6"/>
        <v>-214.99826843427394</v>
      </c>
      <c r="M30" s="32">
        <f t="shared" si="6"/>
        <v>-217.66439418978428</v>
      </c>
      <c r="N30" s="32">
        <f t="shared" si="6"/>
        <v>-219.51304048307645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25241.548817121798</v>
      </c>
      <c r="D32" s="21">
        <v>25072.563409933162</v>
      </c>
      <c r="E32" s="21">
        <v>24898.698423330861</v>
      </c>
      <c r="F32" s="21">
        <v>24714.120670048829</v>
      </c>
      <c r="G32" s="21">
        <v>24526.60966525292</v>
      </c>
      <c r="H32" s="21">
        <v>24328.125513245719</v>
      </c>
      <c r="I32" s="21">
        <v>24128.727717707709</v>
      </c>
      <c r="J32" s="21">
        <v>23921.333514832873</v>
      </c>
      <c r="K32" s="21">
        <v>23712.092588071231</v>
      </c>
      <c r="L32" s="21">
        <v>23497.094319636952</v>
      </c>
      <c r="M32" s="21">
        <v>23279.429925447173</v>
      </c>
      <c r="N32" s="21">
        <v>23059.916884964096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-6.7465935890371753E-3</v>
      </c>
      <c r="D34" s="39">
        <f t="shared" ref="D34:N34" si="7">(D32/D8)-1</f>
        <v>-6.6947321027309714E-3</v>
      </c>
      <c r="E34" s="39">
        <f t="shared" si="7"/>
        <v>-6.9344719069857064E-3</v>
      </c>
      <c r="F34" s="39">
        <f t="shared" si="7"/>
        <v>-7.4131486772447408E-3</v>
      </c>
      <c r="G34" s="39">
        <f t="shared" si="7"/>
        <v>-7.5872011510874637E-3</v>
      </c>
      <c r="H34" s="39">
        <f t="shared" si="7"/>
        <v>-8.0926045106183286E-3</v>
      </c>
      <c r="I34" s="39">
        <f t="shared" si="7"/>
        <v>-8.1961841009676739E-3</v>
      </c>
      <c r="J34" s="39">
        <f t="shared" si="7"/>
        <v>-8.5953227746290439E-3</v>
      </c>
      <c r="K34" s="39">
        <f t="shared" si="7"/>
        <v>-8.7470427445818233E-3</v>
      </c>
      <c r="L34" s="39">
        <f t="shared" si="7"/>
        <v>-9.0670305725121247E-3</v>
      </c>
      <c r="M34" s="39">
        <f t="shared" si="7"/>
        <v>-9.2634600359020602E-3</v>
      </c>
      <c r="N34" s="39">
        <f t="shared" si="7"/>
        <v>-9.429485223051981E-3</v>
      </c>
    </row>
    <row r="35" spans="1:14" ht="15.75" thickBot="1" x14ac:dyDescent="0.3">
      <c r="A35" s="40" t="s">
        <v>15</v>
      </c>
      <c r="B35" s="41"/>
      <c r="C35" s="42">
        <f>(C32/$C$8)-1</f>
        <v>-6.7465935890371753E-3</v>
      </c>
      <c r="D35" s="42">
        <f t="shared" ref="D35:N35" si="8">(D32/$C$8)-1</f>
        <v>-1.3396159055083512E-2</v>
      </c>
      <c r="E35" s="42">
        <f t="shared" si="8"/>
        <v>-2.0237735673440338E-2</v>
      </c>
      <c r="F35" s="42">
        <f t="shared" si="8"/>
        <v>-2.750085900724708E-2</v>
      </c>
      <c r="G35" s="42">
        <f t="shared" si="8"/>
        <v>-3.4879405609218872E-2</v>
      </c>
      <c r="H35" s="42">
        <f t="shared" si="8"/>
        <v>-4.2689744884676362E-2</v>
      </c>
      <c r="I35" s="42">
        <f t="shared" si="8"/>
        <v>-5.0536035977345906E-2</v>
      </c>
      <c r="J35" s="42">
        <f t="shared" si="8"/>
        <v>-5.8696985210999308E-2</v>
      </c>
      <c r="K35" s="42">
        <f t="shared" si="8"/>
        <v>-6.6930602916962512E-2</v>
      </c>
      <c r="L35" s="42">
        <f t="shared" si="8"/>
        <v>-7.5390771666589917E-2</v>
      </c>
      <c r="M35" s="42">
        <f t="shared" si="8"/>
        <v>-8.395585230208269E-2</v>
      </c>
      <c r="N35" s="42">
        <f t="shared" si="8"/>
        <v>-9.2593677056463375E-2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1.6103872771833028</v>
      </c>
      <c r="D41" s="47">
        <v>1.6259781895909859</v>
      </c>
      <c r="E41" s="47">
        <v>1.6251995447906349</v>
      </c>
      <c r="F41" s="47">
        <v>1.617120218261807</v>
      </c>
      <c r="G41" s="47">
        <v>1.6134939608882468</v>
      </c>
      <c r="H41" s="47">
        <v>1.6132674742485371</v>
      </c>
      <c r="I41" s="47">
        <v>1.6258151349993542</v>
      </c>
      <c r="J41" s="47">
        <v>1.6296037067419864</v>
      </c>
      <c r="K41" s="47">
        <v>1.6369725740639378</v>
      </c>
      <c r="L41" s="47">
        <v>1.6447242543552762</v>
      </c>
      <c r="M41" s="47">
        <v>1.6474569607978626</v>
      </c>
      <c r="N41" s="47">
        <v>1.6584426900012459</v>
      </c>
    </row>
    <row r="43" spans="1:14" x14ac:dyDescent="0.25">
      <c r="A43" s="48" t="s">
        <v>31</v>
      </c>
      <c r="B43" s="48"/>
      <c r="C43" s="49">
        <v>92.861718000262854</v>
      </c>
      <c r="D43" s="49">
        <v>93.657043866519075</v>
      </c>
      <c r="E43" s="49">
        <v>92.908906060673942</v>
      </c>
      <c r="F43" s="49">
        <v>92.421014183084466</v>
      </c>
      <c r="G43" s="49">
        <v>91.249902951833946</v>
      </c>
      <c r="H43" s="49">
        <v>90.731480361773507</v>
      </c>
      <c r="I43" s="49">
        <v>89.266335863505731</v>
      </c>
      <c r="J43" s="49">
        <v>88.298867607746985</v>
      </c>
      <c r="K43" s="49">
        <v>86.634973325721447</v>
      </c>
      <c r="L43" s="49">
        <v>86.650418465777022</v>
      </c>
      <c r="M43" s="49">
        <v>85.934060363153733</v>
      </c>
      <c r="N43" s="49">
        <v>85.337708381939819</v>
      </c>
    </row>
    <row r="44" spans="1:14" x14ac:dyDescent="0.25">
      <c r="A44" s="19" t="s">
        <v>47</v>
      </c>
      <c r="B44" s="19"/>
      <c r="C44" s="50">
        <v>93.898148891659432</v>
      </c>
      <c r="D44" s="50">
        <v>93.657043866519047</v>
      </c>
      <c r="E44" s="50">
        <v>92.715383751797773</v>
      </c>
      <c r="F44" s="50">
        <v>92.048104301873238</v>
      </c>
      <c r="G44" s="50">
        <v>90.711899686463568</v>
      </c>
      <c r="H44" s="50">
        <v>90.015522257132659</v>
      </c>
      <c r="I44" s="50">
        <v>88.406757961539512</v>
      </c>
      <c r="J44" s="50">
        <v>87.322264390630608</v>
      </c>
      <c r="K44" s="50">
        <v>85.556822587033949</v>
      </c>
      <c r="L44" s="50">
        <v>85.466569003030713</v>
      </c>
      <c r="M44" s="50">
        <v>84.646578105348325</v>
      </c>
      <c r="N44" s="50">
        <v>83.974371733045189</v>
      </c>
    </row>
    <row r="45" spans="1:14" x14ac:dyDescent="0.25">
      <c r="A45" s="51" t="s">
        <v>48</v>
      </c>
      <c r="B45" s="51"/>
      <c r="C45" s="52">
        <v>91.767088126808559</v>
      </c>
      <c r="D45" s="52">
        <v>93.657043866519047</v>
      </c>
      <c r="E45" s="52">
        <v>93.110925279529312</v>
      </c>
      <c r="F45" s="52">
        <v>92.810642073920249</v>
      </c>
      <c r="G45" s="52">
        <v>91.810066957364455</v>
      </c>
      <c r="H45" s="52">
        <v>91.476767005406074</v>
      </c>
      <c r="I45" s="52">
        <v>90.160702689630781</v>
      </c>
      <c r="J45" s="52">
        <v>89.316110997120617</v>
      </c>
      <c r="K45" s="52">
        <v>87.76077659723552</v>
      </c>
      <c r="L45" s="52">
        <v>87.884221969914577</v>
      </c>
      <c r="M45" s="52">
        <v>87.277807614548493</v>
      </c>
      <c r="N45" s="52">
        <v>86.764246264954423</v>
      </c>
    </row>
    <row r="47" spans="1:14" x14ac:dyDescent="0.25">
      <c r="A47" s="48" t="s">
        <v>32</v>
      </c>
      <c r="B47" s="48"/>
      <c r="C47" s="49">
        <v>80.308489903498099</v>
      </c>
      <c r="D47" s="49">
        <v>80.213036774134693</v>
      </c>
      <c r="E47" s="49">
        <v>80.3151239695908</v>
      </c>
      <c r="F47" s="49">
        <v>80.379648871793478</v>
      </c>
      <c r="G47" s="49">
        <v>80.539554288876943</v>
      </c>
      <c r="H47" s="49">
        <v>80.614504696938781</v>
      </c>
      <c r="I47" s="49">
        <v>80.815103199823</v>
      </c>
      <c r="J47" s="49">
        <v>80.951112921757769</v>
      </c>
      <c r="K47" s="49">
        <v>81.183585420426482</v>
      </c>
      <c r="L47" s="49">
        <v>81.192678735153862</v>
      </c>
      <c r="M47" s="49">
        <v>81.300628881327071</v>
      </c>
      <c r="N47" s="49">
        <v>81.393908434378446</v>
      </c>
    </row>
    <row r="48" spans="1:14" x14ac:dyDescent="0.25">
      <c r="A48" s="19" t="s">
        <v>45</v>
      </c>
      <c r="B48" s="19"/>
      <c r="C48" s="50">
        <v>78.218807568673867</v>
      </c>
      <c r="D48" s="50">
        <v>78.253143539854534</v>
      </c>
      <c r="E48" s="50">
        <v>78.385097858757064</v>
      </c>
      <c r="F48" s="50">
        <v>78.480346888771408</v>
      </c>
      <c r="G48" s="50">
        <v>78.669916248971688</v>
      </c>
      <c r="H48" s="50">
        <v>78.769734936341933</v>
      </c>
      <c r="I48" s="50">
        <v>79.002648600890808</v>
      </c>
      <c r="J48" s="50">
        <v>79.165046984833467</v>
      </c>
      <c r="K48" s="50">
        <v>79.426645149051211</v>
      </c>
      <c r="L48" s="50">
        <v>79.446936045853221</v>
      </c>
      <c r="M48" s="50">
        <v>79.574349399712375</v>
      </c>
      <c r="N48" s="50">
        <v>79.685282863715798</v>
      </c>
    </row>
    <row r="49" spans="1:14" x14ac:dyDescent="0.25">
      <c r="A49" s="51" t="s">
        <v>46</v>
      </c>
      <c r="B49" s="51"/>
      <c r="C49" s="52">
        <v>82.355217668202798</v>
      </c>
      <c r="D49" s="52">
        <v>82.129966674345383</v>
      </c>
      <c r="E49" s="52">
        <v>82.202826388465809</v>
      </c>
      <c r="F49" s="52">
        <v>82.247593999064435</v>
      </c>
      <c r="G49" s="52">
        <v>82.379458032470041</v>
      </c>
      <c r="H49" s="52">
        <v>82.431256770040804</v>
      </c>
      <c r="I49" s="52">
        <v>82.604470005413134</v>
      </c>
      <c r="J49" s="52">
        <v>82.719213765245598</v>
      </c>
      <c r="K49" s="52">
        <v>82.922978398754694</v>
      </c>
      <c r="L49" s="52">
        <v>82.918982390645269</v>
      </c>
      <c r="M49" s="52">
        <v>83.005736672412723</v>
      </c>
      <c r="N49" s="52">
        <v>83.081995709184568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7B4AA-F619-4287-BFBA-759CB751EA25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78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21661</v>
      </c>
      <c r="D8" s="21">
        <v>21603.823935188597</v>
      </c>
      <c r="E8" s="21">
        <v>21548.8233626697</v>
      </c>
      <c r="F8" s="21">
        <v>21489.046307654888</v>
      </c>
      <c r="G8" s="21">
        <v>21419.364689645961</v>
      </c>
      <c r="H8" s="21">
        <v>21347.927037117784</v>
      </c>
      <c r="I8" s="21">
        <v>21267.121080072116</v>
      </c>
      <c r="J8" s="21">
        <v>21184.308630303374</v>
      </c>
      <c r="K8" s="21">
        <v>21095.920857086414</v>
      </c>
      <c r="L8" s="21">
        <v>21005.221183268524</v>
      </c>
      <c r="M8" s="21">
        <v>20909.055423911155</v>
      </c>
      <c r="N8" s="21">
        <v>20809.289309407559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200.87976828337588</v>
      </c>
      <c r="D10" s="26">
        <f t="shared" ref="D10:N10" si="0">SUM(D11:D12)</f>
        <v>201.43122704161783</v>
      </c>
      <c r="E10" s="26">
        <f t="shared" si="0"/>
        <v>200.00817468957402</v>
      </c>
      <c r="F10" s="26">
        <f t="shared" si="0"/>
        <v>197.68552210801727</v>
      </c>
      <c r="G10" s="26">
        <f t="shared" si="0"/>
        <v>195.62943534614493</v>
      </c>
      <c r="H10" s="26">
        <f t="shared" si="0"/>
        <v>194.01009581094013</v>
      </c>
      <c r="I10" s="26">
        <f t="shared" si="0"/>
        <v>193.72740195627745</v>
      </c>
      <c r="J10" s="26">
        <f t="shared" si="0"/>
        <v>192.33844786983983</v>
      </c>
      <c r="K10" s="26">
        <f t="shared" si="0"/>
        <v>191.2279943691095</v>
      </c>
      <c r="L10" s="26">
        <f t="shared" si="0"/>
        <v>190.30933999989512</v>
      </c>
      <c r="M10" s="26">
        <f t="shared" si="0"/>
        <v>189.01199668214366</v>
      </c>
      <c r="N10" s="26">
        <f t="shared" si="0"/>
        <v>188.71004892274294</v>
      </c>
    </row>
    <row r="11" spans="1:14" x14ac:dyDescent="0.25">
      <c r="A11" s="20" t="s">
        <v>34</v>
      </c>
      <c r="B11" s="18"/>
      <c r="C11" s="22">
        <v>102.88234286275132</v>
      </c>
      <c r="D11" s="22">
        <v>103.04630472488475</v>
      </c>
      <c r="E11" s="22">
        <v>102.27242463170033</v>
      </c>
      <c r="F11" s="22">
        <v>101.39227671611599</v>
      </c>
      <c r="G11" s="22">
        <v>100.25277145355783</v>
      </c>
      <c r="H11" s="22">
        <v>99.527179151012291</v>
      </c>
      <c r="I11" s="22">
        <v>99.325110420034619</v>
      </c>
      <c r="J11" s="22">
        <v>98.667125855307447</v>
      </c>
      <c r="K11" s="22">
        <v>97.813119119799495</v>
      </c>
      <c r="L11" s="22">
        <v>97.440668078024373</v>
      </c>
      <c r="M11" s="22">
        <v>96.834200411817179</v>
      </c>
      <c r="N11" s="22">
        <v>96.489753521583481</v>
      </c>
    </row>
    <row r="12" spans="1:14" x14ac:dyDescent="0.25">
      <c r="A12" s="27" t="s">
        <v>35</v>
      </c>
      <c r="B12" s="28"/>
      <c r="C12" s="29">
        <v>97.997425420624566</v>
      </c>
      <c r="D12" s="29">
        <v>98.384922316733082</v>
      </c>
      <c r="E12" s="29">
        <v>97.735750057873688</v>
      </c>
      <c r="F12" s="29">
        <v>96.29324539190128</v>
      </c>
      <c r="G12" s="29">
        <v>95.376663892587104</v>
      </c>
      <c r="H12" s="29">
        <v>94.482916659927838</v>
      </c>
      <c r="I12" s="29">
        <v>94.402291536242828</v>
      </c>
      <c r="J12" s="29">
        <v>93.671322014532379</v>
      </c>
      <c r="K12" s="29">
        <v>93.414875249310001</v>
      </c>
      <c r="L12" s="29">
        <v>92.868671921870742</v>
      </c>
      <c r="M12" s="29">
        <v>92.177796270326482</v>
      </c>
      <c r="N12" s="29">
        <v>92.220295401159461</v>
      </c>
    </row>
    <row r="13" spans="1:14" x14ac:dyDescent="0.25">
      <c r="A13" s="33" t="s">
        <v>36</v>
      </c>
      <c r="B13" s="18"/>
      <c r="C13" s="26">
        <f>SUM(C14:C15)</f>
        <v>240.77738539044259</v>
      </c>
      <c r="D13" s="26">
        <f t="shared" ref="D13:N13" si="1">SUM(D14:D15)</f>
        <v>249.19588115473778</v>
      </c>
      <c r="E13" s="26">
        <f t="shared" si="1"/>
        <v>253.35784294129672</v>
      </c>
      <c r="F13" s="26">
        <f t="shared" si="1"/>
        <v>257.68636306386105</v>
      </c>
      <c r="G13" s="26">
        <f t="shared" si="1"/>
        <v>259.78820138873164</v>
      </c>
      <c r="H13" s="26">
        <f t="shared" si="1"/>
        <v>263.69496795148279</v>
      </c>
      <c r="I13" s="26">
        <f t="shared" si="1"/>
        <v>265.45364994153243</v>
      </c>
      <c r="J13" s="26">
        <f t="shared" si="1"/>
        <v>267.46480608989498</v>
      </c>
      <c r="K13" s="26">
        <f t="shared" si="1"/>
        <v>267.69677777731829</v>
      </c>
      <c r="L13" s="26">
        <f t="shared" si="1"/>
        <v>273.62716269629823</v>
      </c>
      <c r="M13" s="26">
        <f t="shared" si="1"/>
        <v>276.67375790646861</v>
      </c>
      <c r="N13" s="26">
        <f t="shared" si="1"/>
        <v>279.60381644854186</v>
      </c>
    </row>
    <row r="14" spans="1:14" x14ac:dyDescent="0.25">
      <c r="A14" s="20" t="s">
        <v>37</v>
      </c>
      <c r="B14" s="18"/>
      <c r="C14" s="22">
        <v>117.68759631372372</v>
      </c>
      <c r="D14" s="22">
        <v>120.99432841459631</v>
      </c>
      <c r="E14" s="22">
        <v>123.54018782334221</v>
      </c>
      <c r="F14" s="22">
        <v>126.08491926340149</v>
      </c>
      <c r="G14" s="22">
        <v>127.48395206021765</v>
      </c>
      <c r="H14" s="22">
        <v>129.86694226980566</v>
      </c>
      <c r="I14" s="22">
        <v>130.68266454295741</v>
      </c>
      <c r="J14" s="22">
        <v>132.17024338596661</v>
      </c>
      <c r="K14" s="22">
        <v>132.50238116546441</v>
      </c>
      <c r="L14" s="22">
        <v>135.39219048215747</v>
      </c>
      <c r="M14" s="22">
        <v>136.92654305989004</v>
      </c>
      <c r="N14" s="22">
        <v>138.30818272785638</v>
      </c>
    </row>
    <row r="15" spans="1:14" x14ac:dyDescent="0.25">
      <c r="A15" s="10" t="s">
        <v>38</v>
      </c>
      <c r="B15" s="12"/>
      <c r="C15" s="23">
        <v>123.08978907671889</v>
      </c>
      <c r="D15" s="23">
        <v>128.20155274014147</v>
      </c>
      <c r="E15" s="23">
        <v>129.81765511795453</v>
      </c>
      <c r="F15" s="23">
        <v>131.60144380045955</v>
      </c>
      <c r="G15" s="23">
        <v>132.304249328514</v>
      </c>
      <c r="H15" s="23">
        <v>133.82802568167716</v>
      </c>
      <c r="I15" s="23">
        <v>134.77098539857502</v>
      </c>
      <c r="J15" s="23">
        <v>135.29456270392834</v>
      </c>
      <c r="K15" s="23">
        <v>135.1943966118539</v>
      </c>
      <c r="L15" s="23">
        <v>138.23497221414073</v>
      </c>
      <c r="M15" s="23">
        <v>139.7472148465786</v>
      </c>
      <c r="N15" s="23">
        <v>141.29563372068549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-39.897617107066708</v>
      </c>
      <c r="D17" s="32">
        <f t="shared" ref="D17:N17" si="2">D10-D13</f>
        <v>-47.764654113119946</v>
      </c>
      <c r="E17" s="32">
        <f t="shared" si="2"/>
        <v>-53.349668251722704</v>
      </c>
      <c r="F17" s="32">
        <f t="shared" si="2"/>
        <v>-60.000840955843785</v>
      </c>
      <c r="G17" s="32">
        <f t="shared" si="2"/>
        <v>-64.158766042586706</v>
      </c>
      <c r="H17" s="32">
        <f t="shared" si="2"/>
        <v>-69.684872140542666</v>
      </c>
      <c r="I17" s="32">
        <f t="shared" si="2"/>
        <v>-71.726247985254986</v>
      </c>
      <c r="J17" s="32">
        <f t="shared" si="2"/>
        <v>-75.126358220055153</v>
      </c>
      <c r="K17" s="32">
        <f t="shared" si="2"/>
        <v>-76.468783408208793</v>
      </c>
      <c r="L17" s="32">
        <f t="shared" si="2"/>
        <v>-83.317822696403113</v>
      </c>
      <c r="M17" s="32">
        <f t="shared" si="2"/>
        <v>-87.661761224324948</v>
      </c>
      <c r="N17" s="32">
        <f t="shared" si="2"/>
        <v>-90.893767525798921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845.05621140177732</v>
      </c>
      <c r="D19" s="26">
        <f t="shared" ref="D19:N19" si="3">SUM(D20:D21)</f>
        <v>850.71362305040657</v>
      </c>
      <c r="E19" s="26">
        <f t="shared" si="3"/>
        <v>851.45812706710444</v>
      </c>
      <c r="F19" s="26">
        <f t="shared" si="3"/>
        <v>849.23891272621677</v>
      </c>
      <c r="G19" s="26">
        <f t="shared" si="3"/>
        <v>850.10861824944016</v>
      </c>
      <c r="H19" s="26">
        <f t="shared" si="3"/>
        <v>848.32098050229683</v>
      </c>
      <c r="I19" s="26">
        <f t="shared" si="3"/>
        <v>849.10891645068659</v>
      </c>
      <c r="J19" s="26">
        <f t="shared" si="3"/>
        <v>847.67349687104218</v>
      </c>
      <c r="K19" s="26">
        <f t="shared" si="3"/>
        <v>847.91996662233578</v>
      </c>
      <c r="L19" s="26">
        <f t="shared" si="3"/>
        <v>847.96999215753522</v>
      </c>
      <c r="M19" s="26">
        <f t="shared" si="3"/>
        <v>849.18694377418365</v>
      </c>
      <c r="N19" s="26">
        <f t="shared" si="3"/>
        <v>849.15970145278925</v>
      </c>
    </row>
    <row r="20" spans="1:14" x14ac:dyDescent="0.25">
      <c r="A20" s="68" t="s">
        <v>40</v>
      </c>
      <c r="B20" s="68"/>
      <c r="C20" s="22">
        <v>420.57506434102243</v>
      </c>
      <c r="D20" s="22">
        <v>423.12214446231854</v>
      </c>
      <c r="E20" s="22">
        <v>423.37406030291936</v>
      </c>
      <c r="F20" s="22">
        <v>423.2120435581495</v>
      </c>
      <c r="G20" s="22">
        <v>423.65290527804439</v>
      </c>
      <c r="H20" s="22">
        <v>422.02008420360949</v>
      </c>
      <c r="I20" s="22">
        <v>424.72113839065923</v>
      </c>
      <c r="J20" s="22">
        <v>424.22881510169498</v>
      </c>
      <c r="K20" s="22">
        <v>422.96071572079188</v>
      </c>
      <c r="L20" s="22">
        <v>423.46383091441135</v>
      </c>
      <c r="M20" s="22">
        <v>424.37908074427867</v>
      </c>
      <c r="N20" s="22">
        <v>424.51232466716766</v>
      </c>
    </row>
    <row r="21" spans="1:14" x14ac:dyDescent="0.25">
      <c r="A21" s="27" t="s">
        <v>41</v>
      </c>
      <c r="B21" s="27"/>
      <c r="C21" s="29">
        <v>424.48114706075489</v>
      </c>
      <c r="D21" s="29">
        <v>427.59147858808802</v>
      </c>
      <c r="E21" s="29">
        <v>428.08406676418514</v>
      </c>
      <c r="F21" s="29">
        <v>426.02686916806726</v>
      </c>
      <c r="G21" s="29">
        <v>426.45571297139577</v>
      </c>
      <c r="H21" s="29">
        <v>426.30089629868729</v>
      </c>
      <c r="I21" s="29">
        <v>424.38777806002736</v>
      </c>
      <c r="J21" s="29">
        <v>423.4446817693472</v>
      </c>
      <c r="K21" s="29">
        <v>424.95925090154395</v>
      </c>
      <c r="L21" s="29">
        <v>424.50616124312387</v>
      </c>
      <c r="M21" s="29">
        <v>424.80786302990492</v>
      </c>
      <c r="N21" s="29">
        <v>424.64737678562153</v>
      </c>
    </row>
    <row r="22" spans="1:14" x14ac:dyDescent="0.25">
      <c r="A22" s="71" t="s">
        <v>44</v>
      </c>
      <c r="B22" s="71"/>
      <c r="C22" s="26">
        <f>SUM(C23:C24)</f>
        <v>862.3346591061171</v>
      </c>
      <c r="D22" s="26">
        <f t="shared" ref="D22:N22" si="4">SUM(D23:D24)</f>
        <v>857.94954145618271</v>
      </c>
      <c r="E22" s="26">
        <f t="shared" si="4"/>
        <v>857.88551383019012</v>
      </c>
      <c r="F22" s="26">
        <f t="shared" si="4"/>
        <v>858.91968977929992</v>
      </c>
      <c r="G22" s="26">
        <f t="shared" si="4"/>
        <v>857.38750473502819</v>
      </c>
      <c r="H22" s="26">
        <f t="shared" si="4"/>
        <v>859.44206540742493</v>
      </c>
      <c r="I22" s="26">
        <f t="shared" si="4"/>
        <v>860.1951182341744</v>
      </c>
      <c r="J22" s="26">
        <f t="shared" si="4"/>
        <v>860.93491186795018</v>
      </c>
      <c r="K22" s="26">
        <f t="shared" si="4"/>
        <v>862.15085703201009</v>
      </c>
      <c r="L22" s="26">
        <f t="shared" si="4"/>
        <v>860.81792881850242</v>
      </c>
      <c r="M22" s="26">
        <f t="shared" si="4"/>
        <v>861.29129705345281</v>
      </c>
      <c r="N22" s="26">
        <f t="shared" si="4"/>
        <v>860.08371676154934</v>
      </c>
    </row>
    <row r="23" spans="1:14" x14ac:dyDescent="0.25">
      <c r="A23" s="68" t="s">
        <v>42</v>
      </c>
      <c r="B23" s="68"/>
      <c r="C23" s="23">
        <v>432.83770122844726</v>
      </c>
      <c r="D23" s="22">
        <v>430.33330413087174</v>
      </c>
      <c r="E23" s="22">
        <v>431.43912668750494</v>
      </c>
      <c r="F23" s="22">
        <v>430.40067461325361</v>
      </c>
      <c r="G23" s="22">
        <v>430.39906955001487</v>
      </c>
      <c r="H23" s="22">
        <v>431.03565864485029</v>
      </c>
      <c r="I23" s="22">
        <v>429.65034567180351</v>
      </c>
      <c r="J23" s="22">
        <v>430.13889071620127</v>
      </c>
      <c r="K23" s="22">
        <v>431.05395998059026</v>
      </c>
      <c r="L23" s="22">
        <v>430.58543862263116</v>
      </c>
      <c r="M23" s="22">
        <v>430.94085418536167</v>
      </c>
      <c r="N23" s="22">
        <v>429.91762827129395</v>
      </c>
    </row>
    <row r="24" spans="1:14" x14ac:dyDescent="0.25">
      <c r="A24" s="10" t="s">
        <v>43</v>
      </c>
      <c r="B24" s="10"/>
      <c r="C24" s="23">
        <v>429.49695787766984</v>
      </c>
      <c r="D24" s="23">
        <v>427.61623732531098</v>
      </c>
      <c r="E24" s="23">
        <v>426.44638714268524</v>
      </c>
      <c r="F24" s="23">
        <v>428.5190151660463</v>
      </c>
      <c r="G24" s="23">
        <v>426.98843518501326</v>
      </c>
      <c r="H24" s="23">
        <v>428.4064067625747</v>
      </c>
      <c r="I24" s="23">
        <v>430.54477256237089</v>
      </c>
      <c r="J24" s="23">
        <v>430.79602115174896</v>
      </c>
      <c r="K24" s="23">
        <v>431.09689705141983</v>
      </c>
      <c r="L24" s="23">
        <v>430.23249019587126</v>
      </c>
      <c r="M24" s="23">
        <v>430.35044286809119</v>
      </c>
      <c r="N24" s="23">
        <v>430.16608849025545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-17.278447704339783</v>
      </c>
      <c r="D26" s="32">
        <f t="shared" ref="D26:N26" si="5">D19-D22</f>
        <v>-7.2359184057761468</v>
      </c>
      <c r="E26" s="32">
        <f t="shared" si="5"/>
        <v>-6.4273867630856785</v>
      </c>
      <c r="F26" s="32">
        <f t="shared" si="5"/>
        <v>-9.6807770530831476</v>
      </c>
      <c r="G26" s="32">
        <f t="shared" si="5"/>
        <v>-7.278886485588032</v>
      </c>
      <c r="H26" s="32">
        <f t="shared" si="5"/>
        <v>-11.1210849051281</v>
      </c>
      <c r="I26" s="32">
        <f t="shared" si="5"/>
        <v>-11.086201783487809</v>
      </c>
      <c r="J26" s="32">
        <f t="shared" si="5"/>
        <v>-13.261414996908002</v>
      </c>
      <c r="K26" s="32">
        <f t="shared" si="5"/>
        <v>-14.230890409674316</v>
      </c>
      <c r="L26" s="32">
        <f t="shared" si="5"/>
        <v>-12.847936660967207</v>
      </c>
      <c r="M26" s="32">
        <f t="shared" si="5"/>
        <v>-12.104353279269162</v>
      </c>
      <c r="N26" s="32">
        <f t="shared" si="5"/>
        <v>-10.92401530876009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-57.176064811406491</v>
      </c>
      <c r="D30" s="32">
        <f t="shared" ref="D30:N30" si="6">D17+D26+D28</f>
        <v>-55.000572518896092</v>
      </c>
      <c r="E30" s="32">
        <f t="shared" si="6"/>
        <v>-59.777055014808383</v>
      </c>
      <c r="F30" s="32">
        <f t="shared" si="6"/>
        <v>-69.681618008926932</v>
      </c>
      <c r="G30" s="32">
        <f t="shared" si="6"/>
        <v>-71.437652528174738</v>
      </c>
      <c r="H30" s="32">
        <f t="shared" si="6"/>
        <v>-80.805957045670766</v>
      </c>
      <c r="I30" s="32">
        <f t="shared" si="6"/>
        <v>-82.812449768742795</v>
      </c>
      <c r="J30" s="32">
        <f t="shared" si="6"/>
        <v>-88.387773216963154</v>
      </c>
      <c r="K30" s="32">
        <f t="shared" si="6"/>
        <v>-90.699673817883109</v>
      </c>
      <c r="L30" s="32">
        <f t="shared" si="6"/>
        <v>-96.16575935737032</v>
      </c>
      <c r="M30" s="32">
        <f t="shared" si="6"/>
        <v>-99.76611450359411</v>
      </c>
      <c r="N30" s="32">
        <f t="shared" si="6"/>
        <v>-101.81778283455901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21603.823935188597</v>
      </c>
      <c r="D32" s="21">
        <v>21548.8233626697</v>
      </c>
      <c r="E32" s="21">
        <v>21489.046307654888</v>
      </c>
      <c r="F32" s="21">
        <v>21419.364689645961</v>
      </c>
      <c r="G32" s="21">
        <v>21347.927037117784</v>
      </c>
      <c r="H32" s="21">
        <v>21267.121080072116</v>
      </c>
      <c r="I32" s="21">
        <v>21184.308630303374</v>
      </c>
      <c r="J32" s="21">
        <v>21095.920857086414</v>
      </c>
      <c r="K32" s="21">
        <v>21005.221183268524</v>
      </c>
      <c r="L32" s="21">
        <v>20909.055423911155</v>
      </c>
      <c r="M32" s="21">
        <v>20809.289309407559</v>
      </c>
      <c r="N32" s="21">
        <v>20707.471526573005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-2.6395856521583827E-3</v>
      </c>
      <c r="D34" s="39">
        <f t="shared" ref="D34:N34" si="7">(D32/D8)-1</f>
        <v>-2.5458720957872716E-3</v>
      </c>
      <c r="E34" s="39">
        <f t="shared" si="7"/>
        <v>-2.7740287257803642E-3</v>
      </c>
      <c r="F34" s="39">
        <f t="shared" si="7"/>
        <v>-3.2426575386970136E-3</v>
      </c>
      <c r="G34" s="39">
        <f t="shared" si="7"/>
        <v>-3.3351900751150687E-3</v>
      </c>
      <c r="H34" s="39">
        <f t="shared" si="7"/>
        <v>-3.785189864344729E-3</v>
      </c>
      <c r="I34" s="39">
        <f t="shared" si="7"/>
        <v>-3.8939191372893145E-3</v>
      </c>
      <c r="J34" s="39">
        <f t="shared" si="7"/>
        <v>-4.1723227677359365E-3</v>
      </c>
      <c r="K34" s="39">
        <f t="shared" si="7"/>
        <v>-4.2993939175413054E-3</v>
      </c>
      <c r="L34" s="39">
        <f t="shared" si="7"/>
        <v>-4.5781836105571738E-3</v>
      </c>
      <c r="M34" s="39">
        <f t="shared" si="7"/>
        <v>-4.7714309652413522E-3</v>
      </c>
      <c r="N34" s="39">
        <f t="shared" si="7"/>
        <v>-4.8929005369022782E-3</v>
      </c>
    </row>
    <row r="35" spans="1:14" ht="15.75" thickBot="1" x14ac:dyDescent="0.3">
      <c r="A35" s="40" t="s">
        <v>15</v>
      </c>
      <c r="B35" s="41"/>
      <c r="C35" s="42">
        <f>(C32/$C$8)-1</f>
        <v>-2.6395856521583827E-3</v>
      </c>
      <c r="D35" s="42">
        <f t="shared" ref="D35:N35" si="8">(D32/$C$8)-1</f>
        <v>-5.1787377004893775E-3</v>
      </c>
      <c r="E35" s="42">
        <f t="shared" si="8"/>
        <v>-7.9384004591253055E-3</v>
      </c>
      <c r="F35" s="42">
        <f t="shared" si="8"/>
        <v>-1.115531648372825E-2</v>
      </c>
      <c r="G35" s="42">
        <f t="shared" si="8"/>
        <v>-1.4453301458022039E-2</v>
      </c>
      <c r="H35" s="42">
        <f t="shared" si="8"/>
        <v>-1.8183782832181472E-2</v>
      </c>
      <c r="I35" s="42">
        <f t="shared" si="8"/>
        <v>-2.2006895789512315E-2</v>
      </c>
      <c r="J35" s="42">
        <f t="shared" si="8"/>
        <v>-2.6087398684898511E-2</v>
      </c>
      <c r="K35" s="42">
        <f t="shared" si="8"/>
        <v>-3.0274632599209483E-2</v>
      </c>
      <c r="L35" s="42">
        <f t="shared" si="8"/>
        <v>-3.4714213382985304E-2</v>
      </c>
      <c r="M35" s="42">
        <f t="shared" si="8"/>
        <v>-3.9320007875557006E-2</v>
      </c>
      <c r="N35" s="42">
        <f t="shared" si="8"/>
        <v>-4.4020519524814006E-2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1.6790475138760634</v>
      </c>
      <c r="D41" s="47">
        <v>1.6949466958498802</v>
      </c>
      <c r="E41" s="47">
        <v>1.6943856363707139</v>
      </c>
      <c r="F41" s="47">
        <v>1.6858615808153494</v>
      </c>
      <c r="G41" s="47">
        <v>1.6817175656365873</v>
      </c>
      <c r="H41" s="47">
        <v>1.6818200128054777</v>
      </c>
      <c r="I41" s="47">
        <v>1.6949254474029465</v>
      </c>
      <c r="J41" s="47">
        <v>1.6991080533522245</v>
      </c>
      <c r="K41" s="47">
        <v>1.706592491243939</v>
      </c>
      <c r="L41" s="47">
        <v>1.7144140733935695</v>
      </c>
      <c r="M41" s="47">
        <v>1.7173645266762869</v>
      </c>
      <c r="N41" s="47">
        <v>1.7284393585634594</v>
      </c>
    </row>
    <row r="43" spans="1:14" x14ac:dyDescent="0.25">
      <c r="A43" s="48" t="s">
        <v>31</v>
      </c>
      <c r="B43" s="48"/>
      <c r="C43" s="49">
        <v>93.752840474826485</v>
      </c>
      <c r="D43" s="49">
        <v>94.632638073461962</v>
      </c>
      <c r="E43" s="49">
        <v>93.890943146121586</v>
      </c>
      <c r="F43" s="49">
        <v>93.40320374656028</v>
      </c>
      <c r="G43" s="49">
        <v>92.22131676420598</v>
      </c>
      <c r="H43" s="49">
        <v>91.709229261526417</v>
      </c>
      <c r="I43" s="49">
        <v>90.231316347409518</v>
      </c>
      <c r="J43" s="49">
        <v>89.2586593062437</v>
      </c>
      <c r="K43" s="49">
        <v>87.585133313279812</v>
      </c>
      <c r="L43" s="49">
        <v>87.615678820685631</v>
      </c>
      <c r="M43" s="49">
        <v>86.92731277068782</v>
      </c>
      <c r="N43" s="49">
        <v>86.330430989186837</v>
      </c>
    </row>
    <row r="44" spans="1:14" x14ac:dyDescent="0.25">
      <c r="A44" s="19" t="s">
        <v>47</v>
      </c>
      <c r="B44" s="19"/>
      <c r="C44" s="50">
        <v>94.886173223627665</v>
      </c>
      <c r="D44" s="50">
        <v>94.632638073461976</v>
      </c>
      <c r="E44" s="50">
        <v>93.677162579863435</v>
      </c>
      <c r="F44" s="50">
        <v>93.001945861110727</v>
      </c>
      <c r="G44" s="50">
        <v>91.657491395559092</v>
      </c>
      <c r="H44" s="50">
        <v>90.977660536088734</v>
      </c>
      <c r="I44" s="50">
        <v>89.361924123386544</v>
      </c>
      <c r="J44" s="50">
        <v>88.282630797376797</v>
      </c>
      <c r="K44" s="50">
        <v>86.524360419584198</v>
      </c>
      <c r="L44" s="50">
        <v>86.455551225772197</v>
      </c>
      <c r="M44" s="50">
        <v>85.663597444850851</v>
      </c>
      <c r="N44" s="50">
        <v>84.983374690575246</v>
      </c>
    </row>
    <row r="45" spans="1:14" x14ac:dyDescent="0.25">
      <c r="A45" s="51" t="s">
        <v>48</v>
      </c>
      <c r="B45" s="51"/>
      <c r="C45" s="52">
        <v>92.694278955971043</v>
      </c>
      <c r="D45" s="52">
        <v>94.632638073461962</v>
      </c>
      <c r="E45" s="52">
        <v>94.095294207082517</v>
      </c>
      <c r="F45" s="52">
        <v>93.790902810011346</v>
      </c>
      <c r="G45" s="52">
        <v>92.771201357477736</v>
      </c>
      <c r="H45" s="52">
        <v>92.430481419231739</v>
      </c>
      <c r="I45" s="52">
        <v>91.090643605311087</v>
      </c>
      <c r="J45" s="52">
        <v>90.233215797297333</v>
      </c>
      <c r="K45" s="52">
        <v>88.650328899294792</v>
      </c>
      <c r="L45" s="52">
        <v>88.78253164811521</v>
      </c>
      <c r="M45" s="52">
        <v>88.202215111708767</v>
      </c>
      <c r="N45" s="52">
        <v>87.691017041136078</v>
      </c>
    </row>
    <row r="47" spans="1:14" x14ac:dyDescent="0.25">
      <c r="A47" s="48" t="s">
        <v>32</v>
      </c>
      <c r="B47" s="48"/>
      <c r="C47" s="49">
        <v>80.264405679146904</v>
      </c>
      <c r="D47" s="49">
        <v>80.14778390769807</v>
      </c>
      <c r="E47" s="49">
        <v>80.239733721204516</v>
      </c>
      <c r="F47" s="49">
        <v>80.306887429109963</v>
      </c>
      <c r="G47" s="49">
        <v>80.465334888377313</v>
      </c>
      <c r="H47" s="49">
        <v>80.537686803680103</v>
      </c>
      <c r="I47" s="49">
        <v>80.739437165173541</v>
      </c>
      <c r="J47" s="49">
        <v>80.874965475972871</v>
      </c>
      <c r="K47" s="49">
        <v>81.107984867006522</v>
      </c>
      <c r="L47" s="49">
        <v>81.113871064179662</v>
      </c>
      <c r="M47" s="49">
        <v>81.21770321197333</v>
      </c>
      <c r="N47" s="49">
        <v>81.309545396701367</v>
      </c>
    </row>
    <row r="48" spans="1:14" x14ac:dyDescent="0.25">
      <c r="A48" s="19" t="s">
        <v>45</v>
      </c>
      <c r="B48" s="19"/>
      <c r="C48" s="50">
        <v>78.085255698853004</v>
      </c>
      <c r="D48" s="50">
        <v>78.11989285076487</v>
      </c>
      <c r="E48" s="50">
        <v>78.252185918243953</v>
      </c>
      <c r="F48" s="50">
        <v>78.347738914307115</v>
      </c>
      <c r="G48" s="50">
        <v>78.537665488789386</v>
      </c>
      <c r="H48" s="50">
        <v>78.637830768284559</v>
      </c>
      <c r="I48" s="50">
        <v>78.871134741555224</v>
      </c>
      <c r="J48" s="50">
        <v>79.033873390020545</v>
      </c>
      <c r="K48" s="50">
        <v>79.295840787213706</v>
      </c>
      <c r="L48" s="50">
        <v>79.316408489619107</v>
      </c>
      <c r="M48" s="50">
        <v>79.444125398455938</v>
      </c>
      <c r="N48" s="50">
        <v>79.555364208493259</v>
      </c>
    </row>
    <row r="49" spans="1:14" x14ac:dyDescent="0.25">
      <c r="A49" s="51" t="s">
        <v>46</v>
      </c>
      <c r="B49" s="51"/>
      <c r="C49" s="52">
        <v>82.237977678513516</v>
      </c>
      <c r="D49" s="52">
        <v>82.013096640671151</v>
      </c>
      <c r="E49" s="52">
        <v>82.08631508999332</v>
      </c>
      <c r="F49" s="52">
        <v>82.131396275879482</v>
      </c>
      <c r="G49" s="52">
        <v>82.263596431222396</v>
      </c>
      <c r="H49" s="52">
        <v>82.315762662662323</v>
      </c>
      <c r="I49" s="52">
        <v>82.489339270608212</v>
      </c>
      <c r="J49" s="52">
        <v>82.604398913936677</v>
      </c>
      <c r="K49" s="52">
        <v>82.808488809378289</v>
      </c>
      <c r="L49" s="52">
        <v>82.804775593088763</v>
      </c>
      <c r="M49" s="52">
        <v>82.891862151740781</v>
      </c>
      <c r="N49" s="52">
        <v>82.968445626365224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674BF-1D57-4ED6-9562-EAF632619EFC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79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81575</v>
      </c>
      <c r="D8" s="21">
        <v>81931.07783355219</v>
      </c>
      <c r="E8" s="21">
        <v>82300.170930374326</v>
      </c>
      <c r="F8" s="21">
        <v>82660.059279335837</v>
      </c>
      <c r="G8" s="21">
        <v>82991.428114760725</v>
      </c>
      <c r="H8" s="21">
        <v>83321.921960020947</v>
      </c>
      <c r="I8" s="21">
        <v>83621.178532801059</v>
      </c>
      <c r="J8" s="21">
        <v>83920.080828900129</v>
      </c>
      <c r="K8" s="21">
        <v>84199.017914859054</v>
      </c>
      <c r="L8" s="21">
        <v>84470.66594951805</v>
      </c>
      <c r="M8" s="21">
        <v>84729.955446620632</v>
      </c>
      <c r="N8" s="21">
        <v>84976.833901055579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799.62965533068279</v>
      </c>
      <c r="D10" s="26">
        <f t="shared" ref="D10:N10" si="0">SUM(D11:D12)</f>
        <v>806.18360768241109</v>
      </c>
      <c r="E10" s="26">
        <f t="shared" si="0"/>
        <v>805.36607937683357</v>
      </c>
      <c r="F10" s="26">
        <f t="shared" si="0"/>
        <v>801.06137638448592</v>
      </c>
      <c r="G10" s="26">
        <f t="shared" si="0"/>
        <v>797.61692718692439</v>
      </c>
      <c r="H10" s="26">
        <f t="shared" si="0"/>
        <v>795.92506305318761</v>
      </c>
      <c r="I10" s="26">
        <f t="shared" si="0"/>
        <v>799.73959283137572</v>
      </c>
      <c r="J10" s="26">
        <f t="shared" si="0"/>
        <v>799.15394505593281</v>
      </c>
      <c r="K10" s="26">
        <f t="shared" si="0"/>
        <v>799.93822536563528</v>
      </c>
      <c r="L10" s="26">
        <f t="shared" si="0"/>
        <v>800.98798666033395</v>
      </c>
      <c r="M10" s="26">
        <f t="shared" si="0"/>
        <v>799.61250304019779</v>
      </c>
      <c r="N10" s="26">
        <f t="shared" si="0"/>
        <v>802.23921577517365</v>
      </c>
    </row>
    <row r="11" spans="1:14" x14ac:dyDescent="0.25">
      <c r="A11" s="20" t="s">
        <v>34</v>
      </c>
      <c r="B11" s="18"/>
      <c r="C11" s="22">
        <v>409.53737186166978</v>
      </c>
      <c r="D11" s="22">
        <v>412.41987611128758</v>
      </c>
      <c r="E11" s="22">
        <v>411.81687589436706</v>
      </c>
      <c r="F11" s="22">
        <v>410.86183689561426</v>
      </c>
      <c r="G11" s="22">
        <v>408.74885401204307</v>
      </c>
      <c r="H11" s="22">
        <v>408.30955734628526</v>
      </c>
      <c r="I11" s="22">
        <v>410.0309123186276</v>
      </c>
      <c r="J11" s="22">
        <v>409.95559519103045</v>
      </c>
      <c r="K11" s="22">
        <v>409.16840227452241</v>
      </c>
      <c r="L11" s="22">
        <v>410.11547064740819</v>
      </c>
      <c r="M11" s="22">
        <v>409.65567651983986</v>
      </c>
      <c r="N11" s="22">
        <v>410.19471213843718</v>
      </c>
    </row>
    <row r="12" spans="1:14" x14ac:dyDescent="0.25">
      <c r="A12" s="27" t="s">
        <v>35</v>
      </c>
      <c r="B12" s="28"/>
      <c r="C12" s="29">
        <v>390.09228346901301</v>
      </c>
      <c r="D12" s="29">
        <v>393.76373157112351</v>
      </c>
      <c r="E12" s="29">
        <v>393.54920348246651</v>
      </c>
      <c r="F12" s="29">
        <v>390.19953948887166</v>
      </c>
      <c r="G12" s="29">
        <v>388.86807317488132</v>
      </c>
      <c r="H12" s="29">
        <v>387.61550570690235</v>
      </c>
      <c r="I12" s="29">
        <v>389.70868051274812</v>
      </c>
      <c r="J12" s="29">
        <v>389.19834986490235</v>
      </c>
      <c r="K12" s="29">
        <v>390.76982309111287</v>
      </c>
      <c r="L12" s="29">
        <v>390.87251601292576</v>
      </c>
      <c r="M12" s="29">
        <v>389.95682652035794</v>
      </c>
      <c r="N12" s="29">
        <v>392.04450363673647</v>
      </c>
    </row>
    <row r="13" spans="1:14" x14ac:dyDescent="0.25">
      <c r="A13" s="33" t="s">
        <v>36</v>
      </c>
      <c r="B13" s="18"/>
      <c r="C13" s="26">
        <f>SUM(C14:C15)</f>
        <v>745.9550435188653</v>
      </c>
      <c r="D13" s="26">
        <f t="shared" ref="D13:N13" si="1">SUM(D14:D15)</f>
        <v>769.10270436117071</v>
      </c>
      <c r="E13" s="26">
        <f t="shared" si="1"/>
        <v>779.84380033341472</v>
      </c>
      <c r="F13" s="26">
        <f t="shared" si="1"/>
        <v>793.58658658221759</v>
      </c>
      <c r="G13" s="26">
        <f t="shared" si="1"/>
        <v>800.48355115924335</v>
      </c>
      <c r="H13" s="26">
        <f t="shared" si="1"/>
        <v>812.92879982876639</v>
      </c>
      <c r="I13" s="26">
        <f t="shared" si="1"/>
        <v>817.41519602493815</v>
      </c>
      <c r="J13" s="26">
        <f t="shared" si="1"/>
        <v>826.86896704479943</v>
      </c>
      <c r="K13" s="26">
        <f t="shared" si="1"/>
        <v>830.26584852593726</v>
      </c>
      <c r="L13" s="26">
        <f t="shared" si="1"/>
        <v>850.26406474336727</v>
      </c>
      <c r="M13" s="26">
        <f t="shared" si="1"/>
        <v>863.10584320496537</v>
      </c>
      <c r="N13" s="26">
        <f t="shared" si="1"/>
        <v>876.35654325452515</v>
      </c>
    </row>
    <row r="14" spans="1:14" x14ac:dyDescent="0.25">
      <c r="A14" s="20" t="s">
        <v>37</v>
      </c>
      <c r="B14" s="18"/>
      <c r="C14" s="22">
        <v>366.83028361340405</v>
      </c>
      <c r="D14" s="22">
        <v>375.37726825507082</v>
      </c>
      <c r="E14" s="22">
        <v>381.14953789559587</v>
      </c>
      <c r="F14" s="22">
        <v>388.54916102095876</v>
      </c>
      <c r="G14" s="22">
        <v>392.57992790720698</v>
      </c>
      <c r="H14" s="22">
        <v>399.26052513599893</v>
      </c>
      <c r="I14" s="22">
        <v>401.91203040030405</v>
      </c>
      <c r="J14" s="22">
        <v>407.33188859441077</v>
      </c>
      <c r="K14" s="22">
        <v>409.69485025585419</v>
      </c>
      <c r="L14" s="22">
        <v>420.18486940196186</v>
      </c>
      <c r="M14" s="22">
        <v>427.11112016536657</v>
      </c>
      <c r="N14" s="22">
        <v>434.48841410856676</v>
      </c>
    </row>
    <row r="15" spans="1:14" x14ac:dyDescent="0.25">
      <c r="A15" s="10" t="s">
        <v>38</v>
      </c>
      <c r="B15" s="12"/>
      <c r="C15" s="23">
        <v>379.12475990546119</v>
      </c>
      <c r="D15" s="23">
        <v>393.72543610609983</v>
      </c>
      <c r="E15" s="23">
        <v>398.69426243781891</v>
      </c>
      <c r="F15" s="23">
        <v>405.03742556125883</v>
      </c>
      <c r="G15" s="23">
        <v>407.90362325203637</v>
      </c>
      <c r="H15" s="23">
        <v>413.6682746927674</v>
      </c>
      <c r="I15" s="23">
        <v>415.50316562463411</v>
      </c>
      <c r="J15" s="23">
        <v>419.53707845038866</v>
      </c>
      <c r="K15" s="23">
        <v>420.57099827008307</v>
      </c>
      <c r="L15" s="23">
        <v>430.07919534140535</v>
      </c>
      <c r="M15" s="23">
        <v>435.99472303959885</v>
      </c>
      <c r="N15" s="23">
        <v>441.86812914595833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53.674611811817499</v>
      </c>
      <c r="D17" s="32">
        <f t="shared" ref="D17:N17" si="2">D10-D13</f>
        <v>37.080903321240385</v>
      </c>
      <c r="E17" s="32">
        <f t="shared" si="2"/>
        <v>25.522279043418848</v>
      </c>
      <c r="F17" s="32">
        <f t="shared" si="2"/>
        <v>7.474789802268333</v>
      </c>
      <c r="G17" s="32">
        <f t="shared" si="2"/>
        <v>-2.8666239723189619</v>
      </c>
      <c r="H17" s="32">
        <f t="shared" si="2"/>
        <v>-17.003736775578773</v>
      </c>
      <c r="I17" s="32">
        <f t="shared" si="2"/>
        <v>-17.675603193562438</v>
      </c>
      <c r="J17" s="32">
        <f t="shared" si="2"/>
        <v>-27.715021988866624</v>
      </c>
      <c r="K17" s="32">
        <f t="shared" si="2"/>
        <v>-30.327623160301982</v>
      </c>
      <c r="L17" s="32">
        <f t="shared" si="2"/>
        <v>-49.276078083033326</v>
      </c>
      <c r="M17" s="32">
        <f t="shared" si="2"/>
        <v>-63.493340164767574</v>
      </c>
      <c r="N17" s="32">
        <f t="shared" si="2"/>
        <v>-74.117327479351502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3413.9928607753004</v>
      </c>
      <c r="D19" s="26">
        <f t="shared" ref="D19:N19" si="3">SUM(D20:D21)</f>
        <v>3433.0440495493995</v>
      </c>
      <c r="E19" s="26">
        <f t="shared" si="3"/>
        <v>3434.1281648921949</v>
      </c>
      <c r="F19" s="26">
        <f t="shared" si="3"/>
        <v>3428.8777256052672</v>
      </c>
      <c r="G19" s="26">
        <f t="shared" si="3"/>
        <v>3433.0055566525198</v>
      </c>
      <c r="H19" s="26">
        <f t="shared" si="3"/>
        <v>3425.3121422261784</v>
      </c>
      <c r="I19" s="26">
        <f t="shared" si="3"/>
        <v>3425.4691098132344</v>
      </c>
      <c r="J19" s="26">
        <f t="shared" si="3"/>
        <v>3420.4305219611761</v>
      </c>
      <c r="K19" s="26">
        <f t="shared" si="3"/>
        <v>3418.03573929495</v>
      </c>
      <c r="L19" s="26">
        <f t="shared" si="3"/>
        <v>3421.0128508735975</v>
      </c>
      <c r="M19" s="26">
        <f t="shared" si="3"/>
        <v>3422.2320957347983</v>
      </c>
      <c r="N19" s="26">
        <f t="shared" si="3"/>
        <v>3423.9528493829475</v>
      </c>
    </row>
    <row r="20" spans="1:14" x14ac:dyDescent="0.25">
      <c r="A20" s="68" t="s">
        <v>40</v>
      </c>
      <c r="B20" s="68"/>
      <c r="C20" s="22">
        <v>1697.7175047976048</v>
      </c>
      <c r="D20" s="22">
        <v>1707.7330049857594</v>
      </c>
      <c r="E20" s="22">
        <v>1705.1894459378973</v>
      </c>
      <c r="F20" s="22">
        <v>1706.7647798964069</v>
      </c>
      <c r="G20" s="22">
        <v>1708.0549816372893</v>
      </c>
      <c r="H20" s="22">
        <v>1704.549983657048</v>
      </c>
      <c r="I20" s="22">
        <v>1710.9034413219554</v>
      </c>
      <c r="J20" s="22">
        <v>1707.1033794659295</v>
      </c>
      <c r="K20" s="22">
        <v>1703.9777777928709</v>
      </c>
      <c r="L20" s="22">
        <v>1706.4617503618315</v>
      </c>
      <c r="M20" s="22">
        <v>1707.3979981006964</v>
      </c>
      <c r="N20" s="22">
        <v>1708.6392159226839</v>
      </c>
    </row>
    <row r="21" spans="1:14" x14ac:dyDescent="0.25">
      <c r="A21" s="27" t="s">
        <v>41</v>
      </c>
      <c r="B21" s="27"/>
      <c r="C21" s="29">
        <v>1716.2753559776957</v>
      </c>
      <c r="D21" s="29">
        <v>1725.3110445636403</v>
      </c>
      <c r="E21" s="29">
        <v>1728.9387189542977</v>
      </c>
      <c r="F21" s="29">
        <v>1722.11294570886</v>
      </c>
      <c r="G21" s="29">
        <v>1724.9505750152302</v>
      </c>
      <c r="H21" s="29">
        <v>1720.7621585691304</v>
      </c>
      <c r="I21" s="29">
        <v>1714.5656684912792</v>
      </c>
      <c r="J21" s="29">
        <v>1713.3271424952466</v>
      </c>
      <c r="K21" s="29">
        <v>1714.0579615020788</v>
      </c>
      <c r="L21" s="29">
        <v>1714.551100511766</v>
      </c>
      <c r="M21" s="29">
        <v>1714.8340976341019</v>
      </c>
      <c r="N21" s="29">
        <v>1715.3136334602634</v>
      </c>
    </row>
    <row r="22" spans="1:14" x14ac:dyDescent="0.25">
      <c r="A22" s="71" t="s">
        <v>44</v>
      </c>
      <c r="B22" s="71"/>
      <c r="C22" s="26">
        <f>SUM(C23:C24)</f>
        <v>3123.5896394223664</v>
      </c>
      <c r="D22" s="26">
        <f t="shared" ref="D22:N22" si="4">SUM(D23:D24)</f>
        <v>3101.0318560484925</v>
      </c>
      <c r="E22" s="26">
        <f t="shared" si="4"/>
        <v>3099.7620949740985</v>
      </c>
      <c r="F22" s="26">
        <f t="shared" si="4"/>
        <v>3104.9836799826571</v>
      </c>
      <c r="G22" s="26">
        <f t="shared" si="4"/>
        <v>3099.6450874199827</v>
      </c>
      <c r="H22" s="26">
        <f t="shared" si="4"/>
        <v>3109.0518326704846</v>
      </c>
      <c r="I22" s="26">
        <f t="shared" si="4"/>
        <v>3108.8912105206009</v>
      </c>
      <c r="J22" s="26">
        <f t="shared" si="4"/>
        <v>3113.7784140133745</v>
      </c>
      <c r="K22" s="26">
        <f t="shared" si="4"/>
        <v>3116.0600814756367</v>
      </c>
      <c r="L22" s="26">
        <f t="shared" si="4"/>
        <v>3112.4472756880014</v>
      </c>
      <c r="M22" s="26">
        <f t="shared" si="4"/>
        <v>3111.8603011350897</v>
      </c>
      <c r="N22" s="26">
        <f t="shared" si="4"/>
        <v>3108.8660824975013</v>
      </c>
    </row>
    <row r="23" spans="1:14" x14ac:dyDescent="0.25">
      <c r="A23" s="68" t="s">
        <v>42</v>
      </c>
      <c r="B23" s="68"/>
      <c r="C23" s="23">
        <v>1571.2935553040311</v>
      </c>
      <c r="D23" s="22">
        <v>1559.5732011962341</v>
      </c>
      <c r="E23" s="22">
        <v>1563.2366104964233</v>
      </c>
      <c r="F23" s="22">
        <v>1561.0903153272641</v>
      </c>
      <c r="G23" s="22">
        <v>1559.363968372191</v>
      </c>
      <c r="H23" s="22">
        <v>1563.2527905088966</v>
      </c>
      <c r="I23" s="22">
        <v>1557.0912612109607</v>
      </c>
      <c r="J23" s="22">
        <v>1560.6766576854889</v>
      </c>
      <c r="K23" s="22">
        <v>1563.7198214508669</v>
      </c>
      <c r="L23" s="22">
        <v>1560.2464201688856</v>
      </c>
      <c r="M23" s="22">
        <v>1559.7772949117175</v>
      </c>
      <c r="N23" s="22">
        <v>1557.9081279885127</v>
      </c>
    </row>
    <row r="24" spans="1:14" x14ac:dyDescent="0.25">
      <c r="A24" s="10" t="s">
        <v>43</v>
      </c>
      <c r="B24" s="10"/>
      <c r="C24" s="23">
        <v>1552.2960841183353</v>
      </c>
      <c r="D24" s="23">
        <v>1541.4586548522584</v>
      </c>
      <c r="E24" s="23">
        <v>1536.5254844776753</v>
      </c>
      <c r="F24" s="23">
        <v>1543.893364655393</v>
      </c>
      <c r="G24" s="23">
        <v>1540.2811190477919</v>
      </c>
      <c r="H24" s="23">
        <v>1545.799042161588</v>
      </c>
      <c r="I24" s="23">
        <v>1551.7999493096404</v>
      </c>
      <c r="J24" s="23">
        <v>1553.1017563278856</v>
      </c>
      <c r="K24" s="23">
        <v>1552.3402600247698</v>
      </c>
      <c r="L24" s="23">
        <v>1552.200855519116</v>
      </c>
      <c r="M24" s="23">
        <v>1552.0830062233722</v>
      </c>
      <c r="N24" s="23">
        <v>1550.9579545089887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290.403221352934</v>
      </c>
      <c r="D26" s="32">
        <f t="shared" ref="D26:N26" si="5">D19-D22</f>
        <v>332.01219350090696</v>
      </c>
      <c r="E26" s="32">
        <f t="shared" si="5"/>
        <v>334.3660699180964</v>
      </c>
      <c r="F26" s="32">
        <f t="shared" si="5"/>
        <v>323.89404562261007</v>
      </c>
      <c r="G26" s="32">
        <f t="shared" si="5"/>
        <v>333.36046923253707</v>
      </c>
      <c r="H26" s="32">
        <f t="shared" si="5"/>
        <v>316.26030955569377</v>
      </c>
      <c r="I26" s="32">
        <f t="shared" si="5"/>
        <v>316.57789929263345</v>
      </c>
      <c r="J26" s="32">
        <f t="shared" si="5"/>
        <v>306.6521079478016</v>
      </c>
      <c r="K26" s="32">
        <f t="shared" si="5"/>
        <v>301.97565781931326</v>
      </c>
      <c r="L26" s="32">
        <f t="shared" si="5"/>
        <v>308.56557518559612</v>
      </c>
      <c r="M26" s="32">
        <f t="shared" si="5"/>
        <v>310.37179459970866</v>
      </c>
      <c r="N26" s="32">
        <f t="shared" si="5"/>
        <v>315.0867668854462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72">
        <v>12.000007629394531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356.07784079414603</v>
      </c>
      <c r="D30" s="32">
        <f t="shared" ref="D30:N30" si="6">D17+D26+D28</f>
        <v>369.09309682214734</v>
      </c>
      <c r="E30" s="32">
        <f t="shared" si="6"/>
        <v>359.88834896151525</v>
      </c>
      <c r="F30" s="32">
        <f t="shared" si="6"/>
        <v>331.3688354248784</v>
      </c>
      <c r="G30" s="32">
        <f t="shared" si="6"/>
        <v>330.49384526021811</v>
      </c>
      <c r="H30" s="32">
        <f t="shared" si="6"/>
        <v>299.25657278011499</v>
      </c>
      <c r="I30" s="32">
        <f t="shared" si="6"/>
        <v>298.90229609907101</v>
      </c>
      <c r="J30" s="32">
        <f t="shared" si="6"/>
        <v>278.93708595893497</v>
      </c>
      <c r="K30" s="32">
        <f t="shared" si="6"/>
        <v>271.64803465901127</v>
      </c>
      <c r="L30" s="32">
        <f t="shared" si="6"/>
        <v>259.28949710256279</v>
      </c>
      <c r="M30" s="32">
        <f t="shared" si="6"/>
        <v>246.87845443494109</v>
      </c>
      <c r="N30" s="32">
        <f t="shared" si="6"/>
        <v>240.96943940609469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81931.07783355219</v>
      </c>
      <c r="D32" s="21">
        <v>82300.170930374326</v>
      </c>
      <c r="E32" s="21">
        <v>82660.059279335837</v>
      </c>
      <c r="F32" s="21">
        <v>82991.428114760725</v>
      </c>
      <c r="G32" s="21">
        <v>83321.921960020947</v>
      </c>
      <c r="H32" s="21">
        <v>83621.178532801059</v>
      </c>
      <c r="I32" s="21">
        <v>83920.080828900129</v>
      </c>
      <c r="J32" s="21">
        <v>84199.017914859054</v>
      </c>
      <c r="K32" s="21">
        <v>84470.66594951805</v>
      </c>
      <c r="L32" s="21">
        <v>84729.955446620632</v>
      </c>
      <c r="M32" s="21">
        <v>84976.833901055579</v>
      </c>
      <c r="N32" s="21">
        <v>85217.803340461644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4.3650362678784305E-3</v>
      </c>
      <c r="D34" s="39">
        <f t="shared" ref="D34:N34" si="7">(D32/D8)-1</f>
        <v>4.504921777936044E-3</v>
      </c>
      <c r="E34" s="39">
        <f t="shared" si="7"/>
        <v>4.372874866395815E-3</v>
      </c>
      <c r="F34" s="39">
        <f t="shared" si="7"/>
        <v>4.0088143937215825E-3</v>
      </c>
      <c r="G34" s="39">
        <f t="shared" si="7"/>
        <v>3.9822648286425011E-3</v>
      </c>
      <c r="H34" s="39">
        <f t="shared" si="7"/>
        <v>3.5915706904083855E-3</v>
      </c>
      <c r="I34" s="39">
        <f t="shared" si="7"/>
        <v>3.5744807875652818E-3</v>
      </c>
      <c r="J34" s="39">
        <f t="shared" si="7"/>
        <v>3.3238419601577807E-3</v>
      </c>
      <c r="K34" s="39">
        <f t="shared" si="7"/>
        <v>3.2262613197422407E-3</v>
      </c>
      <c r="L34" s="39">
        <f t="shared" si="7"/>
        <v>3.0695803589086967E-3</v>
      </c>
      <c r="M34" s="39">
        <f t="shared" si="7"/>
        <v>2.9137092440758572E-3</v>
      </c>
      <c r="N34" s="39">
        <f t="shared" si="7"/>
        <v>2.8357074315883413E-3</v>
      </c>
    </row>
    <row r="35" spans="1:14" ht="15.75" thickBot="1" x14ac:dyDescent="0.3">
      <c r="A35" s="40" t="s">
        <v>15</v>
      </c>
      <c r="B35" s="41"/>
      <c r="C35" s="42">
        <f>(C32/$C$8)-1</f>
        <v>4.3650362678784305E-3</v>
      </c>
      <c r="D35" s="42">
        <f t="shared" ref="D35:N35" si="8">(D32/$C$8)-1</f>
        <v>8.8896221927592389E-3</v>
      </c>
      <c r="E35" s="42">
        <f t="shared" si="8"/>
        <v>1.3301370264613421E-2</v>
      </c>
      <c r="F35" s="42">
        <f t="shared" si="8"/>
        <v>1.736350738290815E-2</v>
      </c>
      <c r="G35" s="42">
        <f t="shared" si="8"/>
        <v>2.1414918296303265E-2</v>
      </c>
      <c r="H35" s="42">
        <f t="shared" si="8"/>
        <v>2.5083402179602254E-2</v>
      </c>
      <c r="I35" s="42">
        <f t="shared" si="8"/>
        <v>2.874754310634553E-2</v>
      </c>
      <c r="J35" s="42">
        <f t="shared" si="8"/>
        <v>3.2166937356531422E-2</v>
      </c>
      <c r="K35" s="42">
        <f t="shared" si="8"/>
        <v>3.5496977622041737E-2</v>
      </c>
      <c r="L35" s="42">
        <f t="shared" si="8"/>
        <v>3.8675518806259745E-2</v>
      </c>
      <c r="M35" s="42">
        <f t="shared" si="8"/>
        <v>4.1701917267000566E-2</v>
      </c>
      <c r="N35" s="42">
        <f t="shared" si="8"/>
        <v>4.4655879135294452E-2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1.5570977343793497</v>
      </c>
      <c r="D41" s="47">
        <v>1.5717602916541471</v>
      </c>
      <c r="E41" s="47">
        <v>1.5714350667011818</v>
      </c>
      <c r="F41" s="47">
        <v>1.5636046721158385</v>
      </c>
      <c r="G41" s="47">
        <v>1.5598014666755813</v>
      </c>
      <c r="H41" s="47">
        <v>1.5597649272411407</v>
      </c>
      <c r="I41" s="47">
        <v>1.5717853025181692</v>
      </c>
      <c r="J41" s="47">
        <v>1.5755241672112874</v>
      </c>
      <c r="K41" s="47">
        <v>1.5826366448768991</v>
      </c>
      <c r="L41" s="47">
        <v>1.5902638814062415</v>
      </c>
      <c r="M41" s="47">
        <v>1.5929404865443413</v>
      </c>
      <c r="N41" s="47">
        <v>1.6033492665827429</v>
      </c>
    </row>
    <row r="43" spans="1:14" x14ac:dyDescent="0.25">
      <c r="A43" s="48" t="s">
        <v>31</v>
      </c>
      <c r="B43" s="48"/>
      <c r="C43" s="49">
        <v>86.012155613757969</v>
      </c>
      <c r="D43" s="49">
        <v>86.827884417918696</v>
      </c>
      <c r="E43" s="49">
        <v>86.151153241231086</v>
      </c>
      <c r="F43" s="49">
        <v>85.705837007033367</v>
      </c>
      <c r="G43" s="49">
        <v>84.615750280864148</v>
      </c>
      <c r="H43" s="49">
        <v>84.135329666378482</v>
      </c>
      <c r="I43" s="49">
        <v>82.758347924163445</v>
      </c>
      <c r="J43" s="49">
        <v>81.833402996159279</v>
      </c>
      <c r="K43" s="49">
        <v>80.276427715295185</v>
      </c>
      <c r="L43" s="49">
        <v>80.266088679400994</v>
      </c>
      <c r="M43" s="49">
        <v>79.594040859830244</v>
      </c>
      <c r="N43" s="49">
        <v>79.004793947089127</v>
      </c>
    </row>
    <row r="44" spans="1:14" x14ac:dyDescent="0.25">
      <c r="A44" s="19" t="s">
        <v>47</v>
      </c>
      <c r="B44" s="19"/>
      <c r="C44" s="50">
        <v>87.03855879939394</v>
      </c>
      <c r="D44" s="50">
        <v>86.827884417918696</v>
      </c>
      <c r="E44" s="50">
        <v>85.95985339330214</v>
      </c>
      <c r="F44" s="50">
        <v>85.340942668002484</v>
      </c>
      <c r="G44" s="50">
        <v>84.099158387313679</v>
      </c>
      <c r="H44" s="50">
        <v>83.455531567566425</v>
      </c>
      <c r="I44" s="50">
        <v>81.946467350688266</v>
      </c>
      <c r="J44" s="50">
        <v>80.911131109533002</v>
      </c>
      <c r="K44" s="50">
        <v>79.262409579932239</v>
      </c>
      <c r="L44" s="50">
        <v>79.16240759563108</v>
      </c>
      <c r="M44" s="50">
        <v>78.401355336781634</v>
      </c>
      <c r="N44" s="50">
        <v>77.736931657037957</v>
      </c>
    </row>
    <row r="45" spans="1:14" x14ac:dyDescent="0.25">
      <c r="A45" s="51" t="s">
        <v>48</v>
      </c>
      <c r="B45" s="51"/>
      <c r="C45" s="52">
        <v>85.04182020327957</v>
      </c>
      <c r="D45" s="52">
        <v>86.82788441791871</v>
      </c>
      <c r="E45" s="52">
        <v>86.334832628437482</v>
      </c>
      <c r="F45" s="52">
        <v>86.05882172800807</v>
      </c>
      <c r="G45" s="52">
        <v>85.118964374657082</v>
      </c>
      <c r="H45" s="52">
        <v>84.80203704447004</v>
      </c>
      <c r="I45" s="52">
        <v>83.559126553408362</v>
      </c>
      <c r="J45" s="52">
        <v>82.749185808768431</v>
      </c>
      <c r="K45" s="52">
        <v>81.289485008369667</v>
      </c>
      <c r="L45" s="52">
        <v>81.374510247897206</v>
      </c>
      <c r="M45" s="52">
        <v>80.798143208977166</v>
      </c>
      <c r="N45" s="52">
        <v>80.292465212699099</v>
      </c>
    </row>
    <row r="47" spans="1:14" x14ac:dyDescent="0.25">
      <c r="A47" s="48" t="s">
        <v>32</v>
      </c>
      <c r="B47" s="48"/>
      <c r="C47" s="49">
        <v>81.295497041047639</v>
      </c>
      <c r="D47" s="49">
        <v>81.174731893755592</v>
      </c>
      <c r="E47" s="49">
        <v>81.267095083252869</v>
      </c>
      <c r="F47" s="49">
        <v>81.329079825283884</v>
      </c>
      <c r="G47" s="49">
        <v>81.482824999941784</v>
      </c>
      <c r="H47" s="49">
        <v>81.552642388530558</v>
      </c>
      <c r="I47" s="49">
        <v>81.74903936196381</v>
      </c>
      <c r="J47" s="49">
        <v>81.881997766692109</v>
      </c>
      <c r="K47" s="49">
        <v>82.111018728853381</v>
      </c>
      <c r="L47" s="49">
        <v>82.114187401184381</v>
      </c>
      <c r="M47" s="49">
        <v>82.216735252429629</v>
      </c>
      <c r="N47" s="49">
        <v>82.306254795505282</v>
      </c>
    </row>
    <row r="48" spans="1:14" x14ac:dyDescent="0.25">
      <c r="A48" s="19" t="s">
        <v>45</v>
      </c>
      <c r="B48" s="19"/>
      <c r="C48" s="50">
        <v>79.192903268673732</v>
      </c>
      <c r="D48" s="50">
        <v>79.22502414948957</v>
      </c>
      <c r="E48" s="50">
        <v>79.354529956085372</v>
      </c>
      <c r="F48" s="50">
        <v>79.447571954395613</v>
      </c>
      <c r="G48" s="50">
        <v>79.634585650276478</v>
      </c>
      <c r="H48" s="50">
        <v>79.731878144954877</v>
      </c>
      <c r="I48" s="50">
        <v>79.962016501880044</v>
      </c>
      <c r="J48" s="50">
        <v>80.121976556228219</v>
      </c>
      <c r="K48" s="50">
        <v>80.380988048977002</v>
      </c>
      <c r="L48" s="50">
        <v>80.399224229648382</v>
      </c>
      <c r="M48" s="50">
        <v>80.524455757697226</v>
      </c>
      <c r="N48" s="50">
        <v>80.633183294830459</v>
      </c>
    </row>
    <row r="49" spans="1:14" x14ac:dyDescent="0.25">
      <c r="A49" s="51" t="s">
        <v>46</v>
      </c>
      <c r="B49" s="51"/>
      <c r="C49" s="52">
        <v>83.211205152245455</v>
      </c>
      <c r="D49" s="52">
        <v>82.982978568947544</v>
      </c>
      <c r="E49" s="52">
        <v>83.053250599107173</v>
      </c>
      <c r="F49" s="52">
        <v>83.095739954160535</v>
      </c>
      <c r="G49" s="52">
        <v>83.225247403711677</v>
      </c>
      <c r="H49" s="52">
        <v>83.274372566627932</v>
      </c>
      <c r="I49" s="52">
        <v>83.445072039514841</v>
      </c>
      <c r="J49" s="52">
        <v>83.557594612196823</v>
      </c>
      <c r="K49" s="52">
        <v>83.759168669446765</v>
      </c>
      <c r="L49" s="52">
        <v>83.753062263927731</v>
      </c>
      <c r="M49" s="52">
        <v>83.837439327110332</v>
      </c>
      <c r="N49" s="52">
        <v>83.911367672846453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98E96-2810-4012-BBC4-0F2B268BF8CA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80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19856</v>
      </c>
      <c r="D8" s="21">
        <v>19814.490853855874</v>
      </c>
      <c r="E8" s="21">
        <v>19777.285097801272</v>
      </c>
      <c r="F8" s="21">
        <v>19738.215247122076</v>
      </c>
      <c r="G8" s="21">
        <v>19692.363627255298</v>
      </c>
      <c r="H8" s="21">
        <v>19648.469962860207</v>
      </c>
      <c r="I8" s="21">
        <v>19599.708212545796</v>
      </c>
      <c r="J8" s="21">
        <v>19553.197967545515</v>
      </c>
      <c r="K8" s="21">
        <v>19502.464338204016</v>
      </c>
      <c r="L8" s="21">
        <v>19452.988700070749</v>
      </c>
      <c r="M8" s="21">
        <v>19401.856345177028</v>
      </c>
      <c r="N8" s="21">
        <v>19350.385233399375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171.48170212069769</v>
      </c>
      <c r="D10" s="26">
        <f t="shared" ref="D10:N10" si="0">SUM(D11:D12)</f>
        <v>173.51618899737059</v>
      </c>
      <c r="E10" s="26">
        <f t="shared" si="0"/>
        <v>174.08911026866508</v>
      </c>
      <c r="F10" s="26">
        <f t="shared" si="0"/>
        <v>173.9807210492616</v>
      </c>
      <c r="G10" s="26">
        <f t="shared" si="0"/>
        <v>174.12880991797323</v>
      </c>
      <c r="H10" s="26">
        <f t="shared" si="0"/>
        <v>174.63687213173841</v>
      </c>
      <c r="I10" s="26">
        <f t="shared" si="0"/>
        <v>176.33061654341722</v>
      </c>
      <c r="J10" s="26">
        <f t="shared" si="0"/>
        <v>177.02885989360857</v>
      </c>
      <c r="K10" s="26">
        <f t="shared" si="0"/>
        <v>178.08891788794875</v>
      </c>
      <c r="L10" s="26">
        <f t="shared" si="0"/>
        <v>179.08237162810599</v>
      </c>
      <c r="M10" s="26">
        <f t="shared" si="0"/>
        <v>179.31771496035199</v>
      </c>
      <c r="N10" s="26">
        <f t="shared" si="0"/>
        <v>180.41320518891376</v>
      </c>
    </row>
    <row r="11" spans="1:14" x14ac:dyDescent="0.25">
      <c r="A11" s="20" t="s">
        <v>34</v>
      </c>
      <c r="B11" s="18"/>
      <c r="C11" s="22">
        <v>87.82586431194045</v>
      </c>
      <c r="D11" s="22">
        <v>88.765790432431331</v>
      </c>
      <c r="E11" s="22">
        <v>89.018938534815433</v>
      </c>
      <c r="F11" s="22">
        <v>89.234159506416901</v>
      </c>
      <c r="G11" s="22">
        <v>89.234504783487779</v>
      </c>
      <c r="H11" s="22">
        <v>89.588715403581816</v>
      </c>
      <c r="I11" s="22">
        <v>90.405682323456062</v>
      </c>
      <c r="J11" s="22">
        <v>90.813506049318676</v>
      </c>
      <c r="K11" s="22">
        <v>91.092481499685775</v>
      </c>
      <c r="L11" s="22">
        <v>91.692325413189394</v>
      </c>
      <c r="M11" s="22">
        <v>91.867647835393996</v>
      </c>
      <c r="N11" s="22">
        <v>92.247475956322418</v>
      </c>
    </row>
    <row r="12" spans="1:14" x14ac:dyDescent="0.25">
      <c r="A12" s="27" t="s">
        <v>35</v>
      </c>
      <c r="B12" s="28"/>
      <c r="C12" s="29">
        <v>83.655837808757241</v>
      </c>
      <c r="D12" s="29">
        <v>84.75039856493926</v>
      </c>
      <c r="E12" s="29">
        <v>85.070171733849648</v>
      </c>
      <c r="F12" s="29">
        <v>84.746561542844702</v>
      </c>
      <c r="G12" s="29">
        <v>84.89430513448545</v>
      </c>
      <c r="H12" s="29">
        <v>85.048156728156599</v>
      </c>
      <c r="I12" s="29">
        <v>85.924934219961159</v>
      </c>
      <c r="J12" s="29">
        <v>86.215353844289893</v>
      </c>
      <c r="K12" s="29">
        <v>86.996436388262978</v>
      </c>
      <c r="L12" s="29">
        <v>87.390046214916595</v>
      </c>
      <c r="M12" s="29">
        <v>87.450067124957997</v>
      </c>
      <c r="N12" s="29">
        <v>88.165729232591346</v>
      </c>
    </row>
    <row r="13" spans="1:14" x14ac:dyDescent="0.25">
      <c r="A13" s="33" t="s">
        <v>36</v>
      </c>
      <c r="B13" s="18"/>
      <c r="C13" s="26">
        <f>SUM(C14:C15)</f>
        <v>211.5244515471004</v>
      </c>
      <c r="D13" s="26">
        <f t="shared" ref="D13:N13" si="1">SUM(D14:D15)</f>
        <v>218.36414159910635</v>
      </c>
      <c r="E13" s="26">
        <f t="shared" si="1"/>
        <v>220.62682584926895</v>
      </c>
      <c r="F13" s="26">
        <f t="shared" si="1"/>
        <v>224.7900510583645</v>
      </c>
      <c r="G13" s="26">
        <f t="shared" si="1"/>
        <v>225.421713385788</v>
      </c>
      <c r="H13" s="26">
        <f t="shared" si="1"/>
        <v>228.03788444499497</v>
      </c>
      <c r="I13" s="26">
        <f t="shared" si="1"/>
        <v>227.45725572329576</v>
      </c>
      <c r="J13" s="26">
        <f t="shared" si="1"/>
        <v>229.53853644138496</v>
      </c>
      <c r="K13" s="26">
        <f t="shared" si="1"/>
        <v>228.77053596000178</v>
      </c>
      <c r="L13" s="26">
        <f t="shared" si="1"/>
        <v>232.39022389440163</v>
      </c>
      <c r="M13" s="26">
        <f t="shared" si="1"/>
        <v>233.78358377017037</v>
      </c>
      <c r="N13" s="26">
        <f t="shared" si="1"/>
        <v>235.82577243994945</v>
      </c>
    </row>
    <row r="14" spans="1:14" x14ac:dyDescent="0.25">
      <c r="A14" s="20" t="s">
        <v>37</v>
      </c>
      <c r="B14" s="18"/>
      <c r="C14" s="22">
        <v>108.90319313877656</v>
      </c>
      <c r="D14" s="22">
        <v>110.65398013466439</v>
      </c>
      <c r="E14" s="22">
        <v>111.06947735770601</v>
      </c>
      <c r="F14" s="22">
        <v>112.40423959070012</v>
      </c>
      <c r="G14" s="22">
        <v>112.56420814331045</v>
      </c>
      <c r="H14" s="22">
        <v>113.46069154207811</v>
      </c>
      <c r="I14" s="22">
        <v>112.95001354309346</v>
      </c>
      <c r="J14" s="22">
        <v>113.47392569866948</v>
      </c>
      <c r="K14" s="22">
        <v>113.04814895428436</v>
      </c>
      <c r="L14" s="22">
        <v>114.92332195827191</v>
      </c>
      <c r="M14" s="22">
        <v>115.66881139942394</v>
      </c>
      <c r="N14" s="22">
        <v>116.63343453558851</v>
      </c>
    </row>
    <row r="15" spans="1:14" x14ac:dyDescent="0.25">
      <c r="A15" s="10" t="s">
        <v>38</v>
      </c>
      <c r="B15" s="12"/>
      <c r="C15" s="23">
        <v>102.62125840832383</v>
      </c>
      <c r="D15" s="23">
        <v>107.71016146444194</v>
      </c>
      <c r="E15" s="23">
        <v>109.55734849156295</v>
      </c>
      <c r="F15" s="23">
        <v>112.38581146766437</v>
      </c>
      <c r="G15" s="23">
        <v>112.85750524247754</v>
      </c>
      <c r="H15" s="23">
        <v>114.57719290291688</v>
      </c>
      <c r="I15" s="23">
        <v>114.5072421802023</v>
      </c>
      <c r="J15" s="23">
        <v>116.06461074271549</v>
      </c>
      <c r="K15" s="23">
        <v>115.72238700571742</v>
      </c>
      <c r="L15" s="23">
        <v>117.46690193612972</v>
      </c>
      <c r="M15" s="23">
        <v>118.11477237074644</v>
      </c>
      <c r="N15" s="23">
        <v>119.19233790436095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-40.042749426402708</v>
      </c>
      <c r="D17" s="32">
        <f t="shared" ref="D17:N17" si="2">D10-D13</f>
        <v>-44.847952601735756</v>
      </c>
      <c r="E17" s="32">
        <f t="shared" si="2"/>
        <v>-46.537715580603873</v>
      </c>
      <c r="F17" s="32">
        <f t="shared" si="2"/>
        <v>-50.809330009102894</v>
      </c>
      <c r="G17" s="32">
        <f t="shared" si="2"/>
        <v>-51.292903467814767</v>
      </c>
      <c r="H17" s="32">
        <f t="shared" si="2"/>
        <v>-53.401012313256558</v>
      </c>
      <c r="I17" s="32">
        <f t="shared" si="2"/>
        <v>-51.126639179878538</v>
      </c>
      <c r="J17" s="32">
        <f t="shared" si="2"/>
        <v>-52.509676547776394</v>
      </c>
      <c r="K17" s="32">
        <f t="shared" si="2"/>
        <v>-50.681618072053027</v>
      </c>
      <c r="L17" s="32">
        <f t="shared" si="2"/>
        <v>-53.30785226629564</v>
      </c>
      <c r="M17" s="32">
        <f t="shared" si="2"/>
        <v>-54.465868809818375</v>
      </c>
      <c r="N17" s="32">
        <f t="shared" si="2"/>
        <v>-55.412567251035682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767.50371066102639</v>
      </c>
      <c r="D19" s="26">
        <f t="shared" ref="D19:N19" si="3">SUM(D20:D21)</f>
        <v>771.70810170520167</v>
      </c>
      <c r="E19" s="26">
        <f t="shared" si="3"/>
        <v>772.15540693973912</v>
      </c>
      <c r="F19" s="26">
        <f t="shared" si="3"/>
        <v>770.86446506951893</v>
      </c>
      <c r="G19" s="26">
        <f t="shared" si="3"/>
        <v>771.70928711290185</v>
      </c>
      <c r="H19" s="26">
        <f t="shared" si="3"/>
        <v>770.0968631687449</v>
      </c>
      <c r="I19" s="26">
        <f t="shared" si="3"/>
        <v>769.79930310973668</v>
      </c>
      <c r="J19" s="26">
        <f t="shared" si="3"/>
        <v>768.32567450873</v>
      </c>
      <c r="K19" s="26">
        <f t="shared" si="3"/>
        <v>767.40922167615997</v>
      </c>
      <c r="L19" s="26">
        <f t="shared" si="3"/>
        <v>768.69901914311129</v>
      </c>
      <c r="M19" s="26">
        <f t="shared" si="3"/>
        <v>768.88927997364181</v>
      </c>
      <c r="N19" s="26">
        <f t="shared" si="3"/>
        <v>769.43083660661273</v>
      </c>
    </row>
    <row r="20" spans="1:14" x14ac:dyDescent="0.25">
      <c r="A20" s="68" t="s">
        <v>40</v>
      </c>
      <c r="B20" s="68"/>
      <c r="C20" s="22">
        <v>382.32570568607537</v>
      </c>
      <c r="D20" s="22">
        <v>384.37172578890193</v>
      </c>
      <c r="E20" s="22">
        <v>383.88188175271011</v>
      </c>
      <c r="F20" s="22">
        <v>384.09290532581878</v>
      </c>
      <c r="G20" s="22">
        <v>384.09797049677132</v>
      </c>
      <c r="H20" s="22">
        <v>383.66241776545769</v>
      </c>
      <c r="I20" s="22">
        <v>384.9420346504474</v>
      </c>
      <c r="J20" s="22">
        <v>383.85887804826882</v>
      </c>
      <c r="K20" s="22">
        <v>383.07404376637948</v>
      </c>
      <c r="L20" s="22">
        <v>383.74762326364765</v>
      </c>
      <c r="M20" s="22">
        <v>384.0172146841374</v>
      </c>
      <c r="N20" s="22">
        <v>384.2524648832179</v>
      </c>
    </row>
    <row r="21" spans="1:14" x14ac:dyDescent="0.25">
      <c r="A21" s="27" t="s">
        <v>41</v>
      </c>
      <c r="B21" s="27"/>
      <c r="C21" s="29">
        <v>385.17800497495108</v>
      </c>
      <c r="D21" s="29">
        <v>387.33637591629974</v>
      </c>
      <c r="E21" s="29">
        <v>388.27352518702901</v>
      </c>
      <c r="F21" s="29">
        <v>386.77155974370021</v>
      </c>
      <c r="G21" s="29">
        <v>387.61131661613047</v>
      </c>
      <c r="H21" s="29">
        <v>386.43444540328727</v>
      </c>
      <c r="I21" s="29">
        <v>384.85726845928923</v>
      </c>
      <c r="J21" s="29">
        <v>384.46679646046118</v>
      </c>
      <c r="K21" s="29">
        <v>384.3351779097805</v>
      </c>
      <c r="L21" s="29">
        <v>384.95139587946363</v>
      </c>
      <c r="M21" s="29">
        <v>384.87206528950446</v>
      </c>
      <c r="N21" s="29">
        <v>385.17837172339483</v>
      </c>
    </row>
    <row r="22" spans="1:14" x14ac:dyDescent="0.25">
      <c r="A22" s="71" t="s">
        <v>44</v>
      </c>
      <c r="B22" s="71"/>
      <c r="C22" s="26">
        <f>SUM(C23:C24)</f>
        <v>768.97010737874905</v>
      </c>
      <c r="D22" s="26">
        <f t="shared" ref="D22:N22" si="4">SUM(D23:D24)</f>
        <v>764.06590515806977</v>
      </c>
      <c r="E22" s="26">
        <f t="shared" si="4"/>
        <v>764.68754203832941</v>
      </c>
      <c r="F22" s="26">
        <f t="shared" si="4"/>
        <v>765.90675492719834</v>
      </c>
      <c r="G22" s="26">
        <f t="shared" si="4"/>
        <v>764.3100480401788</v>
      </c>
      <c r="H22" s="26">
        <f t="shared" si="4"/>
        <v>765.45760116989334</v>
      </c>
      <c r="I22" s="26">
        <f t="shared" si="4"/>
        <v>765.18290893014603</v>
      </c>
      <c r="J22" s="26">
        <f t="shared" si="4"/>
        <v>766.54962730244597</v>
      </c>
      <c r="K22" s="26">
        <f t="shared" si="4"/>
        <v>766.20324173737276</v>
      </c>
      <c r="L22" s="26">
        <f t="shared" si="4"/>
        <v>766.52352177054217</v>
      </c>
      <c r="M22" s="26">
        <f t="shared" si="4"/>
        <v>765.894522941476</v>
      </c>
      <c r="N22" s="26">
        <f t="shared" si="4"/>
        <v>765.91409862454441</v>
      </c>
    </row>
    <row r="23" spans="1:14" x14ac:dyDescent="0.25">
      <c r="A23" s="68" t="s">
        <v>42</v>
      </c>
      <c r="B23" s="68"/>
      <c r="C23" s="23">
        <v>386.99231947476432</v>
      </c>
      <c r="D23" s="22">
        <v>384.20930296465167</v>
      </c>
      <c r="E23" s="22">
        <v>384.79212619092783</v>
      </c>
      <c r="F23" s="22">
        <v>384.30809058625914</v>
      </c>
      <c r="G23" s="22">
        <v>383.71372918735449</v>
      </c>
      <c r="H23" s="22">
        <v>384.7315224052852</v>
      </c>
      <c r="I23" s="22">
        <v>382.27979681783006</v>
      </c>
      <c r="J23" s="22">
        <v>382.87347789722531</v>
      </c>
      <c r="K23" s="22">
        <v>383.50810384009151</v>
      </c>
      <c r="L23" s="22">
        <v>383.64928725270579</v>
      </c>
      <c r="M23" s="22">
        <v>382.9902694082229</v>
      </c>
      <c r="N23" s="22">
        <v>382.90889182780819</v>
      </c>
    </row>
    <row r="24" spans="1:14" x14ac:dyDescent="0.25">
      <c r="A24" s="10" t="s">
        <v>43</v>
      </c>
      <c r="B24" s="10"/>
      <c r="C24" s="23">
        <v>381.97778790398473</v>
      </c>
      <c r="D24" s="23">
        <v>379.8566021934181</v>
      </c>
      <c r="E24" s="23">
        <v>379.89541584740164</v>
      </c>
      <c r="F24" s="23">
        <v>381.59866434093925</v>
      </c>
      <c r="G24" s="23">
        <v>380.59631885282437</v>
      </c>
      <c r="H24" s="23">
        <v>380.72607876460813</v>
      </c>
      <c r="I24" s="23">
        <v>382.90311211231597</v>
      </c>
      <c r="J24" s="23">
        <v>383.6761494052206</v>
      </c>
      <c r="K24" s="23">
        <v>382.69513789728126</v>
      </c>
      <c r="L24" s="23">
        <v>382.87423451783633</v>
      </c>
      <c r="M24" s="23">
        <v>382.90425353325315</v>
      </c>
      <c r="N24" s="23">
        <v>383.00520679673622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-1.4663967177226596</v>
      </c>
      <c r="D26" s="32">
        <f t="shared" ref="D26:N26" si="5">D19-D22</f>
        <v>7.6421965471319027</v>
      </c>
      <c r="E26" s="32">
        <f t="shared" si="5"/>
        <v>7.4678649014097118</v>
      </c>
      <c r="F26" s="32">
        <f t="shared" si="5"/>
        <v>4.9577101423205931</v>
      </c>
      <c r="G26" s="32">
        <f t="shared" si="5"/>
        <v>7.3992390727230486</v>
      </c>
      <c r="H26" s="32">
        <f t="shared" si="5"/>
        <v>4.6392619988515662</v>
      </c>
      <c r="I26" s="32">
        <f t="shared" si="5"/>
        <v>4.6163941795906567</v>
      </c>
      <c r="J26" s="32">
        <f t="shared" si="5"/>
        <v>1.7760472062840336</v>
      </c>
      <c r="K26" s="32">
        <f t="shared" si="5"/>
        <v>1.205979938787209</v>
      </c>
      <c r="L26" s="32">
        <f t="shared" si="5"/>
        <v>2.1754973725691116</v>
      </c>
      <c r="M26" s="32">
        <f t="shared" si="5"/>
        <v>2.9947570321658077</v>
      </c>
      <c r="N26" s="32">
        <f t="shared" si="5"/>
        <v>3.5167379820683209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-41.509146144125367</v>
      </c>
      <c r="D30" s="32">
        <f t="shared" ref="D30:N30" si="6">D17+D26+D28</f>
        <v>-37.205756054603853</v>
      </c>
      <c r="E30" s="32">
        <f t="shared" si="6"/>
        <v>-39.069850679194161</v>
      </c>
      <c r="F30" s="32">
        <f t="shared" si="6"/>
        <v>-45.851619866782301</v>
      </c>
      <c r="G30" s="32">
        <f t="shared" si="6"/>
        <v>-43.893664395091719</v>
      </c>
      <c r="H30" s="32">
        <f t="shared" si="6"/>
        <v>-48.761750314404992</v>
      </c>
      <c r="I30" s="32">
        <f t="shared" si="6"/>
        <v>-46.510245000287881</v>
      </c>
      <c r="J30" s="32">
        <f t="shared" si="6"/>
        <v>-50.73362934149236</v>
      </c>
      <c r="K30" s="32">
        <f t="shared" si="6"/>
        <v>-49.475638133265818</v>
      </c>
      <c r="L30" s="32">
        <f t="shared" si="6"/>
        <v>-51.132354893726529</v>
      </c>
      <c r="M30" s="32">
        <f t="shared" si="6"/>
        <v>-51.471111777652567</v>
      </c>
      <c r="N30" s="32">
        <f t="shared" si="6"/>
        <v>-51.895829268967361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19814.490853855874</v>
      </c>
      <c r="D32" s="21">
        <v>19777.285097801272</v>
      </c>
      <c r="E32" s="21">
        <v>19738.215247122076</v>
      </c>
      <c r="F32" s="21">
        <v>19692.363627255298</v>
      </c>
      <c r="G32" s="21">
        <v>19648.469962860207</v>
      </c>
      <c r="H32" s="21">
        <v>19599.708212545796</v>
      </c>
      <c r="I32" s="21">
        <v>19553.197967545515</v>
      </c>
      <c r="J32" s="21">
        <v>19502.464338204016</v>
      </c>
      <c r="K32" s="21">
        <v>19452.988700070749</v>
      </c>
      <c r="L32" s="21">
        <v>19401.856345177028</v>
      </c>
      <c r="M32" s="21">
        <v>19350.385233399375</v>
      </c>
      <c r="N32" s="21">
        <v>19298.489404130411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-2.0905089718032954E-3</v>
      </c>
      <c r="D34" s="39">
        <f t="shared" ref="D34:N34" si="7">(D32/D8)-1</f>
        <v>-1.8777043694444551E-3</v>
      </c>
      <c r="E34" s="39">
        <f t="shared" si="7"/>
        <v>-1.9754910993086128E-3</v>
      </c>
      <c r="F34" s="39">
        <f t="shared" si="7"/>
        <v>-2.3229871238467092E-3</v>
      </c>
      <c r="G34" s="39">
        <f t="shared" si="7"/>
        <v>-2.228968813796417E-3</v>
      </c>
      <c r="H34" s="39">
        <f t="shared" si="7"/>
        <v>-2.4817072477694158E-3</v>
      </c>
      <c r="I34" s="39">
        <f t="shared" si="7"/>
        <v>-2.3730070109161394E-3</v>
      </c>
      <c r="J34" s="39">
        <f t="shared" si="7"/>
        <v>-2.5946461251866726E-3</v>
      </c>
      <c r="K34" s="39">
        <f t="shared" si="7"/>
        <v>-2.5368916089413274E-3</v>
      </c>
      <c r="L34" s="39">
        <f t="shared" si="7"/>
        <v>-2.6285089495546865E-3</v>
      </c>
      <c r="M34" s="39">
        <f t="shared" si="7"/>
        <v>-2.652896241572722E-3</v>
      </c>
      <c r="N34" s="39">
        <f t="shared" si="7"/>
        <v>-2.6819016077980207E-3</v>
      </c>
    </row>
    <row r="35" spans="1:14" ht="15.75" thickBot="1" x14ac:dyDescent="0.3">
      <c r="A35" s="40" t="s">
        <v>15</v>
      </c>
      <c r="B35" s="41"/>
      <c r="C35" s="42">
        <f>(C32/$C$8)-1</f>
        <v>-2.0905089718032954E-3</v>
      </c>
      <c r="D35" s="42">
        <f t="shared" ref="D35:N35" si="8">(D32/$C$8)-1</f>
        <v>-3.9642879834169698E-3</v>
      </c>
      <c r="E35" s="42">
        <f t="shared" si="8"/>
        <v>-5.9319476670992577E-3</v>
      </c>
      <c r="F35" s="42">
        <f t="shared" si="8"/>
        <v>-8.2411549528960126E-3</v>
      </c>
      <c r="G35" s="42">
        <f t="shared" si="8"/>
        <v>-1.0451754489312681E-2</v>
      </c>
      <c r="H35" s="42">
        <f t="shared" si="8"/>
        <v>-1.2907523542214139E-2</v>
      </c>
      <c r="I35" s="42">
        <f t="shared" si="8"/>
        <v>-1.524990090927103E-2</v>
      </c>
      <c r="J35" s="42">
        <f t="shared" si="8"/>
        <v>-1.7804978938153915E-2</v>
      </c>
      <c r="K35" s="42">
        <f t="shared" si="8"/>
        <v>-2.0296701245429594E-2</v>
      </c>
      <c r="L35" s="42">
        <f t="shared" si="8"/>
        <v>-2.2871860134114241E-2</v>
      </c>
      <c r="M35" s="42">
        <f t="shared" si="8"/>
        <v>-2.5464079703899301E-2</v>
      </c>
      <c r="N35" s="42">
        <f t="shared" si="8"/>
        <v>-2.8077689155398322E-2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1.6023799415188966</v>
      </c>
      <c r="D41" s="47">
        <v>1.617129312313532</v>
      </c>
      <c r="E41" s="47">
        <v>1.6166982048344598</v>
      </c>
      <c r="F41" s="47">
        <v>1.6087322480891573</v>
      </c>
      <c r="G41" s="47">
        <v>1.6047992144233771</v>
      </c>
      <c r="H41" s="47">
        <v>1.6050110608970589</v>
      </c>
      <c r="I41" s="47">
        <v>1.6174913833780573</v>
      </c>
      <c r="J41" s="47">
        <v>1.6210952726113421</v>
      </c>
      <c r="K41" s="47">
        <v>1.628802582996647</v>
      </c>
      <c r="L41" s="47">
        <v>1.6366789500652428</v>
      </c>
      <c r="M41" s="47">
        <v>1.6394938093611429</v>
      </c>
      <c r="N41" s="47">
        <v>1.6497301395401487</v>
      </c>
    </row>
    <row r="43" spans="1:14" x14ac:dyDescent="0.25">
      <c r="A43" s="48" t="s">
        <v>31</v>
      </c>
      <c r="B43" s="48"/>
      <c r="C43" s="49">
        <v>95.777579916161613</v>
      </c>
      <c r="D43" s="49">
        <v>96.583826487347807</v>
      </c>
      <c r="E43" s="49">
        <v>95.793380187833222</v>
      </c>
      <c r="F43" s="49">
        <v>95.274882886121858</v>
      </c>
      <c r="G43" s="49">
        <v>94.039553538834539</v>
      </c>
      <c r="H43" s="49">
        <v>93.478200671640792</v>
      </c>
      <c r="I43" s="49">
        <v>91.934219765044105</v>
      </c>
      <c r="J43" s="49">
        <v>90.927959561966262</v>
      </c>
      <c r="K43" s="49">
        <v>89.184200390744181</v>
      </c>
      <c r="L43" s="49">
        <v>89.17299010271266</v>
      </c>
      <c r="M43" s="49">
        <v>88.410734648932234</v>
      </c>
      <c r="N43" s="49">
        <v>87.768511281916702</v>
      </c>
    </row>
    <row r="44" spans="1:14" x14ac:dyDescent="0.25">
      <c r="A44" s="19" t="s">
        <v>47</v>
      </c>
      <c r="B44" s="19"/>
      <c r="C44" s="50">
        <v>96.842070251890362</v>
      </c>
      <c r="D44" s="50">
        <v>96.583826487347778</v>
      </c>
      <c r="E44" s="50">
        <v>95.596633606030409</v>
      </c>
      <c r="F44" s="50">
        <v>94.886908793791363</v>
      </c>
      <c r="G44" s="50">
        <v>93.486647863673838</v>
      </c>
      <c r="H44" s="50">
        <v>92.739921800482264</v>
      </c>
      <c r="I44" s="50">
        <v>91.052099139390691</v>
      </c>
      <c r="J44" s="50">
        <v>89.908159467520477</v>
      </c>
      <c r="K44" s="50">
        <v>88.070142225604201</v>
      </c>
      <c r="L44" s="50">
        <v>87.961437098825726</v>
      </c>
      <c r="M44" s="50">
        <v>87.095882285522592</v>
      </c>
      <c r="N44" s="50">
        <v>86.376523446924054</v>
      </c>
    </row>
    <row r="45" spans="1:14" x14ac:dyDescent="0.25">
      <c r="A45" s="51" t="s">
        <v>48</v>
      </c>
      <c r="B45" s="51"/>
      <c r="C45" s="52">
        <v>94.673226411712776</v>
      </c>
      <c r="D45" s="52">
        <v>96.583826487347793</v>
      </c>
      <c r="E45" s="52">
        <v>95.993670715726608</v>
      </c>
      <c r="F45" s="52">
        <v>95.666107107911913</v>
      </c>
      <c r="G45" s="52">
        <v>94.597575563908848</v>
      </c>
      <c r="H45" s="52">
        <v>94.220960642032182</v>
      </c>
      <c r="I45" s="52">
        <v>92.821250692495639</v>
      </c>
      <c r="J45" s="52">
        <v>91.94761317231027</v>
      </c>
      <c r="K45" s="52">
        <v>90.300069682437368</v>
      </c>
      <c r="L45" s="52">
        <v>90.39104870687639</v>
      </c>
      <c r="M45" s="52">
        <v>89.737410912942849</v>
      </c>
      <c r="N45" s="52">
        <v>89.174741101373243</v>
      </c>
    </row>
    <row r="47" spans="1:14" x14ac:dyDescent="0.25">
      <c r="A47" s="48" t="s">
        <v>32</v>
      </c>
      <c r="B47" s="48"/>
      <c r="C47" s="49">
        <v>79.981753070671857</v>
      </c>
      <c r="D47" s="49">
        <v>79.875211435278175</v>
      </c>
      <c r="E47" s="49">
        <v>79.979985941348787</v>
      </c>
      <c r="F47" s="49">
        <v>80.053004711822396</v>
      </c>
      <c r="G47" s="49">
        <v>80.207481000687352</v>
      </c>
      <c r="H47" s="49">
        <v>80.284077054606399</v>
      </c>
      <c r="I47" s="49">
        <v>80.484172364149913</v>
      </c>
      <c r="J47" s="49">
        <v>80.626500363049345</v>
      </c>
      <c r="K47" s="49">
        <v>80.862067645120533</v>
      </c>
      <c r="L47" s="49">
        <v>80.868432594269009</v>
      </c>
      <c r="M47" s="49">
        <v>80.974039584739558</v>
      </c>
      <c r="N47" s="49">
        <v>81.066570860046738</v>
      </c>
    </row>
    <row r="48" spans="1:14" x14ac:dyDescent="0.25">
      <c r="A48" s="19" t="s">
        <v>45</v>
      </c>
      <c r="B48" s="19"/>
      <c r="C48" s="50">
        <v>77.822057259825968</v>
      </c>
      <c r="D48" s="50">
        <v>77.857286063233303</v>
      </c>
      <c r="E48" s="50">
        <v>77.990248055649701</v>
      </c>
      <c r="F48" s="50">
        <v>78.08640048852368</v>
      </c>
      <c r="G48" s="50">
        <v>78.277034605330627</v>
      </c>
      <c r="H48" s="50">
        <v>78.37788248454865</v>
      </c>
      <c r="I48" s="50">
        <v>78.611960977596155</v>
      </c>
      <c r="J48" s="50">
        <v>78.77537329912893</v>
      </c>
      <c r="K48" s="50">
        <v>79.038076789218678</v>
      </c>
      <c r="L48" s="50">
        <v>79.059186471856322</v>
      </c>
      <c r="M48" s="50">
        <v>79.187503840206233</v>
      </c>
      <c r="N48" s="50">
        <v>79.299345690609542</v>
      </c>
    </row>
    <row r="49" spans="1:14" x14ac:dyDescent="0.25">
      <c r="A49" s="51" t="s">
        <v>46</v>
      </c>
      <c r="B49" s="51"/>
      <c r="C49" s="52">
        <v>82.006987041480727</v>
      </c>
      <c r="D49" s="52">
        <v>81.78281031051813</v>
      </c>
      <c r="E49" s="52">
        <v>81.856738071032424</v>
      </c>
      <c r="F49" s="52">
        <v>81.902437855217215</v>
      </c>
      <c r="G49" s="52">
        <v>82.035308651826398</v>
      </c>
      <c r="H49" s="52">
        <v>82.088199494851054</v>
      </c>
      <c r="I49" s="52">
        <v>82.262504126318561</v>
      </c>
      <c r="J49" s="52">
        <v>82.378193466038226</v>
      </c>
      <c r="K49" s="52">
        <v>82.582940372995083</v>
      </c>
      <c r="L49" s="52">
        <v>82.579779973633038</v>
      </c>
      <c r="M49" s="52">
        <v>82.667525230866275</v>
      </c>
      <c r="N49" s="52">
        <v>82.744751008492258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E141C-EC66-4C79-811A-454B5E974E2F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81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23838</v>
      </c>
      <c r="D8" s="21">
        <v>23950.787907588969</v>
      </c>
      <c r="E8" s="21">
        <v>24066.544414202614</v>
      </c>
      <c r="F8" s="21">
        <v>24178.381456779774</v>
      </c>
      <c r="G8" s="21">
        <v>24281.477168416102</v>
      </c>
      <c r="H8" s="21">
        <v>24383.171524922269</v>
      </c>
      <c r="I8" s="21">
        <v>24475.545750737343</v>
      </c>
      <c r="J8" s="21">
        <v>24566.439372763682</v>
      </c>
      <c r="K8" s="21">
        <v>24649.554908935588</v>
      </c>
      <c r="L8" s="21">
        <v>24729.597149490826</v>
      </c>
      <c r="M8" s="21">
        <v>24804.578865138752</v>
      </c>
      <c r="N8" s="21">
        <v>24873.892052479339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196.68327999184686</v>
      </c>
      <c r="D10" s="26">
        <f t="shared" ref="D10:N10" si="0">SUM(D11:D12)</f>
        <v>198.68711075522663</v>
      </c>
      <c r="E10" s="26">
        <f t="shared" si="0"/>
        <v>198.72105936014268</v>
      </c>
      <c r="F10" s="26">
        <f t="shared" si="0"/>
        <v>197.83236671072143</v>
      </c>
      <c r="G10" s="26">
        <f t="shared" si="0"/>
        <v>197.03851683416946</v>
      </c>
      <c r="H10" s="26">
        <f t="shared" si="0"/>
        <v>196.7230016694644</v>
      </c>
      <c r="I10" s="26">
        <f t="shared" si="0"/>
        <v>197.56850721072399</v>
      </c>
      <c r="J10" s="26">
        <f t="shared" si="0"/>
        <v>197.12214923341344</v>
      </c>
      <c r="K10" s="26">
        <f t="shared" si="0"/>
        <v>197.04649584393405</v>
      </c>
      <c r="L10" s="26">
        <f t="shared" si="0"/>
        <v>196.89605172269304</v>
      </c>
      <c r="M10" s="26">
        <f t="shared" si="0"/>
        <v>195.98369508324743</v>
      </c>
      <c r="N10" s="26">
        <f t="shared" si="0"/>
        <v>195.86490215169908</v>
      </c>
    </row>
    <row r="11" spans="1:14" x14ac:dyDescent="0.25">
      <c r="A11" s="20" t="s">
        <v>34</v>
      </c>
      <c r="B11" s="18"/>
      <c r="C11" s="22">
        <v>100.73307441766052</v>
      </c>
      <c r="D11" s="22">
        <v>101.64249535927152</v>
      </c>
      <c r="E11" s="22">
        <v>101.61426950516172</v>
      </c>
      <c r="F11" s="22">
        <v>101.46759284666962</v>
      </c>
      <c r="G11" s="22">
        <v>100.97487303366212</v>
      </c>
      <c r="H11" s="22">
        <v>100.91889985643523</v>
      </c>
      <c r="I11" s="22">
        <v>101.29446632777029</v>
      </c>
      <c r="J11" s="22">
        <v>101.12110252882897</v>
      </c>
      <c r="K11" s="22">
        <v>100.78928262417226</v>
      </c>
      <c r="L11" s="22">
        <v>100.81314359975724</v>
      </c>
      <c r="M11" s="22">
        <v>100.4059252336999</v>
      </c>
      <c r="N11" s="22">
        <v>100.14811738978278</v>
      </c>
    </row>
    <row r="12" spans="1:14" x14ac:dyDescent="0.25">
      <c r="A12" s="27" t="s">
        <v>35</v>
      </c>
      <c r="B12" s="28"/>
      <c r="C12" s="29">
        <v>95.950205574186342</v>
      </c>
      <c r="D12" s="29">
        <v>97.044615395955105</v>
      </c>
      <c r="E12" s="29">
        <v>97.10678985498096</v>
      </c>
      <c r="F12" s="29">
        <v>96.364773864051813</v>
      </c>
      <c r="G12" s="29">
        <v>96.063643800507336</v>
      </c>
      <c r="H12" s="29">
        <v>95.804101813029163</v>
      </c>
      <c r="I12" s="29">
        <v>96.274040882953699</v>
      </c>
      <c r="J12" s="29">
        <v>96.001046704584468</v>
      </c>
      <c r="K12" s="29">
        <v>96.257213219761795</v>
      </c>
      <c r="L12" s="29">
        <v>96.082908122935805</v>
      </c>
      <c r="M12" s="29">
        <v>95.577769849547522</v>
      </c>
      <c r="N12" s="29">
        <v>95.716784761916301</v>
      </c>
    </row>
    <row r="13" spans="1:14" x14ac:dyDescent="0.25">
      <c r="A13" s="33" t="s">
        <v>36</v>
      </c>
      <c r="B13" s="18"/>
      <c r="C13" s="26">
        <f>SUM(C14:C15)</f>
        <v>229.85771004387647</v>
      </c>
      <c r="D13" s="26">
        <f t="shared" ref="D13:N13" si="1">SUM(D14:D15)</f>
        <v>238.46632382459092</v>
      </c>
      <c r="E13" s="26">
        <f t="shared" si="1"/>
        <v>242.89845552801114</v>
      </c>
      <c r="F13" s="26">
        <f t="shared" si="1"/>
        <v>247.89031261093751</v>
      </c>
      <c r="G13" s="26">
        <f t="shared" si="1"/>
        <v>251.44600191783695</v>
      </c>
      <c r="H13" s="26">
        <f t="shared" si="1"/>
        <v>256.61359479016153</v>
      </c>
      <c r="I13" s="26">
        <f t="shared" si="1"/>
        <v>258.73953181934712</v>
      </c>
      <c r="J13" s="26">
        <f t="shared" si="1"/>
        <v>263.10010441807742</v>
      </c>
      <c r="K13" s="26">
        <f t="shared" si="1"/>
        <v>264.99110381925038</v>
      </c>
      <c r="L13" s="26">
        <f t="shared" si="1"/>
        <v>272.26955129819004</v>
      </c>
      <c r="M13" s="26">
        <f t="shared" si="1"/>
        <v>277.21608964449064</v>
      </c>
      <c r="N13" s="26">
        <f t="shared" si="1"/>
        <v>282.89251419073196</v>
      </c>
    </row>
    <row r="14" spans="1:14" x14ac:dyDescent="0.25">
      <c r="A14" s="20" t="s">
        <v>37</v>
      </c>
      <c r="B14" s="18"/>
      <c r="C14" s="22">
        <v>117.6468538878743</v>
      </c>
      <c r="D14" s="22">
        <v>121.03073154552538</v>
      </c>
      <c r="E14" s="22">
        <v>122.90179896500388</v>
      </c>
      <c r="F14" s="22">
        <v>125.4308158353077</v>
      </c>
      <c r="G14" s="22">
        <v>127.2422910972155</v>
      </c>
      <c r="H14" s="22">
        <v>129.94887372633386</v>
      </c>
      <c r="I14" s="22">
        <v>130.9336634744613</v>
      </c>
      <c r="J14" s="22">
        <v>132.97596242082847</v>
      </c>
      <c r="K14" s="22">
        <v>133.72849886713499</v>
      </c>
      <c r="L14" s="22">
        <v>137.15567852519632</v>
      </c>
      <c r="M14" s="22">
        <v>139.46958725213156</v>
      </c>
      <c r="N14" s="22">
        <v>141.98736110781448</v>
      </c>
    </row>
    <row r="15" spans="1:14" x14ac:dyDescent="0.25">
      <c r="A15" s="10" t="s">
        <v>38</v>
      </c>
      <c r="B15" s="12"/>
      <c r="C15" s="23">
        <v>112.21085615600218</v>
      </c>
      <c r="D15" s="23">
        <v>117.43559227906555</v>
      </c>
      <c r="E15" s="23">
        <v>119.99665656300726</v>
      </c>
      <c r="F15" s="23">
        <v>122.45949677562982</v>
      </c>
      <c r="G15" s="23">
        <v>124.20371082062145</v>
      </c>
      <c r="H15" s="23">
        <v>126.66472106382766</v>
      </c>
      <c r="I15" s="23">
        <v>127.80586834488582</v>
      </c>
      <c r="J15" s="23">
        <v>130.12414199724896</v>
      </c>
      <c r="K15" s="23">
        <v>131.26260495211542</v>
      </c>
      <c r="L15" s="23">
        <v>135.11387277299372</v>
      </c>
      <c r="M15" s="23">
        <v>137.74650239235908</v>
      </c>
      <c r="N15" s="23">
        <v>140.90515308291748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-33.174430052029606</v>
      </c>
      <c r="D17" s="32">
        <f t="shared" ref="D17:N17" si="2">D10-D13</f>
        <v>-39.779213069364289</v>
      </c>
      <c r="E17" s="32">
        <f t="shared" si="2"/>
        <v>-44.177396167868466</v>
      </c>
      <c r="F17" s="32">
        <f t="shared" si="2"/>
        <v>-50.057945900216083</v>
      </c>
      <c r="G17" s="32">
        <f t="shared" si="2"/>
        <v>-54.407485083667495</v>
      </c>
      <c r="H17" s="32">
        <f t="shared" si="2"/>
        <v>-59.890593120697133</v>
      </c>
      <c r="I17" s="32">
        <f t="shared" si="2"/>
        <v>-61.171024608623128</v>
      </c>
      <c r="J17" s="32">
        <f t="shared" si="2"/>
        <v>-65.977955184663983</v>
      </c>
      <c r="K17" s="32">
        <f t="shared" si="2"/>
        <v>-67.94460797531633</v>
      </c>
      <c r="L17" s="32">
        <f t="shared" si="2"/>
        <v>-75.373499575496993</v>
      </c>
      <c r="M17" s="32">
        <f t="shared" si="2"/>
        <v>-81.232394561243211</v>
      </c>
      <c r="N17" s="32">
        <f t="shared" si="2"/>
        <v>-87.027612039032874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945.46951139081932</v>
      </c>
      <c r="D19" s="26">
        <f t="shared" ref="D19:N19" si="3">SUM(D20:D21)</f>
        <v>950.93886602824205</v>
      </c>
      <c r="E19" s="26">
        <f t="shared" si="3"/>
        <v>951.20481886012158</v>
      </c>
      <c r="F19" s="26">
        <f t="shared" si="3"/>
        <v>950.34824077456108</v>
      </c>
      <c r="G19" s="26">
        <f t="shared" si="3"/>
        <v>951.80847828064293</v>
      </c>
      <c r="H19" s="26">
        <f t="shared" si="3"/>
        <v>950.24456224315009</v>
      </c>
      <c r="I19" s="26">
        <f t="shared" si="3"/>
        <v>949.64975300023798</v>
      </c>
      <c r="J19" s="26">
        <f t="shared" si="3"/>
        <v>948.10838767896553</v>
      </c>
      <c r="K19" s="26">
        <f t="shared" si="3"/>
        <v>947.31474960314881</v>
      </c>
      <c r="L19" s="26">
        <f t="shared" si="3"/>
        <v>948.73588367341381</v>
      </c>
      <c r="M19" s="26">
        <f t="shared" si="3"/>
        <v>948.64330870516824</v>
      </c>
      <c r="N19" s="26">
        <f t="shared" si="3"/>
        <v>949.50031678355936</v>
      </c>
    </row>
    <row r="20" spans="1:14" x14ac:dyDescent="0.25">
      <c r="A20" s="68" t="s">
        <v>40</v>
      </c>
      <c r="B20" s="68"/>
      <c r="C20" s="22">
        <v>470.80796127398048</v>
      </c>
      <c r="D20" s="22">
        <v>473.6826294734368</v>
      </c>
      <c r="E20" s="22">
        <v>472.9045814109931</v>
      </c>
      <c r="F20" s="22">
        <v>474.03467339748761</v>
      </c>
      <c r="G20" s="22">
        <v>474.10286863344209</v>
      </c>
      <c r="H20" s="22">
        <v>473.60386644370715</v>
      </c>
      <c r="I20" s="22">
        <v>475.14845965697867</v>
      </c>
      <c r="J20" s="22">
        <v>474.00436611487606</v>
      </c>
      <c r="K20" s="22">
        <v>473.28705266151189</v>
      </c>
      <c r="L20" s="22">
        <v>474.01586488198512</v>
      </c>
      <c r="M20" s="22">
        <v>474.21908020088875</v>
      </c>
      <c r="N20" s="22">
        <v>474.73927689639066</v>
      </c>
    </row>
    <row r="21" spans="1:14" x14ac:dyDescent="0.25">
      <c r="A21" s="27" t="s">
        <v>41</v>
      </c>
      <c r="B21" s="27"/>
      <c r="C21" s="29">
        <v>474.66155011683884</v>
      </c>
      <c r="D21" s="29">
        <v>477.25623655480524</v>
      </c>
      <c r="E21" s="29">
        <v>478.30023744912847</v>
      </c>
      <c r="F21" s="29">
        <v>476.31356737707347</v>
      </c>
      <c r="G21" s="29">
        <v>477.70560964720084</v>
      </c>
      <c r="H21" s="29">
        <v>476.64069579944299</v>
      </c>
      <c r="I21" s="29">
        <v>474.50129334325931</v>
      </c>
      <c r="J21" s="29">
        <v>474.10402156408941</v>
      </c>
      <c r="K21" s="29">
        <v>474.02769694163686</v>
      </c>
      <c r="L21" s="29">
        <v>474.72001879142863</v>
      </c>
      <c r="M21" s="29">
        <v>474.42422850427948</v>
      </c>
      <c r="N21" s="29">
        <v>474.76103988716875</v>
      </c>
    </row>
    <row r="22" spans="1:14" x14ac:dyDescent="0.25">
      <c r="A22" s="71" t="s">
        <v>44</v>
      </c>
      <c r="B22" s="71"/>
      <c r="C22" s="26">
        <f>SUM(C23:C24)</f>
        <v>799.50717374982696</v>
      </c>
      <c r="D22" s="26">
        <f t="shared" ref="D22:N22" si="4">SUM(D23:D24)</f>
        <v>795.40314634522451</v>
      </c>
      <c r="E22" s="26">
        <f t="shared" si="4"/>
        <v>795.19038011510088</v>
      </c>
      <c r="F22" s="26">
        <f t="shared" si="4"/>
        <v>797.19458323800723</v>
      </c>
      <c r="G22" s="26">
        <f t="shared" si="4"/>
        <v>795.70663669081353</v>
      </c>
      <c r="H22" s="26">
        <f t="shared" si="4"/>
        <v>797.97974330737964</v>
      </c>
      <c r="I22" s="26">
        <f t="shared" si="4"/>
        <v>797.58510636527558</v>
      </c>
      <c r="J22" s="26">
        <f t="shared" si="4"/>
        <v>799.01489632239463</v>
      </c>
      <c r="K22" s="26">
        <f t="shared" si="4"/>
        <v>799.32790107259154</v>
      </c>
      <c r="L22" s="26">
        <f t="shared" si="4"/>
        <v>798.3806684499956</v>
      </c>
      <c r="M22" s="26">
        <f t="shared" si="4"/>
        <v>798.09772680333549</v>
      </c>
      <c r="N22" s="26">
        <f t="shared" si="4"/>
        <v>797.96159512769736</v>
      </c>
    </row>
    <row r="23" spans="1:14" x14ac:dyDescent="0.25">
      <c r="A23" s="68" t="s">
        <v>42</v>
      </c>
      <c r="B23" s="68"/>
      <c r="C23" s="23">
        <v>401.78677464811346</v>
      </c>
      <c r="D23" s="22">
        <v>399.93924017047777</v>
      </c>
      <c r="E23" s="22">
        <v>400.21209403334018</v>
      </c>
      <c r="F23" s="22">
        <v>400.54868339284343</v>
      </c>
      <c r="G23" s="22">
        <v>400.03302888707464</v>
      </c>
      <c r="H23" s="22">
        <v>401.43209307152023</v>
      </c>
      <c r="I23" s="22">
        <v>399.15513290715046</v>
      </c>
      <c r="J23" s="22">
        <v>400.13472787694622</v>
      </c>
      <c r="K23" s="22">
        <v>401.22481486427858</v>
      </c>
      <c r="L23" s="22">
        <v>400.79702446755721</v>
      </c>
      <c r="M23" s="22">
        <v>400.10145399163667</v>
      </c>
      <c r="N23" s="22">
        <v>399.64927239957979</v>
      </c>
    </row>
    <row r="24" spans="1:14" x14ac:dyDescent="0.25">
      <c r="A24" s="10" t="s">
        <v>43</v>
      </c>
      <c r="B24" s="10"/>
      <c r="C24" s="23">
        <v>397.72039910171355</v>
      </c>
      <c r="D24" s="23">
        <v>395.46390617474674</v>
      </c>
      <c r="E24" s="23">
        <v>394.97828608176076</v>
      </c>
      <c r="F24" s="23">
        <v>396.6458998451638</v>
      </c>
      <c r="G24" s="23">
        <v>395.67360780373889</v>
      </c>
      <c r="H24" s="23">
        <v>396.54765023585941</v>
      </c>
      <c r="I24" s="23">
        <v>398.42997345812512</v>
      </c>
      <c r="J24" s="23">
        <v>398.88016844544848</v>
      </c>
      <c r="K24" s="23">
        <v>398.10308620831296</v>
      </c>
      <c r="L24" s="23">
        <v>397.58364398243839</v>
      </c>
      <c r="M24" s="23">
        <v>397.99627281169876</v>
      </c>
      <c r="N24" s="23">
        <v>398.31232272811758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145.96233764099236</v>
      </c>
      <c r="D26" s="32">
        <f t="shared" ref="D26:N26" si="5">D19-D22</f>
        <v>155.53571968301753</v>
      </c>
      <c r="E26" s="32">
        <f t="shared" si="5"/>
        <v>156.0144387450207</v>
      </c>
      <c r="F26" s="32">
        <f t="shared" si="5"/>
        <v>153.15365753655385</v>
      </c>
      <c r="G26" s="32">
        <f t="shared" si="5"/>
        <v>156.10184158982941</v>
      </c>
      <c r="H26" s="32">
        <f t="shared" si="5"/>
        <v>152.26481893577045</v>
      </c>
      <c r="I26" s="32">
        <f t="shared" si="5"/>
        <v>152.0646466349624</v>
      </c>
      <c r="J26" s="32">
        <f t="shared" si="5"/>
        <v>149.09349135657089</v>
      </c>
      <c r="K26" s="32">
        <f t="shared" si="5"/>
        <v>147.98684853055727</v>
      </c>
      <c r="L26" s="32">
        <f t="shared" si="5"/>
        <v>150.35521522341821</v>
      </c>
      <c r="M26" s="32">
        <f t="shared" si="5"/>
        <v>150.54558190183275</v>
      </c>
      <c r="N26" s="32">
        <f t="shared" si="5"/>
        <v>151.53872165586199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112.78790758896275</v>
      </c>
      <c r="D30" s="32">
        <f t="shared" ref="D30:N30" si="6">D17+D26+D28</f>
        <v>115.75650661365324</v>
      </c>
      <c r="E30" s="32">
        <f t="shared" si="6"/>
        <v>111.83704257715223</v>
      </c>
      <c r="F30" s="32">
        <f t="shared" si="6"/>
        <v>103.09571163633777</v>
      </c>
      <c r="G30" s="32">
        <f t="shared" si="6"/>
        <v>101.69435650616191</v>
      </c>
      <c r="H30" s="32">
        <f t="shared" si="6"/>
        <v>92.374225815073316</v>
      </c>
      <c r="I30" s="32">
        <f t="shared" si="6"/>
        <v>90.893622026339273</v>
      </c>
      <c r="J30" s="32">
        <f t="shared" si="6"/>
        <v>83.115536171906911</v>
      </c>
      <c r="K30" s="32">
        <f t="shared" si="6"/>
        <v>80.042240555240937</v>
      </c>
      <c r="L30" s="32">
        <f t="shared" si="6"/>
        <v>74.98171564792122</v>
      </c>
      <c r="M30" s="32">
        <f t="shared" si="6"/>
        <v>69.313187340589536</v>
      </c>
      <c r="N30" s="32">
        <f t="shared" si="6"/>
        <v>64.511109616829117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23950.787907588969</v>
      </c>
      <c r="D32" s="21">
        <v>24066.544414202614</v>
      </c>
      <c r="E32" s="21">
        <v>24178.381456779774</v>
      </c>
      <c r="F32" s="21">
        <v>24281.477168416102</v>
      </c>
      <c r="G32" s="21">
        <v>24383.171524922269</v>
      </c>
      <c r="H32" s="21">
        <v>24475.545750737343</v>
      </c>
      <c r="I32" s="21">
        <v>24566.439372763682</v>
      </c>
      <c r="J32" s="21">
        <v>24649.554908935588</v>
      </c>
      <c r="K32" s="21">
        <v>24729.597149490826</v>
      </c>
      <c r="L32" s="21">
        <v>24804.578865138752</v>
      </c>
      <c r="M32" s="21">
        <v>24873.892052479339</v>
      </c>
      <c r="N32" s="21">
        <v>24938.403162096169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4.7314333244805606E-3</v>
      </c>
      <c r="D34" s="39">
        <f t="shared" ref="D34:N34" si="7">(D32/D8)-1</f>
        <v>4.8330980617539154E-3</v>
      </c>
      <c r="E34" s="39">
        <f t="shared" si="7"/>
        <v>4.6469921336591558E-3</v>
      </c>
      <c r="F34" s="39">
        <f t="shared" si="7"/>
        <v>4.2639624914768692E-3</v>
      </c>
      <c r="G34" s="39">
        <f t="shared" si="7"/>
        <v>4.1881453834466953E-3</v>
      </c>
      <c r="H34" s="39">
        <f t="shared" si="7"/>
        <v>3.7884417833282669E-3</v>
      </c>
      <c r="I34" s="39">
        <f t="shared" si="7"/>
        <v>3.713650471863339E-3</v>
      </c>
      <c r="J34" s="39">
        <f t="shared" si="7"/>
        <v>3.3832960043878035E-3</v>
      </c>
      <c r="K34" s="39">
        <f t="shared" si="7"/>
        <v>3.2472083512640193E-3</v>
      </c>
      <c r="L34" s="39">
        <f t="shared" si="7"/>
        <v>3.0320637734071454E-3</v>
      </c>
      <c r="M34" s="39">
        <f t="shared" si="7"/>
        <v>2.7943706570241478E-3</v>
      </c>
      <c r="N34" s="39">
        <f t="shared" si="7"/>
        <v>2.5935269591395027E-3</v>
      </c>
    </row>
    <row r="35" spans="1:14" ht="15.75" thickBot="1" x14ac:dyDescent="0.3">
      <c r="A35" s="40" t="s">
        <v>15</v>
      </c>
      <c r="B35" s="41"/>
      <c r="C35" s="42">
        <f>(C32/$C$8)-1</f>
        <v>4.7314333244805606E-3</v>
      </c>
      <c r="D35" s="42">
        <f t="shared" ref="D35:N35" si="8">(D32/$C$8)-1</f>
        <v>9.5873988674641808E-3</v>
      </c>
      <c r="E35" s="42">
        <f t="shared" si="8"/>
        <v>1.4278943568242886E-2</v>
      </c>
      <c r="F35" s="42">
        <f t="shared" si="8"/>
        <v>1.8603790939512699E-2</v>
      </c>
      <c r="G35" s="42">
        <f t="shared" si="8"/>
        <v>2.2869851704097277E-2</v>
      </c>
      <c r="H35" s="42">
        <f t="shared" si="8"/>
        <v>2.6744934589199687E-2</v>
      </c>
      <c r="I35" s="42">
        <f t="shared" si="8"/>
        <v>3.0557906400020096E-2</v>
      </c>
      <c r="J35" s="42">
        <f t="shared" si="8"/>
        <v>3.4044588847033541E-2</v>
      </c>
      <c r="K35" s="42">
        <f t="shared" si="8"/>
        <v>3.7402347071517239E-2</v>
      </c>
      <c r="L35" s="42">
        <f t="shared" si="8"/>
        <v>4.0547817146520337E-2</v>
      </c>
      <c r="M35" s="42">
        <f t="shared" si="8"/>
        <v>4.3455493433985248E-2</v>
      </c>
      <c r="N35" s="42">
        <f t="shared" si="8"/>
        <v>4.6161723386868303E-2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1.5977959880360737</v>
      </c>
      <c r="D41" s="47">
        <v>1.6132039805735319</v>
      </c>
      <c r="E41" s="47">
        <v>1.6125091859195317</v>
      </c>
      <c r="F41" s="47">
        <v>1.6049374501764453</v>
      </c>
      <c r="G41" s="47">
        <v>1.6007147044526993</v>
      </c>
      <c r="H41" s="47">
        <v>1.6005709765142431</v>
      </c>
      <c r="I41" s="47">
        <v>1.6129481443012053</v>
      </c>
      <c r="J41" s="47">
        <v>1.6166680588161011</v>
      </c>
      <c r="K41" s="47">
        <v>1.6236637554768303</v>
      </c>
      <c r="L41" s="47">
        <v>1.6313992582849928</v>
      </c>
      <c r="M41" s="47">
        <v>1.6343434392182186</v>
      </c>
      <c r="N41" s="47">
        <v>1.6447754785006878</v>
      </c>
    </row>
    <row r="43" spans="1:14" x14ac:dyDescent="0.25">
      <c r="A43" s="48" t="s">
        <v>31</v>
      </c>
      <c r="B43" s="48"/>
      <c r="C43" s="49">
        <v>79.30640926880028</v>
      </c>
      <c r="D43" s="49">
        <v>79.99872496931836</v>
      </c>
      <c r="E43" s="49">
        <v>79.353679402222483</v>
      </c>
      <c r="F43" s="49">
        <v>78.922600666861342</v>
      </c>
      <c r="G43" s="49">
        <v>77.904695572676914</v>
      </c>
      <c r="H43" s="49">
        <v>77.44889057045043</v>
      </c>
      <c r="I43" s="49">
        <v>76.185197089401157</v>
      </c>
      <c r="J43" s="49">
        <v>75.334192650679242</v>
      </c>
      <c r="K43" s="49">
        <v>73.896196487263865</v>
      </c>
      <c r="L43" s="49">
        <v>73.891184289843167</v>
      </c>
      <c r="M43" s="49">
        <v>73.282602364544772</v>
      </c>
      <c r="N43" s="49">
        <v>72.782551449834585</v>
      </c>
    </row>
    <row r="44" spans="1:14" x14ac:dyDescent="0.25">
      <c r="A44" s="19" t="s">
        <v>47</v>
      </c>
      <c r="B44" s="19"/>
      <c r="C44" s="50">
        <v>80.206517964260556</v>
      </c>
      <c r="D44" s="50">
        <v>79.998724969318374</v>
      </c>
      <c r="E44" s="50">
        <v>79.190217811322711</v>
      </c>
      <c r="F44" s="50">
        <v>78.610314437889883</v>
      </c>
      <c r="G44" s="50">
        <v>77.462923432693614</v>
      </c>
      <c r="H44" s="50">
        <v>76.87293212634971</v>
      </c>
      <c r="I44" s="50">
        <v>75.501615376363389</v>
      </c>
      <c r="J44" s="50">
        <v>74.554239921333135</v>
      </c>
      <c r="K44" s="50">
        <v>73.035450524441217</v>
      </c>
      <c r="L44" s="50">
        <v>72.948984531469037</v>
      </c>
      <c r="M44" s="50">
        <v>72.25873780651159</v>
      </c>
      <c r="N44" s="50">
        <v>71.692333877914081</v>
      </c>
    </row>
    <row r="45" spans="1:14" x14ac:dyDescent="0.25">
      <c r="A45" s="51" t="s">
        <v>48</v>
      </c>
      <c r="B45" s="51"/>
      <c r="C45" s="52">
        <v>78.384137488488051</v>
      </c>
      <c r="D45" s="52">
        <v>79.99872496931836</v>
      </c>
      <c r="E45" s="52">
        <v>79.521799439273408</v>
      </c>
      <c r="F45" s="52">
        <v>79.245046822084348</v>
      </c>
      <c r="G45" s="52">
        <v>78.362531433734276</v>
      </c>
      <c r="H45" s="52">
        <v>78.048821011730908</v>
      </c>
      <c r="I45" s="52">
        <v>76.898464505141177</v>
      </c>
      <c r="J45" s="52">
        <v>76.148280550836176</v>
      </c>
      <c r="K45" s="52">
        <v>74.794229548432938</v>
      </c>
      <c r="L45" s="52">
        <v>74.872846179170352</v>
      </c>
      <c r="M45" s="52">
        <v>74.349266672729939</v>
      </c>
      <c r="N45" s="52">
        <v>73.915204909238824</v>
      </c>
    </row>
    <row r="47" spans="1:14" x14ac:dyDescent="0.25">
      <c r="A47" s="48" t="s">
        <v>32</v>
      </c>
      <c r="B47" s="48"/>
      <c r="C47" s="49">
        <v>82.280138927830535</v>
      </c>
      <c r="D47" s="49">
        <v>82.154502628272411</v>
      </c>
      <c r="E47" s="49">
        <v>82.256172230691973</v>
      </c>
      <c r="F47" s="49">
        <v>82.321971880418459</v>
      </c>
      <c r="G47" s="49">
        <v>82.474114604261871</v>
      </c>
      <c r="H47" s="49">
        <v>82.539607169626649</v>
      </c>
      <c r="I47" s="49">
        <v>82.733941115980571</v>
      </c>
      <c r="J47" s="49">
        <v>82.864572344719036</v>
      </c>
      <c r="K47" s="49">
        <v>83.092860730627407</v>
      </c>
      <c r="L47" s="49">
        <v>83.094116385766426</v>
      </c>
      <c r="M47" s="49">
        <v>83.192447432982704</v>
      </c>
      <c r="N47" s="49">
        <v>83.280080516491623</v>
      </c>
    </row>
    <row r="48" spans="1:14" x14ac:dyDescent="0.25">
      <c r="A48" s="19" t="s">
        <v>45</v>
      </c>
      <c r="B48" s="19"/>
      <c r="C48" s="50">
        <v>80.244256430224823</v>
      </c>
      <c r="D48" s="50">
        <v>80.273954623673447</v>
      </c>
      <c r="E48" s="50">
        <v>80.400889210949032</v>
      </c>
      <c r="F48" s="50">
        <v>80.491588313255434</v>
      </c>
      <c r="G48" s="50">
        <v>80.67598409589985</v>
      </c>
      <c r="H48" s="50">
        <v>80.770574322463517</v>
      </c>
      <c r="I48" s="50">
        <v>80.997912067456411</v>
      </c>
      <c r="J48" s="50">
        <v>81.155363351824178</v>
      </c>
      <c r="K48" s="50">
        <v>81.411855450732958</v>
      </c>
      <c r="L48" s="50">
        <v>81.427805862434781</v>
      </c>
      <c r="M48" s="50">
        <v>81.550775750322686</v>
      </c>
      <c r="N48" s="50">
        <v>81.657189854289413</v>
      </c>
    </row>
    <row r="49" spans="1:14" x14ac:dyDescent="0.25">
      <c r="A49" s="51" t="s">
        <v>46</v>
      </c>
      <c r="B49" s="51"/>
      <c r="C49" s="52">
        <v>84.137549603337661</v>
      </c>
      <c r="D49" s="52">
        <v>83.905497873709393</v>
      </c>
      <c r="E49" s="52">
        <v>83.973048762114146</v>
      </c>
      <c r="F49" s="52">
        <v>84.013104469052195</v>
      </c>
      <c r="G49" s="52">
        <v>84.14028724259083</v>
      </c>
      <c r="H49" s="52">
        <v>84.186549579216504</v>
      </c>
      <c r="I49" s="52">
        <v>84.354847962845398</v>
      </c>
      <c r="J49" s="52">
        <v>84.465163828596872</v>
      </c>
      <c r="K49" s="52">
        <v>84.664783870464632</v>
      </c>
      <c r="L49" s="52">
        <v>84.65630114660506</v>
      </c>
      <c r="M49" s="52">
        <v>84.738223858147464</v>
      </c>
      <c r="N49" s="52">
        <v>84.809724340951703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8B37618F89864ABE738DE1DBF7EE19" ma:contentTypeVersion="11" ma:contentTypeDescription="Create a new document." ma:contentTypeScope="" ma:versionID="338772431a4e61ebfea64e648a85c22a">
  <xsd:schema xmlns:xsd="http://www.w3.org/2001/XMLSchema" xmlns:xs="http://www.w3.org/2001/XMLSchema" xmlns:p="http://schemas.microsoft.com/office/2006/metadata/properties" xmlns:ns2="1543e12e-b41e-4b3f-8a83-41e12152c6a2" xmlns:ns3="4ea622ab-6d0b-4c8a-8736-27bd26b1fd54" targetNamespace="http://schemas.microsoft.com/office/2006/metadata/properties" ma:root="true" ma:fieldsID="d8b564e3829b7f9e430e9ffbfa9bf305" ns2:_="" ns3:_="">
    <xsd:import namespace="1543e12e-b41e-4b3f-8a83-41e12152c6a2"/>
    <xsd:import namespace="4ea622ab-6d0b-4c8a-8736-27bd26b1fd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3e12e-b41e-4b3f-8a83-41e12152c6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622ab-6d0b-4c8a-8736-27bd26b1f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F26E4F-679C-4B66-919B-3E647A6934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43e12e-b41e-4b3f-8a83-41e12152c6a2"/>
    <ds:schemaRef ds:uri="4ea622ab-6d0b-4c8a-8736-27bd26b1fd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28F83C-1DD6-49B9-AAF7-FA6A6FCBC839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543e12e-b41e-4b3f-8a83-41e12152c6a2"/>
    <ds:schemaRef ds:uri="http://purl.org/dc/terms/"/>
    <ds:schemaRef ds:uri="http://schemas.openxmlformats.org/package/2006/metadata/core-properties"/>
    <ds:schemaRef ds:uri="4ea622ab-6d0b-4c8a-8736-27bd26b1fd5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6102E3F-4458-490C-8FB9-A28FE8DCD4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Area Codes</vt:lpstr>
      <vt:lpstr>Highland</vt:lpstr>
      <vt:lpstr>BS</vt:lpstr>
      <vt:lpstr>CA</vt:lpstr>
      <vt:lpstr>ER</vt:lpstr>
      <vt:lpstr>IN</vt:lpstr>
      <vt:lpstr>LO</vt:lpstr>
      <vt:lpstr>MR</vt:lpstr>
      <vt:lpstr>NA</vt:lpstr>
      <vt:lpstr>RCW</vt:lpstr>
      <vt:lpstr>SL</vt:lpstr>
      <vt:lpstr>SU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Connachan, Cara</dc:creator>
  <cp:lastModifiedBy>Cara Connachan</cp:lastModifiedBy>
  <dcterms:created xsi:type="dcterms:W3CDTF">2020-07-15T14:42:44Z</dcterms:created>
  <dcterms:modified xsi:type="dcterms:W3CDTF">2020-08-06T15:36:32Z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0x0101008D8B37618F89864ABE738DE1DBF7EE19</vt:lpwstr>
  </property>
</Properties>
</file>