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mpservihub.sharepoint.com/sites/ceo-research/Shared Documents/Popgroup and Projections/2. Summary Tables/"/>
    </mc:Choice>
  </mc:AlternateContent>
  <xr:revisionPtr revIDLastSave="147" documentId="8_{4A00A056-8EE9-4C07-9531-0CB00C84F1DB}" xr6:coauthVersionLast="45" xr6:coauthVersionMax="45" xr10:uidLastSave="{91A9DC64-0901-4E10-B066-351099FFCD9A}"/>
  <bookViews>
    <workbookView xWindow="-120" yWindow="-120" windowWidth="20730" windowHeight="11160" xr2:uid="{C755531B-7A9C-4546-B442-7F0F8920DE0C}"/>
  </bookViews>
  <sheets>
    <sheet name="Contents" sheetId="1" r:id="rId1"/>
    <sheet name="Area Codes" sheetId="2" r:id="rId2"/>
    <sheet name="Dundee City" sheetId="3" r:id="rId3"/>
    <sheet name="Coldside" sheetId="4" r:id="rId4"/>
    <sheet name="EastEnd" sheetId="5" r:id="rId5"/>
    <sheet name="Lochee" sheetId="6" r:id="rId6"/>
    <sheet name="Maryfiel" sheetId="7" r:id="rId7"/>
    <sheet name="NorthEaD" sheetId="8" r:id="rId8"/>
    <sheet name="Strathma" sheetId="9" r:id="rId9"/>
    <sheet name="TheFerry" sheetId="10" r:id="rId10"/>
    <sheet name="WestEnd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5" i="11" l="1"/>
  <c r="M35" i="11"/>
  <c r="L35" i="11"/>
  <c r="K35" i="11"/>
  <c r="J35" i="11"/>
  <c r="I35" i="11"/>
  <c r="H35" i="11"/>
  <c r="G35" i="11"/>
  <c r="F35" i="11"/>
  <c r="E35" i="11"/>
  <c r="D35" i="11"/>
  <c r="C35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N19" i="11"/>
  <c r="N26" i="11" s="1"/>
  <c r="M19" i="11"/>
  <c r="M26" i="11" s="1"/>
  <c r="L19" i="11"/>
  <c r="L26" i="11" s="1"/>
  <c r="K19" i="11"/>
  <c r="K26" i="11" s="1"/>
  <c r="J19" i="11"/>
  <c r="J26" i="11" s="1"/>
  <c r="I19" i="11"/>
  <c r="I26" i="11" s="1"/>
  <c r="H19" i="11"/>
  <c r="H26" i="11" s="1"/>
  <c r="G19" i="11"/>
  <c r="G26" i="11" s="1"/>
  <c r="F19" i="11"/>
  <c r="F26" i="11" s="1"/>
  <c r="E19" i="11"/>
  <c r="E26" i="11" s="1"/>
  <c r="D19" i="11"/>
  <c r="D26" i="11" s="1"/>
  <c r="C19" i="11"/>
  <c r="C26" i="11" s="1"/>
  <c r="N13" i="11"/>
  <c r="M13" i="11"/>
  <c r="L13" i="11"/>
  <c r="K13" i="11"/>
  <c r="J13" i="11"/>
  <c r="I13" i="11"/>
  <c r="H13" i="11"/>
  <c r="G13" i="11"/>
  <c r="F13" i="11"/>
  <c r="E13" i="11"/>
  <c r="D13" i="11"/>
  <c r="C13" i="11"/>
  <c r="N10" i="11"/>
  <c r="N17" i="11" s="1"/>
  <c r="N30" i="11" s="1"/>
  <c r="M10" i="11"/>
  <c r="M17" i="11" s="1"/>
  <c r="M30" i="11" s="1"/>
  <c r="L10" i="11"/>
  <c r="L17" i="11" s="1"/>
  <c r="L30" i="11" s="1"/>
  <c r="K10" i="11"/>
  <c r="K17" i="11" s="1"/>
  <c r="K30" i="11" s="1"/>
  <c r="J10" i="11"/>
  <c r="J17" i="11" s="1"/>
  <c r="J30" i="11" s="1"/>
  <c r="I10" i="11"/>
  <c r="I17" i="11" s="1"/>
  <c r="I30" i="11" s="1"/>
  <c r="H10" i="11"/>
  <c r="H17" i="11" s="1"/>
  <c r="H30" i="11" s="1"/>
  <c r="G10" i="11"/>
  <c r="G17" i="11" s="1"/>
  <c r="G30" i="11" s="1"/>
  <c r="F10" i="11"/>
  <c r="F17" i="11" s="1"/>
  <c r="F30" i="11" s="1"/>
  <c r="E10" i="11"/>
  <c r="E17" i="11" s="1"/>
  <c r="E30" i="11" s="1"/>
  <c r="D10" i="11"/>
  <c r="D17" i="11" s="1"/>
  <c r="D30" i="11" s="1"/>
  <c r="C10" i="11"/>
  <c r="C17" i="11" s="1"/>
  <c r="C30" i="11" s="1"/>
  <c r="N35" i="10"/>
  <c r="M35" i="10"/>
  <c r="L35" i="10"/>
  <c r="K35" i="10"/>
  <c r="J35" i="10"/>
  <c r="I35" i="10"/>
  <c r="H35" i="10"/>
  <c r="G35" i="10"/>
  <c r="F35" i="10"/>
  <c r="E35" i="10"/>
  <c r="D35" i="10"/>
  <c r="C35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N19" i="10"/>
  <c r="N26" i="10" s="1"/>
  <c r="M19" i="10"/>
  <c r="M26" i="10" s="1"/>
  <c r="L19" i="10"/>
  <c r="L26" i="10" s="1"/>
  <c r="K19" i="10"/>
  <c r="K26" i="10" s="1"/>
  <c r="J19" i="10"/>
  <c r="J26" i="10" s="1"/>
  <c r="I19" i="10"/>
  <c r="I26" i="10" s="1"/>
  <c r="H19" i="10"/>
  <c r="H26" i="10" s="1"/>
  <c r="G19" i="10"/>
  <c r="G26" i="10" s="1"/>
  <c r="F19" i="10"/>
  <c r="F26" i="10" s="1"/>
  <c r="E19" i="10"/>
  <c r="E26" i="10" s="1"/>
  <c r="D19" i="10"/>
  <c r="D26" i="10" s="1"/>
  <c r="C19" i="10"/>
  <c r="C26" i="10" s="1"/>
  <c r="N13" i="10"/>
  <c r="M13" i="10"/>
  <c r="L13" i="10"/>
  <c r="K13" i="10"/>
  <c r="J13" i="10"/>
  <c r="I13" i="10"/>
  <c r="H13" i="10"/>
  <c r="G13" i="10"/>
  <c r="F13" i="10"/>
  <c r="E13" i="10"/>
  <c r="D13" i="10"/>
  <c r="C13" i="10"/>
  <c r="N10" i="10"/>
  <c r="N17" i="10" s="1"/>
  <c r="N30" i="10" s="1"/>
  <c r="M10" i="10"/>
  <c r="L10" i="10"/>
  <c r="L17" i="10" s="1"/>
  <c r="L30" i="10" s="1"/>
  <c r="K10" i="10"/>
  <c r="K17" i="10" s="1"/>
  <c r="K30" i="10" s="1"/>
  <c r="J10" i="10"/>
  <c r="J17" i="10" s="1"/>
  <c r="J30" i="10" s="1"/>
  <c r="I10" i="10"/>
  <c r="I17" i="10" s="1"/>
  <c r="I30" i="10" s="1"/>
  <c r="H10" i="10"/>
  <c r="H17" i="10" s="1"/>
  <c r="H30" i="10" s="1"/>
  <c r="G10" i="10"/>
  <c r="G17" i="10" s="1"/>
  <c r="G30" i="10" s="1"/>
  <c r="F10" i="10"/>
  <c r="F17" i="10" s="1"/>
  <c r="F30" i="10" s="1"/>
  <c r="E10" i="10"/>
  <c r="E17" i="10" s="1"/>
  <c r="E30" i="10" s="1"/>
  <c r="D10" i="10"/>
  <c r="D17" i="10" s="1"/>
  <c r="D30" i="10" s="1"/>
  <c r="C10" i="10"/>
  <c r="C17" i="10" s="1"/>
  <c r="C30" i="10" s="1"/>
  <c r="N35" i="9"/>
  <c r="M35" i="9"/>
  <c r="L35" i="9"/>
  <c r="K35" i="9"/>
  <c r="J35" i="9"/>
  <c r="I35" i="9"/>
  <c r="H35" i="9"/>
  <c r="G35" i="9"/>
  <c r="F35" i="9"/>
  <c r="E35" i="9"/>
  <c r="D35" i="9"/>
  <c r="C35" i="9"/>
  <c r="N34" i="9"/>
  <c r="M34" i="9"/>
  <c r="L34" i="9"/>
  <c r="K34" i="9"/>
  <c r="J34" i="9"/>
  <c r="I34" i="9"/>
  <c r="H34" i="9"/>
  <c r="G34" i="9"/>
  <c r="F34" i="9"/>
  <c r="E34" i="9"/>
  <c r="D34" i="9"/>
  <c r="C34" i="9"/>
  <c r="N22" i="9"/>
  <c r="M22" i="9"/>
  <c r="L22" i="9"/>
  <c r="K22" i="9"/>
  <c r="J22" i="9"/>
  <c r="I22" i="9"/>
  <c r="H22" i="9"/>
  <c r="G22" i="9"/>
  <c r="F22" i="9"/>
  <c r="E22" i="9"/>
  <c r="D22" i="9"/>
  <c r="C22" i="9"/>
  <c r="N19" i="9"/>
  <c r="M19" i="9"/>
  <c r="M26" i="9" s="1"/>
  <c r="L19" i="9"/>
  <c r="L26" i="9" s="1"/>
  <c r="K19" i="9"/>
  <c r="K26" i="9" s="1"/>
  <c r="J19" i="9"/>
  <c r="J26" i="9" s="1"/>
  <c r="I19" i="9"/>
  <c r="I26" i="9" s="1"/>
  <c r="H19" i="9"/>
  <c r="H26" i="9" s="1"/>
  <c r="G19" i="9"/>
  <c r="G26" i="9" s="1"/>
  <c r="F19" i="9"/>
  <c r="F26" i="9" s="1"/>
  <c r="E19" i="9"/>
  <c r="E26" i="9" s="1"/>
  <c r="D19" i="9"/>
  <c r="D26" i="9" s="1"/>
  <c r="C19" i="9"/>
  <c r="N13" i="9"/>
  <c r="M13" i="9"/>
  <c r="L13" i="9"/>
  <c r="K13" i="9"/>
  <c r="J13" i="9"/>
  <c r="I13" i="9"/>
  <c r="H13" i="9"/>
  <c r="G13" i="9"/>
  <c r="F13" i="9"/>
  <c r="E13" i="9"/>
  <c r="D13" i="9"/>
  <c r="C13" i="9"/>
  <c r="N10" i="9"/>
  <c r="N17" i="9" s="1"/>
  <c r="M10" i="9"/>
  <c r="L10" i="9"/>
  <c r="L17" i="9" s="1"/>
  <c r="L30" i="9" s="1"/>
  <c r="K10" i="9"/>
  <c r="K17" i="9" s="1"/>
  <c r="K30" i="9" s="1"/>
  <c r="J10" i="9"/>
  <c r="I10" i="9"/>
  <c r="I17" i="9" s="1"/>
  <c r="I30" i="9" s="1"/>
  <c r="H10" i="9"/>
  <c r="H17" i="9" s="1"/>
  <c r="H30" i="9" s="1"/>
  <c r="G10" i="9"/>
  <c r="G17" i="9" s="1"/>
  <c r="G30" i="9" s="1"/>
  <c r="F10" i="9"/>
  <c r="F17" i="9" s="1"/>
  <c r="F30" i="9" s="1"/>
  <c r="E10" i="9"/>
  <c r="E17" i="9" s="1"/>
  <c r="E30" i="9" s="1"/>
  <c r="D10" i="9"/>
  <c r="D17" i="9" s="1"/>
  <c r="D30" i="9" s="1"/>
  <c r="C10" i="9"/>
  <c r="C17" i="9" s="1"/>
  <c r="N35" i="8"/>
  <c r="M35" i="8"/>
  <c r="L35" i="8"/>
  <c r="K35" i="8"/>
  <c r="J35" i="8"/>
  <c r="I35" i="8"/>
  <c r="H35" i="8"/>
  <c r="G35" i="8"/>
  <c r="F35" i="8"/>
  <c r="E35" i="8"/>
  <c r="D35" i="8"/>
  <c r="C35" i="8"/>
  <c r="N34" i="8"/>
  <c r="M34" i="8"/>
  <c r="L34" i="8"/>
  <c r="K34" i="8"/>
  <c r="J34" i="8"/>
  <c r="I34" i="8"/>
  <c r="H34" i="8"/>
  <c r="G34" i="8"/>
  <c r="F34" i="8"/>
  <c r="E34" i="8"/>
  <c r="D34" i="8"/>
  <c r="C34" i="8"/>
  <c r="N22" i="8"/>
  <c r="M22" i="8"/>
  <c r="L22" i="8"/>
  <c r="K22" i="8"/>
  <c r="J22" i="8"/>
  <c r="I22" i="8"/>
  <c r="H22" i="8"/>
  <c r="G22" i="8"/>
  <c r="F22" i="8"/>
  <c r="E22" i="8"/>
  <c r="D22" i="8"/>
  <c r="C22" i="8"/>
  <c r="N19" i="8"/>
  <c r="N26" i="8" s="1"/>
  <c r="M19" i="8"/>
  <c r="M26" i="8" s="1"/>
  <c r="L19" i="8"/>
  <c r="L26" i="8" s="1"/>
  <c r="K19" i="8"/>
  <c r="K26" i="8" s="1"/>
  <c r="J19" i="8"/>
  <c r="J26" i="8" s="1"/>
  <c r="I19" i="8"/>
  <c r="I26" i="8" s="1"/>
  <c r="H19" i="8"/>
  <c r="H26" i="8" s="1"/>
  <c r="G19" i="8"/>
  <c r="G26" i="8" s="1"/>
  <c r="F19" i="8"/>
  <c r="F26" i="8" s="1"/>
  <c r="E19" i="8"/>
  <c r="E26" i="8" s="1"/>
  <c r="D19" i="8"/>
  <c r="D26" i="8" s="1"/>
  <c r="C19" i="8"/>
  <c r="C26" i="8" s="1"/>
  <c r="N13" i="8"/>
  <c r="M13" i="8"/>
  <c r="L13" i="8"/>
  <c r="K13" i="8"/>
  <c r="J13" i="8"/>
  <c r="I13" i="8"/>
  <c r="H13" i="8"/>
  <c r="G13" i="8"/>
  <c r="F13" i="8"/>
  <c r="E13" i="8"/>
  <c r="D13" i="8"/>
  <c r="C13" i="8"/>
  <c r="N10" i="8"/>
  <c r="N17" i="8" s="1"/>
  <c r="N30" i="8" s="1"/>
  <c r="M10" i="8"/>
  <c r="M17" i="8" s="1"/>
  <c r="M30" i="8" s="1"/>
  <c r="L10" i="8"/>
  <c r="L17" i="8" s="1"/>
  <c r="L30" i="8" s="1"/>
  <c r="K10" i="8"/>
  <c r="K17" i="8" s="1"/>
  <c r="K30" i="8" s="1"/>
  <c r="J10" i="8"/>
  <c r="J17" i="8" s="1"/>
  <c r="J30" i="8" s="1"/>
  <c r="I10" i="8"/>
  <c r="I17" i="8" s="1"/>
  <c r="I30" i="8" s="1"/>
  <c r="H10" i="8"/>
  <c r="H17" i="8" s="1"/>
  <c r="H30" i="8" s="1"/>
  <c r="G10" i="8"/>
  <c r="G17" i="8" s="1"/>
  <c r="G30" i="8" s="1"/>
  <c r="F10" i="8"/>
  <c r="F17" i="8" s="1"/>
  <c r="F30" i="8" s="1"/>
  <c r="E10" i="8"/>
  <c r="E17" i="8" s="1"/>
  <c r="E30" i="8" s="1"/>
  <c r="D10" i="8"/>
  <c r="D17" i="8" s="1"/>
  <c r="D30" i="8" s="1"/>
  <c r="C10" i="8"/>
  <c r="C17" i="8" s="1"/>
  <c r="C30" i="8" s="1"/>
  <c r="N35" i="7"/>
  <c r="M35" i="7"/>
  <c r="L35" i="7"/>
  <c r="K35" i="7"/>
  <c r="J35" i="7"/>
  <c r="I35" i="7"/>
  <c r="H35" i="7"/>
  <c r="G35" i="7"/>
  <c r="F35" i="7"/>
  <c r="E35" i="7"/>
  <c r="D35" i="7"/>
  <c r="C35" i="7"/>
  <c r="N34" i="7"/>
  <c r="M34" i="7"/>
  <c r="L34" i="7"/>
  <c r="K34" i="7"/>
  <c r="J34" i="7"/>
  <c r="I34" i="7"/>
  <c r="H34" i="7"/>
  <c r="G34" i="7"/>
  <c r="F34" i="7"/>
  <c r="E34" i="7"/>
  <c r="D34" i="7"/>
  <c r="C34" i="7"/>
  <c r="N22" i="7"/>
  <c r="M22" i="7"/>
  <c r="L22" i="7"/>
  <c r="K22" i="7"/>
  <c r="J22" i="7"/>
  <c r="I22" i="7"/>
  <c r="H22" i="7"/>
  <c r="G22" i="7"/>
  <c r="F22" i="7"/>
  <c r="E22" i="7"/>
  <c r="D22" i="7"/>
  <c r="C22" i="7"/>
  <c r="N19" i="7"/>
  <c r="N26" i="7" s="1"/>
  <c r="M19" i="7"/>
  <c r="M26" i="7" s="1"/>
  <c r="L19" i="7"/>
  <c r="L26" i="7" s="1"/>
  <c r="K19" i="7"/>
  <c r="K26" i="7" s="1"/>
  <c r="J19" i="7"/>
  <c r="J26" i="7" s="1"/>
  <c r="I19" i="7"/>
  <c r="I26" i="7" s="1"/>
  <c r="H19" i="7"/>
  <c r="H26" i="7" s="1"/>
  <c r="G19" i="7"/>
  <c r="G26" i="7" s="1"/>
  <c r="F19" i="7"/>
  <c r="F26" i="7" s="1"/>
  <c r="E19" i="7"/>
  <c r="E26" i="7" s="1"/>
  <c r="D19" i="7"/>
  <c r="D26" i="7" s="1"/>
  <c r="C19" i="7"/>
  <c r="C26" i="7" s="1"/>
  <c r="N13" i="7"/>
  <c r="M13" i="7"/>
  <c r="L13" i="7"/>
  <c r="K13" i="7"/>
  <c r="J13" i="7"/>
  <c r="I13" i="7"/>
  <c r="H13" i="7"/>
  <c r="G13" i="7"/>
  <c r="F13" i="7"/>
  <c r="E13" i="7"/>
  <c r="D13" i="7"/>
  <c r="C13" i="7"/>
  <c r="N10" i="7"/>
  <c r="N17" i="7" s="1"/>
  <c r="N30" i="7" s="1"/>
  <c r="M10" i="7"/>
  <c r="M17" i="7" s="1"/>
  <c r="M30" i="7" s="1"/>
  <c r="L10" i="7"/>
  <c r="L17" i="7" s="1"/>
  <c r="L30" i="7" s="1"/>
  <c r="K10" i="7"/>
  <c r="K17" i="7" s="1"/>
  <c r="K30" i="7" s="1"/>
  <c r="J10" i="7"/>
  <c r="J17" i="7" s="1"/>
  <c r="J30" i="7" s="1"/>
  <c r="I10" i="7"/>
  <c r="I17" i="7" s="1"/>
  <c r="I30" i="7" s="1"/>
  <c r="H10" i="7"/>
  <c r="H17" i="7" s="1"/>
  <c r="G10" i="7"/>
  <c r="G17" i="7" s="1"/>
  <c r="G30" i="7" s="1"/>
  <c r="F10" i="7"/>
  <c r="F17" i="7" s="1"/>
  <c r="F30" i="7" s="1"/>
  <c r="E10" i="7"/>
  <c r="E17" i="7" s="1"/>
  <c r="E30" i="7" s="1"/>
  <c r="D10" i="7"/>
  <c r="D17" i="7" s="1"/>
  <c r="D30" i="7" s="1"/>
  <c r="C10" i="7"/>
  <c r="C17" i="7" s="1"/>
  <c r="C30" i="7" s="1"/>
  <c r="N35" i="6"/>
  <c r="M35" i="6"/>
  <c r="L35" i="6"/>
  <c r="K35" i="6"/>
  <c r="J35" i="6"/>
  <c r="I35" i="6"/>
  <c r="H35" i="6"/>
  <c r="G35" i="6"/>
  <c r="F35" i="6"/>
  <c r="E35" i="6"/>
  <c r="D35" i="6"/>
  <c r="C35" i="6"/>
  <c r="N34" i="6"/>
  <c r="M34" i="6"/>
  <c r="L34" i="6"/>
  <c r="K34" i="6"/>
  <c r="J34" i="6"/>
  <c r="I34" i="6"/>
  <c r="H34" i="6"/>
  <c r="G34" i="6"/>
  <c r="F34" i="6"/>
  <c r="E34" i="6"/>
  <c r="D34" i="6"/>
  <c r="C34" i="6"/>
  <c r="N22" i="6"/>
  <c r="M22" i="6"/>
  <c r="L22" i="6"/>
  <c r="K22" i="6"/>
  <c r="J22" i="6"/>
  <c r="I22" i="6"/>
  <c r="H22" i="6"/>
  <c r="G22" i="6"/>
  <c r="F22" i="6"/>
  <c r="E22" i="6"/>
  <c r="D22" i="6"/>
  <c r="C22" i="6"/>
  <c r="N19" i="6"/>
  <c r="N26" i="6" s="1"/>
  <c r="M19" i="6"/>
  <c r="M26" i="6" s="1"/>
  <c r="L19" i="6"/>
  <c r="L26" i="6" s="1"/>
  <c r="K19" i="6"/>
  <c r="K26" i="6" s="1"/>
  <c r="J19" i="6"/>
  <c r="J26" i="6" s="1"/>
  <c r="I19" i="6"/>
  <c r="I26" i="6" s="1"/>
  <c r="H19" i="6"/>
  <c r="H26" i="6" s="1"/>
  <c r="G19" i="6"/>
  <c r="G26" i="6" s="1"/>
  <c r="F19" i="6"/>
  <c r="F26" i="6" s="1"/>
  <c r="E19" i="6"/>
  <c r="E26" i="6" s="1"/>
  <c r="D19" i="6"/>
  <c r="D26" i="6" s="1"/>
  <c r="C19" i="6"/>
  <c r="C26" i="6" s="1"/>
  <c r="N13" i="6"/>
  <c r="M13" i="6"/>
  <c r="L13" i="6"/>
  <c r="K13" i="6"/>
  <c r="J13" i="6"/>
  <c r="I13" i="6"/>
  <c r="H13" i="6"/>
  <c r="G13" i="6"/>
  <c r="F13" i="6"/>
  <c r="E13" i="6"/>
  <c r="D13" i="6"/>
  <c r="C13" i="6"/>
  <c r="N10" i="6"/>
  <c r="N17" i="6" s="1"/>
  <c r="N30" i="6" s="1"/>
  <c r="M10" i="6"/>
  <c r="M17" i="6" s="1"/>
  <c r="M30" i="6" s="1"/>
  <c r="L10" i="6"/>
  <c r="K10" i="6"/>
  <c r="K17" i="6" s="1"/>
  <c r="K30" i="6" s="1"/>
  <c r="J10" i="6"/>
  <c r="J17" i="6" s="1"/>
  <c r="J30" i="6" s="1"/>
  <c r="I10" i="6"/>
  <c r="I17" i="6" s="1"/>
  <c r="I30" i="6" s="1"/>
  <c r="H10" i="6"/>
  <c r="H17" i="6" s="1"/>
  <c r="H30" i="6" s="1"/>
  <c r="G10" i="6"/>
  <c r="G17" i="6" s="1"/>
  <c r="G30" i="6" s="1"/>
  <c r="F10" i="6"/>
  <c r="F17" i="6" s="1"/>
  <c r="F30" i="6" s="1"/>
  <c r="E10" i="6"/>
  <c r="E17" i="6" s="1"/>
  <c r="E30" i="6" s="1"/>
  <c r="D10" i="6"/>
  <c r="D17" i="6" s="1"/>
  <c r="D30" i="6" s="1"/>
  <c r="C10" i="6"/>
  <c r="C17" i="6" s="1"/>
  <c r="N35" i="5"/>
  <c r="M35" i="5"/>
  <c r="L35" i="5"/>
  <c r="K35" i="5"/>
  <c r="J35" i="5"/>
  <c r="I35" i="5"/>
  <c r="H35" i="5"/>
  <c r="G35" i="5"/>
  <c r="F35" i="5"/>
  <c r="E35" i="5"/>
  <c r="D35" i="5"/>
  <c r="C35" i="5"/>
  <c r="N34" i="5"/>
  <c r="M34" i="5"/>
  <c r="L34" i="5"/>
  <c r="K34" i="5"/>
  <c r="J34" i="5"/>
  <c r="I34" i="5"/>
  <c r="H34" i="5"/>
  <c r="G34" i="5"/>
  <c r="F34" i="5"/>
  <c r="E34" i="5"/>
  <c r="D34" i="5"/>
  <c r="C34" i="5"/>
  <c r="N22" i="5"/>
  <c r="M22" i="5"/>
  <c r="L22" i="5"/>
  <c r="K22" i="5"/>
  <c r="J22" i="5"/>
  <c r="I22" i="5"/>
  <c r="H22" i="5"/>
  <c r="G22" i="5"/>
  <c r="F22" i="5"/>
  <c r="E22" i="5"/>
  <c r="D22" i="5"/>
  <c r="C22" i="5"/>
  <c r="N19" i="5"/>
  <c r="N26" i="5" s="1"/>
  <c r="M19" i="5"/>
  <c r="M26" i="5" s="1"/>
  <c r="L19" i="5"/>
  <c r="L26" i="5" s="1"/>
  <c r="K19" i="5"/>
  <c r="K26" i="5" s="1"/>
  <c r="J19" i="5"/>
  <c r="J26" i="5" s="1"/>
  <c r="I19" i="5"/>
  <c r="I26" i="5" s="1"/>
  <c r="H19" i="5"/>
  <c r="H26" i="5" s="1"/>
  <c r="G19" i="5"/>
  <c r="G26" i="5" s="1"/>
  <c r="F19" i="5"/>
  <c r="F26" i="5" s="1"/>
  <c r="E19" i="5"/>
  <c r="E26" i="5" s="1"/>
  <c r="D19" i="5"/>
  <c r="D26" i="5" s="1"/>
  <c r="C19" i="5"/>
  <c r="C26" i="5" s="1"/>
  <c r="N13" i="5"/>
  <c r="M13" i="5"/>
  <c r="L13" i="5"/>
  <c r="K13" i="5"/>
  <c r="J13" i="5"/>
  <c r="I13" i="5"/>
  <c r="H13" i="5"/>
  <c r="G13" i="5"/>
  <c r="F13" i="5"/>
  <c r="E13" i="5"/>
  <c r="D13" i="5"/>
  <c r="C13" i="5"/>
  <c r="N10" i="5"/>
  <c r="N17" i="5" s="1"/>
  <c r="N30" i="5" s="1"/>
  <c r="M10" i="5"/>
  <c r="M17" i="5" s="1"/>
  <c r="M30" i="5" s="1"/>
  <c r="L10" i="5"/>
  <c r="L17" i="5" s="1"/>
  <c r="L30" i="5" s="1"/>
  <c r="K10" i="5"/>
  <c r="K17" i="5" s="1"/>
  <c r="K30" i="5" s="1"/>
  <c r="J10" i="5"/>
  <c r="J17" i="5" s="1"/>
  <c r="J30" i="5" s="1"/>
  <c r="I10" i="5"/>
  <c r="I17" i="5" s="1"/>
  <c r="I30" i="5" s="1"/>
  <c r="H10" i="5"/>
  <c r="H17" i="5" s="1"/>
  <c r="H30" i="5" s="1"/>
  <c r="G10" i="5"/>
  <c r="G17" i="5" s="1"/>
  <c r="G30" i="5" s="1"/>
  <c r="F10" i="5"/>
  <c r="F17" i="5" s="1"/>
  <c r="F30" i="5" s="1"/>
  <c r="E10" i="5"/>
  <c r="E17" i="5" s="1"/>
  <c r="E30" i="5" s="1"/>
  <c r="D10" i="5"/>
  <c r="D17" i="5" s="1"/>
  <c r="D30" i="5" s="1"/>
  <c r="C10" i="5"/>
  <c r="C17" i="5" s="1"/>
  <c r="C30" i="5" s="1"/>
  <c r="N22" i="4"/>
  <c r="M22" i="4"/>
  <c r="L22" i="4"/>
  <c r="K22" i="4"/>
  <c r="J22" i="4"/>
  <c r="I22" i="4"/>
  <c r="H22" i="4"/>
  <c r="G22" i="4"/>
  <c r="F22" i="4"/>
  <c r="E22" i="4"/>
  <c r="D22" i="4"/>
  <c r="C22" i="4"/>
  <c r="N19" i="4"/>
  <c r="N26" i="4" s="1"/>
  <c r="M19" i="4"/>
  <c r="M26" i="4" s="1"/>
  <c r="L19" i="4"/>
  <c r="L26" i="4" s="1"/>
  <c r="K19" i="4"/>
  <c r="K26" i="4" s="1"/>
  <c r="J19" i="4"/>
  <c r="J26" i="4" s="1"/>
  <c r="I19" i="4"/>
  <c r="I26" i="4" s="1"/>
  <c r="H19" i="4"/>
  <c r="H26" i="4" s="1"/>
  <c r="G19" i="4"/>
  <c r="G26" i="4" s="1"/>
  <c r="F19" i="4"/>
  <c r="F26" i="4" s="1"/>
  <c r="E19" i="4"/>
  <c r="E26" i="4" s="1"/>
  <c r="D19" i="4"/>
  <c r="D26" i="4" s="1"/>
  <c r="C19" i="4"/>
  <c r="C26" i="4" s="1"/>
  <c r="N13" i="4"/>
  <c r="M13" i="4"/>
  <c r="L13" i="4"/>
  <c r="K13" i="4"/>
  <c r="J13" i="4"/>
  <c r="I13" i="4"/>
  <c r="H13" i="4"/>
  <c r="G13" i="4"/>
  <c r="F13" i="4"/>
  <c r="E13" i="4"/>
  <c r="D13" i="4"/>
  <c r="C13" i="4"/>
  <c r="N10" i="4"/>
  <c r="N17" i="4" s="1"/>
  <c r="N30" i="4" s="1"/>
  <c r="M10" i="4"/>
  <c r="M17" i="4" s="1"/>
  <c r="M30" i="4" s="1"/>
  <c r="L10" i="4"/>
  <c r="L17" i="4" s="1"/>
  <c r="L30" i="4" s="1"/>
  <c r="K10" i="4"/>
  <c r="K17" i="4" s="1"/>
  <c r="K30" i="4" s="1"/>
  <c r="J10" i="4"/>
  <c r="J17" i="4" s="1"/>
  <c r="J30" i="4" s="1"/>
  <c r="I10" i="4"/>
  <c r="I17" i="4" s="1"/>
  <c r="I30" i="4" s="1"/>
  <c r="H10" i="4"/>
  <c r="G10" i="4"/>
  <c r="G17" i="4" s="1"/>
  <c r="G30" i="4" s="1"/>
  <c r="F10" i="4"/>
  <c r="F17" i="4" s="1"/>
  <c r="F30" i="4" s="1"/>
  <c r="E10" i="4"/>
  <c r="E17" i="4" s="1"/>
  <c r="D10" i="4"/>
  <c r="D17" i="4" s="1"/>
  <c r="D30" i="4" s="1"/>
  <c r="C10" i="4"/>
  <c r="C17" i="4" s="1"/>
  <c r="C30" i="4" s="1"/>
  <c r="M17" i="10" l="1"/>
  <c r="M30" i="10" s="1"/>
  <c r="N26" i="9"/>
  <c r="N30" i="9" s="1"/>
  <c r="E30" i="4"/>
  <c r="M17" i="9"/>
  <c r="M30" i="9" s="1"/>
  <c r="H17" i="4"/>
  <c r="H30" i="4" s="1"/>
  <c r="H30" i="7"/>
  <c r="L17" i="6"/>
  <c r="L30" i="6" s="1"/>
  <c r="C26" i="9"/>
  <c r="C30" i="9" s="1"/>
  <c r="J17" i="9"/>
  <c r="J30" i="9" s="1"/>
  <c r="C30" i="6"/>
  <c r="C35" i="4"/>
  <c r="C34" i="4"/>
  <c r="G35" i="4"/>
  <c r="G34" i="4"/>
  <c r="K35" i="4"/>
  <c r="K34" i="4"/>
  <c r="D35" i="4"/>
  <c r="D34" i="4"/>
  <c r="H35" i="4"/>
  <c r="H34" i="4"/>
  <c r="L35" i="4"/>
  <c r="L34" i="4"/>
  <c r="E35" i="4"/>
  <c r="E34" i="4"/>
  <c r="I35" i="4"/>
  <c r="I34" i="4"/>
  <c r="M35" i="4"/>
  <c r="M34" i="4"/>
  <c r="F35" i="4"/>
  <c r="F34" i="4"/>
  <c r="J35" i="4"/>
  <c r="J34" i="4"/>
  <c r="N35" i="4"/>
  <c r="N34" i="4"/>
  <c r="D35" i="3"/>
  <c r="E35" i="3"/>
  <c r="F35" i="3"/>
  <c r="G35" i="3"/>
  <c r="H35" i="3"/>
  <c r="I35" i="3"/>
  <c r="J35" i="3"/>
  <c r="K35" i="3"/>
  <c r="L35" i="3"/>
  <c r="M35" i="3"/>
  <c r="N35" i="3"/>
  <c r="C35" i="3"/>
  <c r="C34" i="3" l="1"/>
  <c r="K34" i="3"/>
  <c r="G34" i="3"/>
  <c r="N34" i="3"/>
  <c r="J34" i="3"/>
  <c r="F34" i="3"/>
  <c r="M34" i="3"/>
  <c r="I34" i="3"/>
  <c r="E34" i="3"/>
  <c r="L34" i="3"/>
  <c r="H34" i="3"/>
  <c r="D34" i="3"/>
  <c r="D22" i="3"/>
  <c r="E22" i="3"/>
  <c r="F22" i="3"/>
  <c r="G22" i="3"/>
  <c r="H22" i="3"/>
  <c r="I22" i="3"/>
  <c r="J22" i="3"/>
  <c r="K22" i="3"/>
  <c r="L22" i="3"/>
  <c r="M22" i="3"/>
  <c r="N22" i="3"/>
  <c r="C22" i="3"/>
  <c r="D19" i="3"/>
  <c r="D26" i="3" s="1"/>
  <c r="E19" i="3"/>
  <c r="F19" i="3"/>
  <c r="F26" i="3" s="1"/>
  <c r="G19" i="3"/>
  <c r="G26" i="3" s="1"/>
  <c r="H19" i="3"/>
  <c r="H26" i="3" s="1"/>
  <c r="I19" i="3"/>
  <c r="I26" i="3" s="1"/>
  <c r="J19" i="3"/>
  <c r="J26" i="3" s="1"/>
  <c r="K19" i="3"/>
  <c r="K26" i="3" s="1"/>
  <c r="L19" i="3"/>
  <c r="L26" i="3" s="1"/>
  <c r="M19" i="3"/>
  <c r="M26" i="3" s="1"/>
  <c r="N19" i="3"/>
  <c r="N26" i="3" s="1"/>
  <c r="C19" i="3"/>
  <c r="C26" i="3" s="1"/>
  <c r="D13" i="3"/>
  <c r="E13" i="3"/>
  <c r="F13" i="3"/>
  <c r="G13" i="3"/>
  <c r="H13" i="3"/>
  <c r="I13" i="3"/>
  <c r="J13" i="3"/>
  <c r="K13" i="3"/>
  <c r="L13" i="3"/>
  <c r="M13" i="3"/>
  <c r="N13" i="3"/>
  <c r="C13" i="3"/>
  <c r="D10" i="3"/>
  <c r="D17" i="3" s="1"/>
  <c r="D30" i="3" s="1"/>
  <c r="E10" i="3"/>
  <c r="E17" i="3" s="1"/>
  <c r="F10" i="3"/>
  <c r="F17" i="3" s="1"/>
  <c r="F30" i="3" s="1"/>
  <c r="G10" i="3"/>
  <c r="G17" i="3" s="1"/>
  <c r="G30" i="3" s="1"/>
  <c r="H10" i="3"/>
  <c r="H17" i="3" s="1"/>
  <c r="H30" i="3" s="1"/>
  <c r="I10" i="3"/>
  <c r="I17" i="3" s="1"/>
  <c r="J10" i="3"/>
  <c r="J17" i="3" s="1"/>
  <c r="J30" i="3" s="1"/>
  <c r="K10" i="3"/>
  <c r="K17" i="3" s="1"/>
  <c r="K30" i="3" s="1"/>
  <c r="L10" i="3"/>
  <c r="L17" i="3" s="1"/>
  <c r="L30" i="3" s="1"/>
  <c r="M10" i="3"/>
  <c r="M17" i="3" s="1"/>
  <c r="N10" i="3"/>
  <c r="N17" i="3" s="1"/>
  <c r="N30" i="3" s="1"/>
  <c r="C10" i="3"/>
  <c r="C17" i="3" s="1"/>
  <c r="C30" i="3" s="1"/>
  <c r="M30" i="3" l="1"/>
  <c r="I30" i="3"/>
  <c r="E26" i="3"/>
  <c r="E30" i="3" s="1"/>
</calcChain>
</file>

<file path=xl/sharedStrings.xml><?xml version="1.0" encoding="utf-8"?>
<sst xmlns="http://schemas.openxmlformats.org/spreadsheetml/2006/main" count="559" uniqueCount="88">
  <si>
    <t>Dataset Title:</t>
  </si>
  <si>
    <t>Time Period of Dataset:</t>
  </si>
  <si>
    <t>Mid-year 2018-2030</t>
  </si>
  <si>
    <t>Geographic Coverage:</t>
  </si>
  <si>
    <t>Contents</t>
  </si>
  <si>
    <t>Area Codes</t>
  </si>
  <si>
    <t>Tab Name</t>
  </si>
  <si>
    <t>Components of change (mid-year to mid-year)</t>
  </si>
  <si>
    <t>Population Projections for Sub-Council Areas (2018-based)</t>
  </si>
  <si>
    <t>Population at start</t>
  </si>
  <si>
    <t xml:space="preserve">  Natural change</t>
  </si>
  <si>
    <t xml:space="preserve">  Net migration</t>
  </si>
  <si>
    <t xml:space="preserve">  Total change</t>
  </si>
  <si>
    <t>Population at end</t>
  </si>
  <si>
    <t>Annual Percentage Change</t>
  </si>
  <si>
    <t>Percentage change from 2018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</si>
  <si>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</si>
  <si>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</si>
  <si>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</si>
  <si>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</si>
  <si>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</si>
  <si>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</si>
  <si>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</si>
  <si>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</si>
  <si>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</si>
  <si>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</si>
  <si>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</si>
  <si>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</si>
  <si>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 xml:space="preserve">  Special Population Change (Prisoner)</t>
  </si>
  <si>
    <t>Fertility and Mortality</t>
  </si>
  <si>
    <t>Total Fertility Rate (TFR)</t>
  </si>
  <si>
    <t>Standardised Mortality Ratio - Persons (SMR)</t>
  </si>
  <si>
    <t>Life Expectancy - Persons</t>
  </si>
  <si>
    <t xml:space="preserve">  Births - Persons</t>
  </si>
  <si>
    <t xml:space="preserve">    Births - Male</t>
  </si>
  <si>
    <t xml:space="preserve">    Births - Female</t>
  </si>
  <si>
    <t xml:space="preserve">  Deaths - Persons</t>
  </si>
  <si>
    <t xml:space="preserve">    Deaths - Male</t>
  </si>
  <si>
    <t xml:space="preserve">    Deaths - Female</t>
  </si>
  <si>
    <t xml:space="preserve">  Migration inflows - Persons</t>
  </si>
  <si>
    <t xml:space="preserve">    Migration inflows - Male</t>
  </si>
  <si>
    <t xml:space="preserve">    Migration inflows - Female</t>
  </si>
  <si>
    <t xml:space="preserve">    Migration outflows - Male</t>
  </si>
  <si>
    <t xml:space="preserve">    Migration outflows - Female</t>
  </si>
  <si>
    <t xml:space="preserve">  Migration outflows - Persons</t>
  </si>
  <si>
    <t xml:space="preserve">  Life Expectancy - Males</t>
  </si>
  <si>
    <t xml:space="preserve">  Life Expectancy - Females</t>
  </si>
  <si>
    <t xml:space="preserve">  SMR - Males</t>
  </si>
  <si>
    <t xml:space="preserve">  SMR - Females</t>
  </si>
  <si>
    <t>Note</t>
  </si>
  <si>
    <t>These are not whole numbers due to the way the software POPGROUP works.</t>
  </si>
  <si>
    <t>List of tab names and full area names</t>
  </si>
  <si>
    <t>2018-based population projections for sub-council areas - Summary Table, 2018-2030</t>
  </si>
  <si>
    <t>Multi Member Wards - Projection Geography</t>
  </si>
  <si>
    <t>Coldside</t>
  </si>
  <si>
    <t>East End</t>
  </si>
  <si>
    <t>Lochee</t>
  </si>
  <si>
    <t>Maryfield</t>
  </si>
  <si>
    <t>North East</t>
  </si>
  <si>
    <t>Strathmartine</t>
  </si>
  <si>
    <t>The Ferry</t>
  </si>
  <si>
    <t>West End</t>
  </si>
  <si>
    <t>EastEnd</t>
  </si>
  <si>
    <t>MaryFiel</t>
  </si>
  <si>
    <t>NorthEaD</t>
  </si>
  <si>
    <t>Strathma</t>
  </si>
  <si>
    <t>TheFerry</t>
  </si>
  <si>
    <t>WestEnd</t>
  </si>
  <si>
    <t>Dundee City Multi Member Wards</t>
  </si>
  <si>
    <t>Summary table for Dundee City</t>
  </si>
  <si>
    <t>Summary table for Coldside</t>
  </si>
  <si>
    <t>Summary table for East End</t>
  </si>
  <si>
    <t>Summary table for Lochee</t>
  </si>
  <si>
    <t>Summary table for Maryfield</t>
  </si>
  <si>
    <t>Summary table for North East</t>
  </si>
  <si>
    <t>Summary table for Strathmartine</t>
  </si>
  <si>
    <t>Summary table for The Ferry</t>
  </si>
  <si>
    <t>Summary table for West End</t>
  </si>
  <si>
    <t>Dundee City</t>
  </si>
  <si>
    <t>2018-based principal population projection summary table - Dundee City</t>
  </si>
  <si>
    <t>2018-based principal population projection summary table - Coldside</t>
  </si>
  <si>
    <t>2018-based principal population projection summary table - East End</t>
  </si>
  <si>
    <t>2018-based principal population projection summary table - Lochee</t>
  </si>
  <si>
    <t>2018-based principal population projection summary table - Maryfield</t>
  </si>
  <si>
    <t>2018-based principal population projection summary table - North East</t>
  </si>
  <si>
    <t>2018-based principal population projection summary table - Strathmartine</t>
  </si>
  <si>
    <t>2018-based principal population projection summary table - The Ferry</t>
  </si>
  <si>
    <t>2018-based principal population projection summary table - West 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</si>
</sst>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_)"/>
    <numFmt numFmtId="165" formatCode="0.0"/>
    <numFmt numFmtId="166" formatCode="0.0%"/>
    <numFmt numFmtId="167" formatCode=";;;"/>
    <numFmt numFmtId="168" formatCode="_-* #,##0_-;\-* #,##0_-;_-* &quot;-&quot;??_-;_-@_-"/>
    <numFmt numFmtId="169" formatCode="\+0;\-0;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horizontal="centerContinuous"/>
    </xf>
    <xf numFmtId="164" fontId="6" fillId="2" borderId="0" xfId="0" applyNumberFormat="1" applyFont="1" applyFill="1" applyAlignment="1">
      <alignment horizontal="centerContinuous"/>
    </xf>
    <xf numFmtId="164" fontId="5" fillId="2" borderId="0" xfId="0" applyNumberFormat="1" applyFont="1" applyFill="1" applyAlignment="1">
      <alignment horizontal="left"/>
    </xf>
    <xf numFmtId="164" fontId="5" fillId="2" borderId="0" xfId="0" applyNumberFormat="1" applyFont="1" applyFill="1"/>
    <xf numFmtId="167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right"/>
    </xf>
    <xf numFmtId="164" fontId="6" fillId="2" borderId="0" xfId="0" applyNumberFormat="1" applyFont="1" applyFill="1"/>
    <xf numFmtId="164" fontId="5" fillId="2" borderId="1" xfId="0" applyNumberFormat="1" applyFont="1" applyFill="1" applyBorder="1"/>
    <xf numFmtId="164" fontId="6" fillId="2" borderId="3" xfId="0" applyNumberFormat="1" applyFont="1" applyFill="1" applyBorder="1" applyAlignment="1">
      <alignment horizontal="left"/>
    </xf>
    <xf numFmtId="164" fontId="6" fillId="2" borderId="3" xfId="0" applyNumberFormat="1" applyFont="1" applyFill="1" applyBorder="1"/>
    <xf numFmtId="164" fontId="6" fillId="2" borderId="3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/>
    <xf numFmtId="0" fontId="0" fillId="2" borderId="0" xfId="0" applyFill="1" applyBorder="1"/>
    <xf numFmtId="164" fontId="6" fillId="2" borderId="0" xfId="0" applyNumberFormat="1" applyFont="1" applyFill="1" applyBorder="1" applyAlignment="1">
      <alignment horizontal="left"/>
    </xf>
    <xf numFmtId="168" fontId="2" fillId="2" borderId="2" xfId="1" applyNumberFormat="1" applyFont="1" applyFill="1" applyBorder="1"/>
    <xf numFmtId="168" fontId="0" fillId="2" borderId="0" xfId="1" applyNumberFormat="1" applyFont="1" applyFill="1" applyBorder="1"/>
    <xf numFmtId="168" fontId="0" fillId="2" borderId="0" xfId="1" applyNumberFormat="1" applyFont="1" applyFill="1"/>
    <xf numFmtId="164" fontId="7" fillId="2" borderId="0" xfId="0" applyNumberFormat="1" applyFont="1" applyFill="1" applyBorder="1" applyAlignment="1">
      <alignment horizontal="left"/>
    </xf>
    <xf numFmtId="164" fontId="7" fillId="2" borderId="0" xfId="0" applyNumberFormat="1" applyFont="1" applyFill="1" applyBorder="1"/>
    <xf numFmtId="168" fontId="10" fillId="2" borderId="0" xfId="1" applyNumberFormat="1" applyFont="1" applyFill="1" applyBorder="1"/>
    <xf numFmtId="164" fontId="6" fillId="2" borderId="6" xfId="0" applyNumberFormat="1" applyFont="1" applyFill="1" applyBorder="1" applyAlignment="1">
      <alignment horizontal="left"/>
    </xf>
    <xf numFmtId="164" fontId="6" fillId="2" borderId="6" xfId="0" applyNumberFormat="1" applyFont="1" applyFill="1" applyBorder="1"/>
    <xf numFmtId="168" fontId="0" fillId="2" borderId="6" xfId="1" applyNumberFormat="1" applyFont="1" applyFill="1" applyBorder="1"/>
    <xf numFmtId="164" fontId="5" fillId="2" borderId="0" xfId="0" applyNumberFormat="1" applyFont="1" applyFill="1" applyBorder="1" applyAlignment="1">
      <alignment horizontal="left"/>
    </xf>
    <xf numFmtId="168" fontId="2" fillId="2" borderId="0" xfId="1" applyNumberFormat="1" applyFont="1" applyFill="1" applyBorder="1"/>
    <xf numFmtId="169" fontId="0" fillId="2" borderId="3" xfId="1" applyNumberFormat="1" applyFont="1" applyFill="1" applyBorder="1"/>
    <xf numFmtId="164" fontId="7" fillId="2" borderId="0" xfId="0" applyNumberFormat="1" applyFont="1" applyFill="1" applyBorder="1" applyAlignment="1">
      <alignment horizontal="left"/>
    </xf>
    <xf numFmtId="1" fontId="0" fillId="2" borderId="0" xfId="1" applyNumberFormat="1" applyFont="1" applyFill="1"/>
    <xf numFmtId="168" fontId="0" fillId="2" borderId="0" xfId="0" applyNumberFormat="1" applyFill="1"/>
    <xf numFmtId="0" fontId="3" fillId="2" borderId="0" xfId="0" applyFont="1" applyFill="1" applyAlignment="1">
      <alignment horizontal="right" vertical="top"/>
    </xf>
    <xf numFmtId="164" fontId="5" fillId="2" borderId="5" xfId="0" applyNumberFormat="1" applyFont="1" applyFill="1" applyBorder="1" applyAlignment="1">
      <alignment horizontal="fill"/>
    </xf>
    <xf numFmtId="164" fontId="5" fillId="2" borderId="5" xfId="0" applyNumberFormat="1" applyFont="1" applyFill="1" applyBorder="1" applyAlignment="1">
      <alignment horizontal="left" wrapText="1"/>
    </xf>
    <xf numFmtId="166" fontId="2" fillId="2" borderId="5" xfId="2" applyNumberFormat="1" applyFont="1" applyFill="1" applyBorder="1"/>
    <xf numFmtId="164" fontId="5" fillId="2" borderId="7" xfId="0" applyNumberFormat="1" applyFont="1" applyFill="1" applyBorder="1" applyAlignment="1">
      <alignment horizontal="fill"/>
    </xf>
    <xf numFmtId="0" fontId="11" fillId="2" borderId="7" xfId="0" applyFont="1" applyFill="1" applyBorder="1"/>
    <xf numFmtId="166" fontId="2" fillId="2" borderId="7" xfId="2" applyNumberFormat="1" applyFont="1" applyFill="1" applyBorder="1"/>
    <xf numFmtId="0" fontId="0" fillId="2" borderId="1" xfId="0" applyFill="1" applyBorder="1"/>
    <xf numFmtId="0" fontId="2" fillId="2" borderId="1" xfId="0" applyFont="1" applyFill="1" applyBorder="1"/>
    <xf numFmtId="0" fontId="0" fillId="2" borderId="8" xfId="0" applyFill="1" applyBorder="1"/>
    <xf numFmtId="0" fontId="10" fillId="2" borderId="4" xfId="0" applyFont="1" applyFill="1" applyBorder="1"/>
    <xf numFmtId="2" fontId="10" fillId="2" borderId="4" xfId="0" applyNumberFormat="1" applyFont="1" applyFill="1" applyBorder="1"/>
    <xf numFmtId="0" fontId="10" fillId="2" borderId="9" xfId="0" applyFont="1" applyFill="1" applyBorder="1"/>
    <xf numFmtId="165" fontId="10" fillId="2" borderId="9" xfId="0" applyNumberFormat="1" applyFont="1" applyFill="1" applyBorder="1"/>
    <xf numFmtId="165" fontId="0" fillId="2" borderId="0" xfId="0" applyNumberFormat="1" applyFill="1" applyBorder="1"/>
    <xf numFmtId="0" fontId="0" fillId="2" borderId="6" xfId="0" applyFill="1" applyBorder="1"/>
    <xf numFmtId="165" fontId="0" fillId="2" borderId="6" xfId="0" applyNumberFormat="1" applyFill="1" applyBorder="1"/>
    <xf numFmtId="0" fontId="12" fillId="3" borderId="0" xfId="0" applyFont="1" applyFill="1"/>
    <xf numFmtId="0" fontId="13" fillId="3" borderId="0" xfId="0" applyFont="1" applyFill="1"/>
    <xf numFmtId="0" fontId="14" fillId="2" borderId="0" xfId="3" applyFill="1"/>
    <xf numFmtId="0" fontId="9" fillId="2" borderId="0" xfId="0" applyFont="1" applyFill="1"/>
    <xf numFmtId="0" fontId="8" fillId="2" borderId="0" xfId="0" applyFont="1" applyFill="1"/>
    <xf numFmtId="164" fontId="5" fillId="2" borderId="1" xfId="0" applyNumberFormat="1" applyFont="1" applyFill="1" applyBorder="1" applyAlignment="1">
      <alignment horizontal="left" indent="1"/>
    </xf>
    <xf numFmtId="164" fontId="5" fillId="2" borderId="2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left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ACFB-D162-45B7-9571-1DCE48D7325F}">
  <dimension ref="A1:D28"/>
  <sheetViews>
    <sheetView tabSelected="1" workbookViewId="0">
      <selection activeCell="B5" sqref="B5"/>
    </sheetView>
  </sheetViews>
  <sheetFormatPr defaultRowHeight="15" x14ac:dyDescent="0.25"/>
  <cols>
    <col min="1" max="1" width="25" style="1" customWidth="1"/>
    <col min="2" max="3" width="12.42578125" style="1" customWidth="1"/>
    <col min="4" max="16384" width="9.140625" style="1"/>
  </cols>
  <sheetData>
    <row r="1" spans="1:4" ht="18.75" x14ac:dyDescent="0.3">
      <c r="A1" s="3" t="s">
        <v>52</v>
      </c>
    </row>
    <row r="3" spans="1:4" ht="15.75" x14ac:dyDescent="0.25">
      <c r="A3" s="2" t="s">
        <v>0</v>
      </c>
      <c r="B3" s="1" t="s">
        <v>52</v>
      </c>
    </row>
    <row r="4" spans="1:4" ht="15.75" x14ac:dyDescent="0.25">
      <c r="A4" s="2" t="s">
        <v>1</v>
      </c>
      <c r="B4" s="1" t="s">
        <v>2</v>
      </c>
    </row>
    <row r="5" spans="1:4" ht="15.75" x14ac:dyDescent="0.25">
      <c r="A5" s="2" t="s">
        <v>3</v>
      </c>
      <c r="B5" s="1" t="s">
        <v>68</v>
      </c>
    </row>
    <row r="7" spans="1:4" ht="18.75" x14ac:dyDescent="0.3">
      <c r="A7" s="3" t="s">
        <v>4</v>
      </c>
    </row>
    <row r="8" spans="1:4" x14ac:dyDescent="0.25">
      <c r="A8" s="1" t="s">
        <v>5</v>
      </c>
      <c r="D8" s="55" t="s">
        <v>51</v>
      </c>
    </row>
    <row r="9" spans="1:4" x14ac:dyDescent="0.25">
      <c r="A9" s="1" t="s">
        <v>78</v>
      </c>
      <c r="D9" s="55" t="s">
        <v>79</v>
      </c>
    </row>
    <row r="10" spans="1:4" x14ac:dyDescent="0.25">
      <c r="A10" s="54" t="s">
        <v>54</v>
      </c>
      <c r="D10" s="55" t="s">
        <v>80</v>
      </c>
    </row>
    <row r="11" spans="1:4" x14ac:dyDescent="0.25">
      <c r="A11" s="54" t="s">
        <v>55</v>
      </c>
      <c r="D11" s="55" t="s">
        <v>81</v>
      </c>
    </row>
    <row r="12" spans="1:4" x14ac:dyDescent="0.25">
      <c r="A12" s="54" t="s">
        <v>56</v>
      </c>
      <c r="D12" s="55" t="s">
        <v>82</v>
      </c>
    </row>
    <row r="13" spans="1:4" x14ac:dyDescent="0.25">
      <c r="A13" s="54" t="s">
        <v>57</v>
      </c>
      <c r="D13" s="55" t="s">
        <v>83</v>
      </c>
    </row>
    <row r="14" spans="1:4" x14ac:dyDescent="0.25">
      <c r="A14" s="54" t="s">
        <v>58</v>
      </c>
      <c r="D14" s="55" t="s">
        <v>84</v>
      </c>
    </row>
    <row r="15" spans="1:4" x14ac:dyDescent="0.25">
      <c r="A15" s="54" t="s">
        <v>59</v>
      </c>
      <c r="D15" s="55" t="s">
        <v>85</v>
      </c>
    </row>
    <row r="16" spans="1:4" x14ac:dyDescent="0.25">
      <c r="A16" s="54" t="s">
        <v>60</v>
      </c>
      <c r="D16" s="55" t="s">
        <v>86</v>
      </c>
    </row>
    <row r="17" spans="1:4" x14ac:dyDescent="0.25">
      <c r="A17" s="54" t="s">
        <v>61</v>
      </c>
      <c r="D17" s="55" t="s">
        <v>87</v>
      </c>
    </row>
    <row r="18" spans="1:4" x14ac:dyDescent="0.25">
      <c r="A18" s="54"/>
      <c r="D18" s="55"/>
    </row>
    <row r="19" spans="1:4" x14ac:dyDescent="0.25">
      <c r="A19" s="54"/>
      <c r="D19" s="55"/>
    </row>
    <row r="20" spans="1:4" x14ac:dyDescent="0.25">
      <c r="A20" s="54"/>
      <c r="D20" s="55"/>
    </row>
    <row r="21" spans="1:4" x14ac:dyDescent="0.25">
      <c r="A21" s="54"/>
      <c r="D21" s="55"/>
    </row>
    <row r="22" spans="1:4" x14ac:dyDescent="0.25">
      <c r="A22" s="54"/>
      <c r="D22" s="55"/>
    </row>
    <row r="23" spans="1:4" x14ac:dyDescent="0.25">
      <c r="A23" s="54"/>
      <c r="D23" s="55"/>
    </row>
    <row r="24" spans="1:4" x14ac:dyDescent="0.25">
      <c r="A24" s="54"/>
      <c r="D24" s="55"/>
    </row>
    <row r="25" spans="1:4" x14ac:dyDescent="0.25">
      <c r="A25" s="54"/>
      <c r="D25" s="55"/>
    </row>
    <row r="26" spans="1:4" x14ac:dyDescent="0.25">
      <c r="A26" s="54"/>
      <c r="D26" s="55"/>
    </row>
    <row r="27" spans="1:4" x14ac:dyDescent="0.25">
      <c r="A27" s="54"/>
      <c r="D27" s="55"/>
    </row>
    <row r="28" spans="1:4" x14ac:dyDescent="0.25">
      <c r="A28" s="54"/>
      <c r="D28" s="55"/>
    </row>
  </sheetData>
  <hyperlinks>
    <hyperlink ref="D8" location="'Area Codes'!A1" display="List of tab names and full area names" xr:uid="{BE5125AB-85E8-4CB8-8948-AE6F703B5CC8}"/>
    <hyperlink ref="D9" location="'Dundee City'!A1" display="2018-based principal population projection summary table - Dundee City" xr:uid="{8C13A383-8A2F-4E4C-ADE7-42713AD6A7C8}"/>
    <hyperlink ref="D10" location="Coldside!A1" display="2018-based principal population projection summary table - Coldside" xr:uid="{EBE67AB4-B547-4A5A-A4B1-0D8E956FFDCC}"/>
    <hyperlink ref="D11" location="EastEnd!A1" display="2018-based principal population projection summary table - East End" xr:uid="{E1B18499-F634-4753-B982-D88ED63873AE}"/>
    <hyperlink ref="D12" location="Lochee!A1" display="2018-based principal population projection summary table - Lochee" xr:uid="{C4B50ADF-354F-4822-88CB-2FB03FE9CA6E}"/>
    <hyperlink ref="D13" location="Maryfiel!A1" display="2018-based principal population projection summary table - Maryfield" xr:uid="{0F36F2A4-F883-4E29-A8DB-11A050E9D77B}"/>
    <hyperlink ref="D14" location="NorthEaD!A1" display="2018-based principal population projection summary table - North East" xr:uid="{7EC15C19-EE2C-4ABB-B393-DADEBF6BF999}"/>
    <hyperlink ref="D15" location="Strathma!A1" display="2018-based principal population projection summary table - Strathmartine" xr:uid="{F816666B-5353-4820-B77B-D590E3FDED93}"/>
    <hyperlink ref="D16" location="TheFerry!A1" display="2018-based principal population projection summary table - The Ferry" xr:uid="{9602A636-BBF9-4DEE-B37C-99CBB204962B}"/>
    <hyperlink ref="D17" location="WestEnd!A1" display="2018-based principal population projection summary table - West End" xr:uid="{FA6AE335-210B-43A8-955B-6E4061BBAA98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1C6AB-7A3D-4023-A53D-5FE2AC7FE661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76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20196</v>
      </c>
      <c r="D8" s="21">
        <v>20230.943220679517</v>
      </c>
      <c r="E8" s="21">
        <v>20252.133594925275</v>
      </c>
      <c r="F8" s="21">
        <v>20269.396836048305</v>
      </c>
      <c r="G8" s="21">
        <v>20287.803669394969</v>
      </c>
      <c r="H8" s="21">
        <v>20302.684919597425</v>
      </c>
      <c r="I8" s="21">
        <v>20310.772497681006</v>
      </c>
      <c r="J8" s="21">
        <v>20325.029108347975</v>
      </c>
      <c r="K8" s="21">
        <v>20341.731793211751</v>
      </c>
      <c r="L8" s="21">
        <v>20361.865967564972</v>
      </c>
      <c r="M8" s="21">
        <v>20379.248150854859</v>
      </c>
      <c r="N8" s="21">
        <v>20399.398940741237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131.68815852572584</v>
      </c>
      <c r="D10" s="26">
        <f t="shared" ref="D10:N10" si="0">SUM(D11:D12)</f>
        <v>133.32084340942961</v>
      </c>
      <c r="E10" s="26">
        <f t="shared" si="0"/>
        <v>133.91518237603503</v>
      </c>
      <c r="F10" s="26">
        <f t="shared" si="0"/>
        <v>133.7508188332489</v>
      </c>
      <c r="G10" s="26">
        <f t="shared" si="0"/>
        <v>133.87579877659203</v>
      </c>
      <c r="H10" s="26">
        <f t="shared" si="0"/>
        <v>134.89087166856717</v>
      </c>
      <c r="I10" s="26">
        <f t="shared" si="0"/>
        <v>135.50911025144634</v>
      </c>
      <c r="J10" s="26">
        <f t="shared" si="0"/>
        <v>137.06032346250836</v>
      </c>
      <c r="K10" s="26">
        <f t="shared" si="0"/>
        <v>137.82726364266938</v>
      </c>
      <c r="L10" s="26">
        <f t="shared" si="0"/>
        <v>138.22565893979478</v>
      </c>
      <c r="M10" s="26">
        <f t="shared" si="0"/>
        <v>138.70000190637234</v>
      </c>
      <c r="N10" s="26">
        <f t="shared" si="0"/>
        <v>139.62520357380981</v>
      </c>
    </row>
    <row r="11" spans="1:14" x14ac:dyDescent="0.25">
      <c r="A11" s="20" t="s">
        <v>34</v>
      </c>
      <c r="B11" s="18"/>
      <c r="C11" s="22">
        <v>67.373245038093344</v>
      </c>
      <c r="D11" s="22">
        <v>68.055744508797304</v>
      </c>
      <c r="E11" s="22">
        <v>68.674452500530776</v>
      </c>
      <c r="F11" s="22">
        <v>68.510949320835365</v>
      </c>
      <c r="G11" s="22">
        <v>68.447776818107201</v>
      </c>
      <c r="H11" s="22">
        <v>68.968844035879314</v>
      </c>
      <c r="I11" s="22">
        <v>69.338911985609414</v>
      </c>
      <c r="J11" s="22">
        <v>70.270460965335445</v>
      </c>
      <c r="K11" s="22">
        <v>70.527311905305339</v>
      </c>
      <c r="L11" s="22">
        <v>70.740139859077814</v>
      </c>
      <c r="M11" s="22">
        <v>71.135630762001682</v>
      </c>
      <c r="N11" s="22">
        <v>71.807247552245045</v>
      </c>
    </row>
    <row r="12" spans="1:14" x14ac:dyDescent="0.25">
      <c r="A12" s="27" t="s">
        <v>35</v>
      </c>
      <c r="B12" s="28"/>
      <c r="C12" s="29">
        <v>64.314913487632495</v>
      </c>
      <c r="D12" s="29">
        <v>65.26509890063231</v>
      </c>
      <c r="E12" s="29">
        <v>65.240729875504258</v>
      </c>
      <c r="F12" s="29">
        <v>65.239869512413534</v>
      </c>
      <c r="G12" s="29">
        <v>65.428021958484834</v>
      </c>
      <c r="H12" s="29">
        <v>65.922027632687858</v>
      </c>
      <c r="I12" s="29">
        <v>66.17019826583693</v>
      </c>
      <c r="J12" s="29">
        <v>66.789862497172919</v>
      </c>
      <c r="K12" s="29">
        <v>67.29995173736404</v>
      </c>
      <c r="L12" s="29">
        <v>67.485519080716969</v>
      </c>
      <c r="M12" s="29">
        <v>67.564371144370654</v>
      </c>
      <c r="N12" s="29">
        <v>67.817956021564768</v>
      </c>
    </row>
    <row r="13" spans="1:14" x14ac:dyDescent="0.25">
      <c r="A13" s="33" t="s">
        <v>36</v>
      </c>
      <c r="B13" s="18"/>
      <c r="C13" s="26">
        <f>SUM(C14:C15)</f>
        <v>271.86867076946322</v>
      </c>
      <c r="D13" s="26">
        <f t="shared" ref="D13:N13" si="1">SUM(D14:D15)</f>
        <v>281.39053423004839</v>
      </c>
      <c r="E13" s="26">
        <f t="shared" si="1"/>
        <v>284.96025988180077</v>
      </c>
      <c r="F13" s="26">
        <f t="shared" si="1"/>
        <v>287.14324786466534</v>
      </c>
      <c r="G13" s="26">
        <f t="shared" si="1"/>
        <v>289.89160941819307</v>
      </c>
      <c r="H13" s="26">
        <f t="shared" si="1"/>
        <v>297.45296812117795</v>
      </c>
      <c r="I13" s="26">
        <f t="shared" si="1"/>
        <v>294.30738647968724</v>
      </c>
      <c r="J13" s="26">
        <f t="shared" si="1"/>
        <v>296.35881151267495</v>
      </c>
      <c r="K13" s="26">
        <f t="shared" si="1"/>
        <v>295.13096121466077</v>
      </c>
      <c r="L13" s="26">
        <f t="shared" si="1"/>
        <v>299.76461179432056</v>
      </c>
      <c r="M13" s="26">
        <f t="shared" si="1"/>
        <v>296.37477330204098</v>
      </c>
      <c r="N13" s="26">
        <f t="shared" si="1"/>
        <v>296.1869365390022</v>
      </c>
    </row>
    <row r="14" spans="1:14" x14ac:dyDescent="0.25">
      <c r="A14" s="20" t="s">
        <v>37</v>
      </c>
      <c r="B14" s="18"/>
      <c r="C14" s="22">
        <v>122.83490678056778</v>
      </c>
      <c r="D14" s="22">
        <v>125.68467859827504</v>
      </c>
      <c r="E14" s="22">
        <v>127.23316879993038</v>
      </c>
      <c r="F14" s="22">
        <v>128.06887460623986</v>
      </c>
      <c r="G14" s="22">
        <v>129.40238979747352</v>
      </c>
      <c r="H14" s="22">
        <v>132.91820190046306</v>
      </c>
      <c r="I14" s="22">
        <v>131.77092933207339</v>
      </c>
      <c r="J14" s="22">
        <v>132.61765466268454</v>
      </c>
      <c r="K14" s="22">
        <v>132.05562859054058</v>
      </c>
      <c r="L14" s="22">
        <v>133.99254930647896</v>
      </c>
      <c r="M14" s="22">
        <v>132.78317527611856</v>
      </c>
      <c r="N14" s="22">
        <v>132.84242438805219</v>
      </c>
    </row>
    <row r="15" spans="1:14" x14ac:dyDescent="0.25">
      <c r="A15" s="10" t="s">
        <v>38</v>
      </c>
      <c r="B15" s="12"/>
      <c r="C15" s="23">
        <v>149.03376398889543</v>
      </c>
      <c r="D15" s="23">
        <v>155.70585563177337</v>
      </c>
      <c r="E15" s="23">
        <v>157.72709108187041</v>
      </c>
      <c r="F15" s="23">
        <v>159.07437325842548</v>
      </c>
      <c r="G15" s="23">
        <v>160.48921962071955</v>
      </c>
      <c r="H15" s="23">
        <v>164.53476622071489</v>
      </c>
      <c r="I15" s="23">
        <v>162.53645714761385</v>
      </c>
      <c r="J15" s="23">
        <v>163.74115684999043</v>
      </c>
      <c r="K15" s="23">
        <v>163.07533262412019</v>
      </c>
      <c r="L15" s="23">
        <v>165.77206248784162</v>
      </c>
      <c r="M15" s="23">
        <v>163.59159802592242</v>
      </c>
      <c r="N15" s="23">
        <v>163.34451215095001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-140.18051224373738</v>
      </c>
      <c r="D17" s="32">
        <f t="shared" ref="D17:N17" si="2">D10-D13</f>
        <v>-148.06969082061877</v>
      </c>
      <c r="E17" s="32">
        <f t="shared" si="2"/>
        <v>-151.04507750576573</v>
      </c>
      <c r="F17" s="32">
        <f t="shared" si="2"/>
        <v>-153.39242903141644</v>
      </c>
      <c r="G17" s="32">
        <f t="shared" si="2"/>
        <v>-156.01581064160104</v>
      </c>
      <c r="H17" s="32">
        <f t="shared" si="2"/>
        <v>-162.56209645261077</v>
      </c>
      <c r="I17" s="32">
        <f t="shared" si="2"/>
        <v>-158.79827622824089</v>
      </c>
      <c r="J17" s="32">
        <f t="shared" si="2"/>
        <v>-159.29848805016658</v>
      </c>
      <c r="K17" s="32">
        <f t="shared" si="2"/>
        <v>-157.30369757199139</v>
      </c>
      <c r="L17" s="32">
        <f t="shared" si="2"/>
        <v>-161.53895285452577</v>
      </c>
      <c r="M17" s="32">
        <f t="shared" si="2"/>
        <v>-157.67477139566864</v>
      </c>
      <c r="N17" s="32">
        <f t="shared" si="2"/>
        <v>-156.56173296519239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785.32624237186201</v>
      </c>
      <c r="D19" s="26">
        <f t="shared" ref="D19:N19" si="3">SUM(D20:D21)</f>
        <v>780.34983742863483</v>
      </c>
      <c r="E19" s="26">
        <f t="shared" si="3"/>
        <v>779.41066976539196</v>
      </c>
      <c r="F19" s="26">
        <f t="shared" si="3"/>
        <v>781.11788582441955</v>
      </c>
      <c r="G19" s="26">
        <f t="shared" si="3"/>
        <v>779.12277279655473</v>
      </c>
      <c r="H19" s="26">
        <f t="shared" si="3"/>
        <v>779.39502954611964</v>
      </c>
      <c r="I19" s="26">
        <f t="shared" si="3"/>
        <v>778.37797668793974</v>
      </c>
      <c r="J19" s="26">
        <f t="shared" si="3"/>
        <v>778.58133316695648</v>
      </c>
      <c r="K19" s="26">
        <f t="shared" si="3"/>
        <v>778.95437171451954</v>
      </c>
      <c r="L19" s="26">
        <f t="shared" si="3"/>
        <v>778.56835723142262</v>
      </c>
      <c r="M19" s="26">
        <f t="shared" si="3"/>
        <v>777.93192530225406</v>
      </c>
      <c r="N19" s="26">
        <f t="shared" si="3"/>
        <v>779.56252993684802</v>
      </c>
    </row>
    <row r="20" spans="1:14" x14ac:dyDescent="0.25">
      <c r="A20" s="60" t="s">
        <v>40</v>
      </c>
      <c r="B20" s="60"/>
      <c r="C20" s="22">
        <v>397.9752626832618</v>
      </c>
      <c r="D20" s="22">
        <v>395.17065341526103</v>
      </c>
      <c r="E20" s="22">
        <v>393.61198481930364</v>
      </c>
      <c r="F20" s="22">
        <v>393.85191382859836</v>
      </c>
      <c r="G20" s="22">
        <v>392.7228617476535</v>
      </c>
      <c r="H20" s="22">
        <v>393.67686977276685</v>
      </c>
      <c r="I20" s="22">
        <v>391.16288830870144</v>
      </c>
      <c r="J20" s="22">
        <v>391.09396584318796</v>
      </c>
      <c r="K20" s="22">
        <v>390.98156524883058</v>
      </c>
      <c r="L20" s="22">
        <v>391.81178579559668</v>
      </c>
      <c r="M20" s="22">
        <v>390.43323949134526</v>
      </c>
      <c r="N20" s="22">
        <v>389.40267621148297</v>
      </c>
    </row>
    <row r="21" spans="1:14" x14ac:dyDescent="0.25">
      <c r="A21" s="27" t="s">
        <v>41</v>
      </c>
      <c r="B21" s="27"/>
      <c r="C21" s="29">
        <v>387.35097968860021</v>
      </c>
      <c r="D21" s="29">
        <v>385.1791840133738</v>
      </c>
      <c r="E21" s="29">
        <v>385.79868494608826</v>
      </c>
      <c r="F21" s="29">
        <v>387.26597199582119</v>
      </c>
      <c r="G21" s="29">
        <v>386.39991104890123</v>
      </c>
      <c r="H21" s="29">
        <v>385.7181597733528</v>
      </c>
      <c r="I21" s="29">
        <v>387.21508837923824</v>
      </c>
      <c r="J21" s="29">
        <v>387.48736732376858</v>
      </c>
      <c r="K21" s="29">
        <v>387.97280646568902</v>
      </c>
      <c r="L21" s="29">
        <v>386.756571435826</v>
      </c>
      <c r="M21" s="29">
        <v>387.49868581090885</v>
      </c>
      <c r="N21" s="29">
        <v>390.159853725365</v>
      </c>
    </row>
    <row r="22" spans="1:14" x14ac:dyDescent="0.25">
      <c r="A22" s="63" t="s">
        <v>44</v>
      </c>
      <c r="B22" s="63"/>
      <c r="C22" s="26">
        <f>SUM(C23:C24)</f>
        <v>610.20250944860652</v>
      </c>
      <c r="D22" s="26">
        <f t="shared" ref="D22:N22" si="4">SUM(D23:D24)</f>
        <v>611.0897723622578</v>
      </c>
      <c r="E22" s="26">
        <f t="shared" si="4"/>
        <v>611.10235113659644</v>
      </c>
      <c r="F22" s="26">
        <f t="shared" si="4"/>
        <v>609.31862344634055</v>
      </c>
      <c r="G22" s="26">
        <f t="shared" si="4"/>
        <v>608.22571195249884</v>
      </c>
      <c r="H22" s="26">
        <f t="shared" si="4"/>
        <v>608.74535500992556</v>
      </c>
      <c r="I22" s="26">
        <f t="shared" si="4"/>
        <v>605.32308979273</v>
      </c>
      <c r="J22" s="26">
        <f t="shared" si="4"/>
        <v>602.58016025301481</v>
      </c>
      <c r="K22" s="26">
        <f t="shared" si="4"/>
        <v>601.51649978930766</v>
      </c>
      <c r="L22" s="26">
        <f t="shared" si="4"/>
        <v>599.64722108700857</v>
      </c>
      <c r="M22" s="26">
        <f t="shared" si="4"/>
        <v>600.10636402020646</v>
      </c>
      <c r="N22" s="26">
        <f t="shared" si="4"/>
        <v>601.00099698652457</v>
      </c>
    </row>
    <row r="23" spans="1:14" x14ac:dyDescent="0.25">
      <c r="A23" s="60" t="s">
        <v>42</v>
      </c>
      <c r="B23" s="60"/>
      <c r="C23" s="23">
        <v>319.6732283086306</v>
      </c>
      <c r="D23" s="22">
        <v>320.64372923705844</v>
      </c>
      <c r="E23" s="22">
        <v>322.12595409929395</v>
      </c>
      <c r="F23" s="22">
        <v>320.47341170920441</v>
      </c>
      <c r="G23" s="22">
        <v>321.2956291864997</v>
      </c>
      <c r="H23" s="22">
        <v>321.02138788806593</v>
      </c>
      <c r="I23" s="22">
        <v>321.31427390507002</v>
      </c>
      <c r="J23" s="22">
        <v>320.59746858782097</v>
      </c>
      <c r="K23" s="22">
        <v>320.8781798907554</v>
      </c>
      <c r="L23" s="22">
        <v>319.78947127467887</v>
      </c>
      <c r="M23" s="22">
        <v>320.4729470141998</v>
      </c>
      <c r="N23" s="22">
        <v>321.22866466307903</v>
      </c>
    </row>
    <row r="24" spans="1:14" x14ac:dyDescent="0.25">
      <c r="A24" s="10" t="s">
        <v>43</v>
      </c>
      <c r="B24" s="10"/>
      <c r="C24" s="23">
        <v>290.52928113997592</v>
      </c>
      <c r="D24" s="23">
        <v>290.44604312519937</v>
      </c>
      <c r="E24" s="23">
        <v>288.97639703730249</v>
      </c>
      <c r="F24" s="23">
        <v>288.84521173713614</v>
      </c>
      <c r="G24" s="23">
        <v>286.93008276599915</v>
      </c>
      <c r="H24" s="23">
        <v>287.72396712185969</v>
      </c>
      <c r="I24" s="23">
        <v>284.00881588765998</v>
      </c>
      <c r="J24" s="23">
        <v>281.98269166519384</v>
      </c>
      <c r="K24" s="23">
        <v>280.63831989855225</v>
      </c>
      <c r="L24" s="23">
        <v>279.8577498123297</v>
      </c>
      <c r="M24" s="23">
        <v>279.63341700600665</v>
      </c>
      <c r="N24" s="23">
        <v>279.77233232344554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175.12373292325549</v>
      </c>
      <c r="D26" s="32">
        <f t="shared" ref="D26:N26" si="5">D19-D22</f>
        <v>169.26006506637702</v>
      </c>
      <c r="E26" s="32">
        <f t="shared" si="5"/>
        <v>168.30831862879552</v>
      </c>
      <c r="F26" s="32">
        <f t="shared" si="5"/>
        <v>171.79926237807899</v>
      </c>
      <c r="G26" s="32">
        <f t="shared" si="5"/>
        <v>170.89706084405589</v>
      </c>
      <c r="H26" s="32">
        <f t="shared" si="5"/>
        <v>170.64967453619408</v>
      </c>
      <c r="I26" s="32">
        <f t="shared" si="5"/>
        <v>173.05488689520973</v>
      </c>
      <c r="J26" s="32">
        <f t="shared" si="5"/>
        <v>176.00117291394167</v>
      </c>
      <c r="K26" s="32">
        <f t="shared" si="5"/>
        <v>177.43787192521188</v>
      </c>
      <c r="L26" s="32">
        <f t="shared" si="5"/>
        <v>178.92113614441405</v>
      </c>
      <c r="M26" s="32">
        <f t="shared" si="5"/>
        <v>177.8255612820476</v>
      </c>
      <c r="N26" s="32">
        <f t="shared" si="5"/>
        <v>178.56153295032345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34.943220679518106</v>
      </c>
      <c r="D30" s="32">
        <f t="shared" ref="D30:N30" si="6">D17+D26+D28</f>
        <v>21.19037424575825</v>
      </c>
      <c r="E30" s="32">
        <f t="shared" si="6"/>
        <v>17.263241123029786</v>
      </c>
      <c r="F30" s="32">
        <f t="shared" si="6"/>
        <v>18.406833346662552</v>
      </c>
      <c r="G30" s="32">
        <f t="shared" si="6"/>
        <v>14.881250202454851</v>
      </c>
      <c r="H30" s="32">
        <f t="shared" si="6"/>
        <v>8.0875780835833098</v>
      </c>
      <c r="I30" s="32">
        <f t="shared" si="6"/>
        <v>14.256610666968839</v>
      </c>
      <c r="J30" s="32">
        <f t="shared" si="6"/>
        <v>16.70268486377509</v>
      </c>
      <c r="K30" s="32">
        <f t="shared" si="6"/>
        <v>20.134174353220487</v>
      </c>
      <c r="L30" s="32">
        <f t="shared" si="6"/>
        <v>17.382183289888275</v>
      </c>
      <c r="M30" s="32">
        <f t="shared" si="6"/>
        <v>20.150789886378959</v>
      </c>
      <c r="N30" s="32">
        <f t="shared" si="6"/>
        <v>21.999799985131062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20230.943220679517</v>
      </c>
      <c r="D32" s="21">
        <v>20252.133594925275</v>
      </c>
      <c r="E32" s="21">
        <v>20269.396836048305</v>
      </c>
      <c r="F32" s="21">
        <v>20287.803669394969</v>
      </c>
      <c r="G32" s="21">
        <v>20302.684919597425</v>
      </c>
      <c r="H32" s="21">
        <v>20310.772497681006</v>
      </c>
      <c r="I32" s="21">
        <v>20325.029108347975</v>
      </c>
      <c r="J32" s="21">
        <v>20341.731793211751</v>
      </c>
      <c r="K32" s="21">
        <v>20361.865967564972</v>
      </c>
      <c r="L32" s="21">
        <v>20379.248150854859</v>
      </c>
      <c r="M32" s="21">
        <v>20399.398940741237</v>
      </c>
      <c r="N32" s="21">
        <v>20421.39874072637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1.7302050247334222E-3</v>
      </c>
      <c r="D34" s="39">
        <f t="shared" ref="D34:N34" si="7">(D32/D8)-1</f>
        <v>1.0474239393889473E-3</v>
      </c>
      <c r="E34" s="39">
        <f t="shared" si="7"/>
        <v>8.5241592161700019E-4</v>
      </c>
      <c r="F34" s="39">
        <f t="shared" si="7"/>
        <v>9.0810957501852307E-4</v>
      </c>
      <c r="G34" s="39">
        <f t="shared" si="7"/>
        <v>7.3350720683995618E-4</v>
      </c>
      <c r="H34" s="39">
        <f t="shared" si="7"/>
        <v>3.983501746498419E-4</v>
      </c>
      <c r="I34" s="39">
        <f t="shared" si="7"/>
        <v>7.019236057415057E-4</v>
      </c>
      <c r="J34" s="39">
        <f t="shared" si="7"/>
        <v>8.2177913619396747E-4</v>
      </c>
      <c r="K34" s="39">
        <f t="shared" si="7"/>
        <v>9.8979647150487793E-4</v>
      </c>
      <c r="L34" s="39">
        <f t="shared" si="7"/>
        <v>8.5366357472227428E-4</v>
      </c>
      <c r="M34" s="39">
        <f t="shared" si="7"/>
        <v>9.8878966177817773E-4</v>
      </c>
      <c r="N34" s="39">
        <f t="shared" si="7"/>
        <v>1.0784533431127397E-3</v>
      </c>
    </row>
    <row r="35" spans="1:14" ht="15.75" thickBot="1" x14ac:dyDescent="0.3">
      <c r="A35" s="40" t="s">
        <v>15</v>
      </c>
      <c r="B35" s="41"/>
      <c r="C35" s="42">
        <f>(C32/$C$8)-1</f>
        <v>1.7302050247334222E-3</v>
      </c>
      <c r="D35" s="42">
        <f t="shared" ref="D35:N35" si="8">(D32/$C$8)-1</f>
        <v>2.7794412222854614E-3</v>
      </c>
      <c r="E35" s="42">
        <f t="shared" si="8"/>
        <v>3.6342263838535782E-3</v>
      </c>
      <c r="F35" s="42">
        <f t="shared" si="8"/>
        <v>4.5456362346489865E-3</v>
      </c>
      <c r="G35" s="42">
        <f t="shared" si="8"/>
        <v>5.282477698426602E-3</v>
      </c>
      <c r="H35" s="42">
        <f t="shared" si="8"/>
        <v>5.682932148990183E-3</v>
      </c>
      <c r="I35" s="42">
        <f t="shared" si="8"/>
        <v>6.3888447389570668E-3</v>
      </c>
      <c r="J35" s="42">
        <f t="shared" si="8"/>
        <v>7.2158740944618938E-3</v>
      </c>
      <c r="K35" s="42">
        <f t="shared" si="8"/>
        <v>8.212812812684378E-3</v>
      </c>
      <c r="L35" s="42">
        <f t="shared" si="8"/>
        <v>9.0734873665507809E-3</v>
      </c>
      <c r="M35" s="42">
        <f t="shared" si="8"/>
        <v>1.0071248798833254E-2</v>
      </c>
      <c r="N35" s="42">
        <f t="shared" si="8"/>
        <v>1.1160563513882504E-2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1.2146523146538164</v>
      </c>
      <c r="D41" s="47">
        <v>1.2213481921367848</v>
      </c>
      <c r="E41" s="47">
        <v>1.2186319554889466</v>
      </c>
      <c r="F41" s="47">
        <v>1.2112194872606201</v>
      </c>
      <c r="G41" s="47">
        <v>1.2062239495526239</v>
      </c>
      <c r="H41" s="47">
        <v>1.210485603804109</v>
      </c>
      <c r="I41" s="47">
        <v>1.212909999973411</v>
      </c>
      <c r="J41" s="47">
        <v>1.2247995283041846</v>
      </c>
      <c r="K41" s="47">
        <v>1.2308286750602511</v>
      </c>
      <c r="L41" s="47">
        <v>1.2336104800686112</v>
      </c>
      <c r="M41" s="47">
        <v>1.237573462293482</v>
      </c>
      <c r="N41" s="47">
        <v>1.2457073539634134</v>
      </c>
    </row>
    <row r="43" spans="1:14" x14ac:dyDescent="0.25">
      <c r="A43" s="48" t="s">
        <v>31</v>
      </c>
      <c r="B43" s="48"/>
      <c r="C43" s="49">
        <v>83.351252450519283</v>
      </c>
      <c r="D43" s="49">
        <v>84.247806061871728</v>
      </c>
      <c r="E43" s="49">
        <v>83.517779419257366</v>
      </c>
      <c r="F43" s="49">
        <v>82.672891632918834</v>
      </c>
      <c r="G43" s="49">
        <v>82.010609492059544</v>
      </c>
      <c r="H43" s="49">
        <v>82.887693168733094</v>
      </c>
      <c r="I43" s="49">
        <v>81.085463346365458</v>
      </c>
      <c r="J43" s="49">
        <v>80.533982548047547</v>
      </c>
      <c r="K43" s="49">
        <v>79.262824956841015</v>
      </c>
      <c r="L43" s="49">
        <v>79.60594110138571</v>
      </c>
      <c r="M43" s="49">
        <v>77.925458769463276</v>
      </c>
      <c r="N43" s="49">
        <v>77.052563009444185</v>
      </c>
    </row>
    <row r="44" spans="1:14" x14ac:dyDescent="0.25">
      <c r="A44" s="19" t="s">
        <v>47</v>
      </c>
      <c r="B44" s="19"/>
      <c r="C44" s="50">
        <v>84.442141718470893</v>
      </c>
      <c r="D44" s="50">
        <v>84.247806061871728</v>
      </c>
      <c r="E44" s="50">
        <v>83.303768601500067</v>
      </c>
      <c r="F44" s="50">
        <v>82.265955885899984</v>
      </c>
      <c r="G44" s="50">
        <v>81.425530295098895</v>
      </c>
      <c r="H44" s="50">
        <v>82.097669929903475</v>
      </c>
      <c r="I44" s="50">
        <v>80.152920799428415</v>
      </c>
      <c r="J44" s="50">
        <v>79.467037392727363</v>
      </c>
      <c r="K44" s="50">
        <v>78.082976640820675</v>
      </c>
      <c r="L44" s="50">
        <v>78.299387878277969</v>
      </c>
      <c r="M44" s="50">
        <v>76.511593793977411</v>
      </c>
      <c r="N44" s="50">
        <v>75.553913183708318</v>
      </c>
    </row>
    <row r="45" spans="1:14" x14ac:dyDescent="0.25">
      <c r="A45" s="51" t="s">
        <v>48</v>
      </c>
      <c r="B45" s="51"/>
      <c r="C45" s="52">
        <v>82.473098076485954</v>
      </c>
      <c r="D45" s="52">
        <v>84.247806061871771</v>
      </c>
      <c r="E45" s="52">
        <v>83.691217721739164</v>
      </c>
      <c r="F45" s="52">
        <v>83.003447749822485</v>
      </c>
      <c r="G45" s="52">
        <v>82.488517149521613</v>
      </c>
      <c r="H45" s="52">
        <v>83.537097522554518</v>
      </c>
      <c r="I45" s="52">
        <v>81.857569417768758</v>
      </c>
      <c r="J45" s="52">
        <v>81.419355442664667</v>
      </c>
      <c r="K45" s="52">
        <v>80.244696786785113</v>
      </c>
      <c r="L45" s="52">
        <v>80.694322288642809</v>
      </c>
      <c r="M45" s="52">
        <v>79.112061779091647</v>
      </c>
      <c r="N45" s="52">
        <v>78.315918272684712</v>
      </c>
    </row>
    <row r="47" spans="1:14" x14ac:dyDescent="0.25">
      <c r="A47" s="48" t="s">
        <v>32</v>
      </c>
      <c r="B47" s="48"/>
      <c r="C47" s="49">
        <v>81.71161674435821</v>
      </c>
      <c r="D47" s="49">
        <v>81.58962920783371</v>
      </c>
      <c r="E47" s="49">
        <v>81.705976369804119</v>
      </c>
      <c r="F47" s="49">
        <v>81.838304877210277</v>
      </c>
      <c r="G47" s="49">
        <v>81.944545612589323</v>
      </c>
      <c r="H47" s="49">
        <v>81.825932583908298</v>
      </c>
      <c r="I47" s="49">
        <v>82.09869399662692</v>
      </c>
      <c r="J47" s="49">
        <v>82.190262329184819</v>
      </c>
      <c r="K47" s="49">
        <v>82.388600194210241</v>
      </c>
      <c r="L47" s="49">
        <v>82.351551081711307</v>
      </c>
      <c r="M47" s="49">
        <v>82.613773090237913</v>
      </c>
      <c r="N47" s="49">
        <v>82.753214619283142</v>
      </c>
    </row>
    <row r="48" spans="1:14" x14ac:dyDescent="0.25">
      <c r="A48" s="19" t="s">
        <v>45</v>
      </c>
      <c r="B48" s="19"/>
      <c r="C48" s="50">
        <v>79.574878863116666</v>
      </c>
      <c r="D48" s="50">
        <v>79.611539366835203</v>
      </c>
      <c r="E48" s="50">
        <v>79.763733606013318</v>
      </c>
      <c r="F48" s="50">
        <v>79.931488948592175</v>
      </c>
      <c r="G48" s="50">
        <v>80.070019023377839</v>
      </c>
      <c r="H48" s="50">
        <v>79.974170866878282</v>
      </c>
      <c r="I48" s="50">
        <v>80.286272802360955</v>
      </c>
      <c r="J48" s="50">
        <v>80.403105111760453</v>
      </c>
      <c r="K48" s="50">
        <v>80.630810553741441</v>
      </c>
      <c r="L48" s="50">
        <v>80.605150665478604</v>
      </c>
      <c r="M48" s="50">
        <v>80.902049611161587</v>
      </c>
      <c r="N48" s="50">
        <v>81.067146690311276</v>
      </c>
    </row>
    <row r="49" spans="1:14" x14ac:dyDescent="0.25">
      <c r="A49" s="51" t="s">
        <v>46</v>
      </c>
      <c r="B49" s="51"/>
      <c r="C49" s="52">
        <v>83.547408744680993</v>
      </c>
      <c r="D49" s="52">
        <v>83.322632822671665</v>
      </c>
      <c r="E49" s="52">
        <v>83.412671381068677</v>
      </c>
      <c r="F49" s="52">
        <v>83.520649922331529</v>
      </c>
      <c r="G49" s="52">
        <v>83.607542154285639</v>
      </c>
      <c r="H49" s="52">
        <v>83.486934345619815</v>
      </c>
      <c r="I49" s="52">
        <v>83.729569624545491</v>
      </c>
      <c r="J49" s="52">
        <v>83.804229703447888</v>
      </c>
      <c r="K49" s="52">
        <v>83.978376131151421</v>
      </c>
      <c r="L49" s="52">
        <v>83.933671379425562</v>
      </c>
      <c r="M49" s="52">
        <v>84.168513844645915</v>
      </c>
      <c r="N49" s="52">
        <v>84.291726352864714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95772-D04B-4FE4-AB3C-1CEBD8ED0A0C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77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20653</v>
      </c>
      <c r="D8" s="21">
        <v>20582.668549081256</v>
      </c>
      <c r="E8" s="21">
        <v>20496.090429847602</v>
      </c>
      <c r="F8" s="21">
        <v>20403.080787924901</v>
      </c>
      <c r="G8" s="21">
        <v>20330.750523376326</v>
      </c>
      <c r="H8" s="21">
        <v>20263.198968835874</v>
      </c>
      <c r="I8" s="21">
        <v>20199.089613869921</v>
      </c>
      <c r="J8" s="21">
        <v>20144.87267881458</v>
      </c>
      <c r="K8" s="21">
        <v>20103.461126845654</v>
      </c>
      <c r="L8" s="21">
        <v>20069.323117627686</v>
      </c>
      <c r="M8" s="21">
        <v>20033.645257744694</v>
      </c>
      <c r="N8" s="21">
        <v>20006.916220445302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136.9150737298333</v>
      </c>
      <c r="D10" s="26">
        <f t="shared" ref="D10:N10" si="0">SUM(D11:D12)</f>
        <v>137.74987906310423</v>
      </c>
      <c r="E10" s="26">
        <f t="shared" si="0"/>
        <v>136.78585017957164</v>
      </c>
      <c r="F10" s="26">
        <f t="shared" si="0"/>
        <v>134.84966375599595</v>
      </c>
      <c r="G10" s="26">
        <f t="shared" si="0"/>
        <v>133.24323414812534</v>
      </c>
      <c r="H10" s="26">
        <f t="shared" si="0"/>
        <v>132.53836999373735</v>
      </c>
      <c r="I10" s="26">
        <f t="shared" si="0"/>
        <v>131.68174070795968</v>
      </c>
      <c r="J10" s="26">
        <f t="shared" si="0"/>
        <v>131.81432388781363</v>
      </c>
      <c r="K10" s="26">
        <f t="shared" si="0"/>
        <v>131.33471587496007</v>
      </c>
      <c r="L10" s="26">
        <f t="shared" si="0"/>
        <v>130.59370441566728</v>
      </c>
      <c r="M10" s="26">
        <f t="shared" si="0"/>
        <v>129.98723096327328</v>
      </c>
      <c r="N10" s="26">
        <f t="shared" si="0"/>
        <v>129.80005263917056</v>
      </c>
    </row>
    <row r="11" spans="1:14" x14ac:dyDescent="0.25">
      <c r="A11" s="20" t="s">
        <v>34</v>
      </c>
      <c r="B11" s="18"/>
      <c r="C11" s="22">
        <v>70.047397693746689</v>
      </c>
      <c r="D11" s="22">
        <v>70.316616186162605</v>
      </c>
      <c r="E11" s="22">
        <v>70.146589835677759</v>
      </c>
      <c r="F11" s="22">
        <v>69.073808744579438</v>
      </c>
      <c r="G11" s="22">
        <v>68.124360316334759</v>
      </c>
      <c r="H11" s="22">
        <v>67.766024904395479</v>
      </c>
      <c r="I11" s="22">
        <v>67.380478051390639</v>
      </c>
      <c r="J11" s="22">
        <v>67.580851025529697</v>
      </c>
      <c r="K11" s="22">
        <v>67.205023343729565</v>
      </c>
      <c r="L11" s="22">
        <v>66.834312716882366</v>
      </c>
      <c r="M11" s="22">
        <v>66.667076701414345</v>
      </c>
      <c r="N11" s="22">
        <v>66.754312785859142</v>
      </c>
    </row>
    <row r="12" spans="1:14" x14ac:dyDescent="0.25">
      <c r="A12" s="27" t="s">
        <v>35</v>
      </c>
      <c r="B12" s="28"/>
      <c r="C12" s="29">
        <v>66.867676036086607</v>
      </c>
      <c r="D12" s="29">
        <v>67.433262876941626</v>
      </c>
      <c r="E12" s="29">
        <v>66.639260343893881</v>
      </c>
      <c r="F12" s="29">
        <v>65.77585501141651</v>
      </c>
      <c r="G12" s="29">
        <v>65.11887383179058</v>
      </c>
      <c r="H12" s="29">
        <v>64.772345089341869</v>
      </c>
      <c r="I12" s="29">
        <v>64.301262656569037</v>
      </c>
      <c r="J12" s="29">
        <v>64.233472862283932</v>
      </c>
      <c r="K12" s="29">
        <v>64.129692531230504</v>
      </c>
      <c r="L12" s="29">
        <v>63.75939169878491</v>
      </c>
      <c r="M12" s="29">
        <v>63.320154261858931</v>
      </c>
      <c r="N12" s="29">
        <v>63.045739853311417</v>
      </c>
    </row>
    <row r="13" spans="1:14" x14ac:dyDescent="0.25">
      <c r="A13" s="33" t="s">
        <v>36</v>
      </c>
      <c r="B13" s="18"/>
      <c r="C13" s="26">
        <f>SUM(C14:C15)</f>
        <v>173.40465303614593</v>
      </c>
      <c r="D13" s="26">
        <f t="shared" ref="D13:N13" si="1">SUM(D14:D15)</f>
        <v>176.41718236073126</v>
      </c>
      <c r="E13" s="26">
        <f t="shared" si="1"/>
        <v>175.47072105096805</v>
      </c>
      <c r="F13" s="26">
        <f t="shared" si="1"/>
        <v>174.33279766848455</v>
      </c>
      <c r="G13" s="26">
        <f t="shared" si="1"/>
        <v>174.15471613658758</v>
      </c>
      <c r="H13" s="26">
        <f t="shared" si="1"/>
        <v>177.28000959788602</v>
      </c>
      <c r="I13" s="26">
        <f t="shared" si="1"/>
        <v>173.6695841487242</v>
      </c>
      <c r="J13" s="26">
        <f t="shared" si="1"/>
        <v>173.8338774369885</v>
      </c>
      <c r="K13" s="26">
        <f t="shared" si="1"/>
        <v>172.94643908366419</v>
      </c>
      <c r="L13" s="26">
        <f t="shared" si="1"/>
        <v>175.86733034287232</v>
      </c>
      <c r="M13" s="26">
        <f t="shared" si="1"/>
        <v>174.1261291433311</v>
      </c>
      <c r="N13" s="26">
        <f t="shared" si="1"/>
        <v>174.09973043482609</v>
      </c>
    </row>
    <row r="14" spans="1:14" x14ac:dyDescent="0.25">
      <c r="A14" s="20" t="s">
        <v>37</v>
      </c>
      <c r="B14" s="18"/>
      <c r="C14" s="22">
        <v>84.674459314136641</v>
      </c>
      <c r="D14" s="22">
        <v>84.838940258912729</v>
      </c>
      <c r="E14" s="22">
        <v>85.012113841116289</v>
      </c>
      <c r="F14" s="22">
        <v>84.185123829229468</v>
      </c>
      <c r="G14" s="22">
        <v>84.026684073260213</v>
      </c>
      <c r="H14" s="22">
        <v>85.675410179785246</v>
      </c>
      <c r="I14" s="22">
        <v>84.504776039119037</v>
      </c>
      <c r="J14" s="22">
        <v>84.851971209637696</v>
      </c>
      <c r="K14" s="22">
        <v>84.452525114568175</v>
      </c>
      <c r="L14" s="22">
        <v>86.043826965118313</v>
      </c>
      <c r="M14" s="22">
        <v>85.317441324937846</v>
      </c>
      <c r="N14" s="22">
        <v>85.400724522721418</v>
      </c>
    </row>
    <row r="15" spans="1:14" x14ac:dyDescent="0.25">
      <c r="A15" s="10" t="s">
        <v>38</v>
      </c>
      <c r="B15" s="12"/>
      <c r="C15" s="23">
        <v>88.73019372200929</v>
      </c>
      <c r="D15" s="23">
        <v>91.578242101818532</v>
      </c>
      <c r="E15" s="23">
        <v>90.458607209851763</v>
      </c>
      <c r="F15" s="23">
        <v>90.147673839255077</v>
      </c>
      <c r="G15" s="23">
        <v>90.128032063327382</v>
      </c>
      <c r="H15" s="23">
        <v>91.604599418100776</v>
      </c>
      <c r="I15" s="23">
        <v>89.164808109605161</v>
      </c>
      <c r="J15" s="23">
        <v>88.981906227350805</v>
      </c>
      <c r="K15" s="23">
        <v>88.493913969096013</v>
      </c>
      <c r="L15" s="23">
        <v>89.823503377753994</v>
      </c>
      <c r="M15" s="23">
        <v>88.808687818393253</v>
      </c>
      <c r="N15" s="23">
        <v>88.699005912104681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-36.489579306312635</v>
      </c>
      <c r="D17" s="32">
        <f t="shared" ref="D17:N17" si="2">D10-D13</f>
        <v>-38.667303297627029</v>
      </c>
      <c r="E17" s="32">
        <f t="shared" si="2"/>
        <v>-38.684870871396413</v>
      </c>
      <c r="F17" s="32">
        <f t="shared" si="2"/>
        <v>-39.483133912488597</v>
      </c>
      <c r="G17" s="32">
        <f t="shared" si="2"/>
        <v>-40.911481988462242</v>
      </c>
      <c r="H17" s="32">
        <f t="shared" si="2"/>
        <v>-44.741639604148673</v>
      </c>
      <c r="I17" s="32">
        <f t="shared" si="2"/>
        <v>-41.987843440764522</v>
      </c>
      <c r="J17" s="32">
        <f t="shared" si="2"/>
        <v>-42.019553549174873</v>
      </c>
      <c r="K17" s="32">
        <f t="shared" si="2"/>
        <v>-41.61172320870412</v>
      </c>
      <c r="L17" s="32">
        <f t="shared" si="2"/>
        <v>-45.273625927205046</v>
      </c>
      <c r="M17" s="32">
        <f t="shared" si="2"/>
        <v>-44.138898180057822</v>
      </c>
      <c r="N17" s="32">
        <f t="shared" si="2"/>
        <v>-44.299677795655526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1733.2796398001237</v>
      </c>
      <c r="D19" s="26">
        <f t="shared" ref="D19:N19" si="3">SUM(D20:D21)</f>
        <v>1727.3065021526879</v>
      </c>
      <c r="E19" s="26">
        <f t="shared" si="3"/>
        <v>1723.9923733656192</v>
      </c>
      <c r="F19" s="26">
        <f t="shared" si="3"/>
        <v>1730.5276759923388</v>
      </c>
      <c r="G19" s="26">
        <f t="shared" si="3"/>
        <v>1740.7701563688092</v>
      </c>
      <c r="H19" s="26">
        <f t="shared" si="3"/>
        <v>1744.4765457800886</v>
      </c>
      <c r="I19" s="26">
        <f t="shared" si="3"/>
        <v>1755.4847726440385</v>
      </c>
      <c r="J19" s="26">
        <f t="shared" si="3"/>
        <v>1762.9085581796471</v>
      </c>
      <c r="K19" s="26">
        <f t="shared" si="3"/>
        <v>1770.7441294223086</v>
      </c>
      <c r="L19" s="26">
        <f t="shared" si="3"/>
        <v>1772.0262480275528</v>
      </c>
      <c r="M19" s="26">
        <f t="shared" si="3"/>
        <v>1778.3139709105976</v>
      </c>
      <c r="N19" s="26">
        <f t="shared" si="3"/>
        <v>1776.1508320560147</v>
      </c>
    </row>
    <row r="20" spans="1:14" x14ac:dyDescent="0.25">
      <c r="A20" s="60" t="s">
        <v>40</v>
      </c>
      <c r="B20" s="60"/>
      <c r="C20" s="22">
        <v>831.3444119321</v>
      </c>
      <c r="D20" s="22">
        <v>825.21848350758125</v>
      </c>
      <c r="E20" s="22">
        <v>820.52879254725849</v>
      </c>
      <c r="F20" s="22">
        <v>823.75745934334395</v>
      </c>
      <c r="G20" s="22">
        <v>827.57988994985817</v>
      </c>
      <c r="H20" s="22">
        <v>828.09158347791026</v>
      </c>
      <c r="I20" s="22">
        <v>831.00301075098434</v>
      </c>
      <c r="J20" s="22">
        <v>832.57884466489793</v>
      </c>
      <c r="K20" s="22">
        <v>834.87736279957426</v>
      </c>
      <c r="L20" s="22">
        <v>835.57911579571044</v>
      </c>
      <c r="M20" s="22">
        <v>839.61449433823634</v>
      </c>
      <c r="N20" s="22">
        <v>838.22256156974868</v>
      </c>
    </row>
    <row r="21" spans="1:14" x14ac:dyDescent="0.25">
      <c r="A21" s="27" t="s">
        <v>41</v>
      </c>
      <c r="B21" s="27"/>
      <c r="C21" s="29">
        <v>901.93522786802373</v>
      </c>
      <c r="D21" s="29">
        <v>902.08801864510667</v>
      </c>
      <c r="E21" s="29">
        <v>903.4635808183607</v>
      </c>
      <c r="F21" s="29">
        <v>906.77021664899485</v>
      </c>
      <c r="G21" s="29">
        <v>913.19026641895096</v>
      </c>
      <c r="H21" s="29">
        <v>916.38496230217845</v>
      </c>
      <c r="I21" s="29">
        <v>924.481761893054</v>
      </c>
      <c r="J21" s="29">
        <v>930.3297135147493</v>
      </c>
      <c r="K21" s="29">
        <v>935.8667666227343</v>
      </c>
      <c r="L21" s="29">
        <v>936.44713223184226</v>
      </c>
      <c r="M21" s="29">
        <v>938.69947657236128</v>
      </c>
      <c r="N21" s="29">
        <v>937.92827048626589</v>
      </c>
    </row>
    <row r="22" spans="1:14" x14ac:dyDescent="0.25">
      <c r="A22" s="63" t="s">
        <v>44</v>
      </c>
      <c r="B22" s="63"/>
      <c r="C22" s="26">
        <f>SUM(C23:C24)</f>
        <v>1767.1215114125534</v>
      </c>
      <c r="D22" s="26">
        <f t="shared" ref="D22:N22" si="4">SUM(D23:D24)</f>
        <v>1775.2173180887198</v>
      </c>
      <c r="E22" s="26">
        <f t="shared" si="4"/>
        <v>1778.317144416927</v>
      </c>
      <c r="F22" s="26">
        <f t="shared" si="4"/>
        <v>1763.374806628419</v>
      </c>
      <c r="G22" s="26">
        <f t="shared" si="4"/>
        <v>1767.4102289207976</v>
      </c>
      <c r="H22" s="26">
        <f t="shared" si="4"/>
        <v>1763.8442611418925</v>
      </c>
      <c r="I22" s="26">
        <f t="shared" si="4"/>
        <v>1767.7138642586197</v>
      </c>
      <c r="J22" s="26">
        <f t="shared" si="4"/>
        <v>1762.3005565993985</v>
      </c>
      <c r="K22" s="26">
        <f t="shared" si="4"/>
        <v>1763.2704154315725</v>
      </c>
      <c r="L22" s="26">
        <f t="shared" si="4"/>
        <v>1762.4304819833383</v>
      </c>
      <c r="M22" s="26">
        <f t="shared" si="4"/>
        <v>1760.9041100299273</v>
      </c>
      <c r="N22" s="26">
        <f t="shared" si="4"/>
        <v>1758.5431776301825</v>
      </c>
    </row>
    <row r="23" spans="1:14" x14ac:dyDescent="0.25">
      <c r="A23" s="60" t="s">
        <v>42</v>
      </c>
      <c r="B23" s="60"/>
      <c r="C23" s="23">
        <v>845.28622353959997</v>
      </c>
      <c r="D23" s="22">
        <v>845.15535412955671</v>
      </c>
      <c r="E23" s="22">
        <v>847.37688980633413</v>
      </c>
      <c r="F23" s="22">
        <v>841.26771022623086</v>
      </c>
      <c r="G23" s="22">
        <v>845.1966612551123</v>
      </c>
      <c r="H23" s="22">
        <v>844.27665006303334</v>
      </c>
      <c r="I23" s="22">
        <v>847.18123546473191</v>
      </c>
      <c r="J23" s="22">
        <v>843.89046330191911</v>
      </c>
      <c r="K23" s="22">
        <v>843.60041654176871</v>
      </c>
      <c r="L23" s="22">
        <v>842.50863736321764</v>
      </c>
      <c r="M23" s="22">
        <v>843.03911120367445</v>
      </c>
      <c r="N23" s="22">
        <v>840.77115405941322</v>
      </c>
    </row>
    <row r="24" spans="1:14" x14ac:dyDescent="0.25">
      <c r="A24" s="10" t="s">
        <v>43</v>
      </c>
      <c r="B24" s="10"/>
      <c r="C24" s="23">
        <v>921.83528787295336</v>
      </c>
      <c r="D24" s="23">
        <v>930.06196395916299</v>
      </c>
      <c r="E24" s="23">
        <v>930.94025461059277</v>
      </c>
      <c r="F24" s="23">
        <v>922.10709640218818</v>
      </c>
      <c r="G24" s="23">
        <v>922.21356766568533</v>
      </c>
      <c r="H24" s="23">
        <v>919.56761107885916</v>
      </c>
      <c r="I24" s="23">
        <v>920.53262879388774</v>
      </c>
      <c r="J24" s="23">
        <v>918.41009329747931</v>
      </c>
      <c r="K24" s="23">
        <v>919.66999888980388</v>
      </c>
      <c r="L24" s="23">
        <v>919.92184462012062</v>
      </c>
      <c r="M24" s="23">
        <v>917.86499882625299</v>
      </c>
      <c r="N24" s="23">
        <v>917.77202357076942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-33.841871612429713</v>
      </c>
      <c r="D26" s="32">
        <f t="shared" ref="D26:N26" si="5">D19-D22</f>
        <v>-47.910815936031895</v>
      </c>
      <c r="E26" s="32">
        <f t="shared" si="5"/>
        <v>-54.324771051307835</v>
      </c>
      <c r="F26" s="32">
        <f t="shared" si="5"/>
        <v>-32.847130636080237</v>
      </c>
      <c r="G26" s="32">
        <f t="shared" si="5"/>
        <v>-26.640072551988396</v>
      </c>
      <c r="H26" s="32">
        <f t="shared" si="5"/>
        <v>-19.367715361803903</v>
      </c>
      <c r="I26" s="32">
        <f t="shared" si="5"/>
        <v>-12.229091614581193</v>
      </c>
      <c r="J26" s="32">
        <f t="shared" si="5"/>
        <v>0.6080015802485832</v>
      </c>
      <c r="K26" s="32">
        <f t="shared" si="5"/>
        <v>7.473713990736087</v>
      </c>
      <c r="L26" s="32">
        <f t="shared" si="5"/>
        <v>9.5957660442145425</v>
      </c>
      <c r="M26" s="32">
        <f t="shared" si="5"/>
        <v>17.409860880670294</v>
      </c>
      <c r="N26" s="32">
        <f t="shared" si="5"/>
        <v>17.607654425832152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-70.331450918742348</v>
      </c>
      <c r="D30" s="32">
        <f t="shared" ref="D30:N30" si="6">D17+D26+D28</f>
        <v>-86.578119233658924</v>
      </c>
      <c r="E30" s="32">
        <f t="shared" si="6"/>
        <v>-93.009641922704247</v>
      </c>
      <c r="F30" s="32">
        <f t="shared" si="6"/>
        <v>-72.330264548568834</v>
      </c>
      <c r="G30" s="32">
        <f t="shared" si="6"/>
        <v>-67.551554540450638</v>
      </c>
      <c r="H30" s="32">
        <f t="shared" si="6"/>
        <v>-64.109354965952576</v>
      </c>
      <c r="I30" s="32">
        <f t="shared" si="6"/>
        <v>-54.216935055345715</v>
      </c>
      <c r="J30" s="32">
        <f t="shared" si="6"/>
        <v>-41.41155196892629</v>
      </c>
      <c r="K30" s="32">
        <f t="shared" si="6"/>
        <v>-34.138009217968033</v>
      </c>
      <c r="L30" s="32">
        <f t="shared" si="6"/>
        <v>-35.677859882990504</v>
      </c>
      <c r="M30" s="32">
        <f t="shared" si="6"/>
        <v>-26.729037299387528</v>
      </c>
      <c r="N30" s="32">
        <f t="shared" si="6"/>
        <v>-26.692023369823374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20582.668549081256</v>
      </c>
      <c r="D32" s="21">
        <v>20496.090429847602</v>
      </c>
      <c r="E32" s="21">
        <v>20403.080787924901</v>
      </c>
      <c r="F32" s="21">
        <v>20330.750523376326</v>
      </c>
      <c r="G32" s="21">
        <v>20263.198968835874</v>
      </c>
      <c r="H32" s="21">
        <v>20199.089613869921</v>
      </c>
      <c r="I32" s="21">
        <v>20144.87267881458</v>
      </c>
      <c r="J32" s="21">
        <v>20103.461126845654</v>
      </c>
      <c r="K32" s="21">
        <v>20069.323117627686</v>
      </c>
      <c r="L32" s="21">
        <v>20033.645257744694</v>
      </c>
      <c r="M32" s="21">
        <v>20006.916220445302</v>
      </c>
      <c r="N32" s="21">
        <v>19980.224197075484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-3.4053866711249992E-3</v>
      </c>
      <c r="D34" s="39">
        <f t="shared" ref="D34:N34" si="7">(D32/D8)-1</f>
        <v>-4.2063602699135005E-3</v>
      </c>
      <c r="E34" s="39">
        <f t="shared" si="7"/>
        <v>-4.537921133839995E-3</v>
      </c>
      <c r="F34" s="39">
        <f t="shared" si="7"/>
        <v>-3.5450658310083316E-3</v>
      </c>
      <c r="G34" s="39">
        <f t="shared" si="7"/>
        <v>-3.3226296522000931E-3</v>
      </c>
      <c r="H34" s="39">
        <f t="shared" si="7"/>
        <v>-3.1638318838279611E-3</v>
      </c>
      <c r="I34" s="39">
        <f t="shared" si="7"/>
        <v>-2.6841276558381422E-3</v>
      </c>
      <c r="J34" s="39">
        <f t="shared" si="7"/>
        <v>-2.0556869546500822E-3</v>
      </c>
      <c r="K34" s="39">
        <f t="shared" si="7"/>
        <v>-1.6981160110972615E-3</v>
      </c>
      <c r="L34" s="39">
        <f t="shared" si="7"/>
        <v>-1.7777311010381824E-3</v>
      </c>
      <c r="M34" s="39">
        <f t="shared" si="7"/>
        <v>-1.3342073774147423E-3</v>
      </c>
      <c r="N34" s="39">
        <f t="shared" si="7"/>
        <v>-1.3341398082399314E-3</v>
      </c>
    </row>
    <row r="35" spans="1:14" ht="15.75" thickBot="1" x14ac:dyDescent="0.3">
      <c r="A35" s="40" t="s">
        <v>15</v>
      </c>
      <c r="B35" s="41"/>
      <c r="C35" s="42">
        <f>(C32/$C$8)-1</f>
        <v>-3.4053866711249992E-3</v>
      </c>
      <c r="D35" s="42">
        <f t="shared" ref="D35:N35" si="8">(D32/$C$8)-1</f>
        <v>-7.5974226578413573E-3</v>
      </c>
      <c r="E35" s="42">
        <f t="shared" si="8"/>
        <v>-1.2100867286839678E-2</v>
      </c>
      <c r="F35" s="42">
        <f t="shared" si="8"/>
        <v>-1.5603034746703881E-2</v>
      </c>
      <c r="G35" s="42">
        <f t="shared" si="8"/>
        <v>-1.8873821292990201E-2</v>
      </c>
      <c r="H35" s="42">
        <f t="shared" si="8"/>
        <v>-2.1977939579241768E-2</v>
      </c>
      <c r="I35" s="42">
        <f t="shared" si="8"/>
        <v>-2.4603075639636929E-2</v>
      </c>
      <c r="J35" s="42">
        <f t="shared" si="8"/>
        <v>-2.6608186372650278E-2</v>
      </c>
      <c r="K35" s="42">
        <f t="shared" si="8"/>
        <v>-2.826111859644187E-2</v>
      </c>
      <c r="L35" s="42">
        <f t="shared" si="8"/>
        <v>-2.9988609028001045E-2</v>
      </c>
      <c r="M35" s="42">
        <f t="shared" si="8"/>
        <v>-3.1282805382012224E-2</v>
      </c>
      <c r="N35" s="42">
        <f t="shared" si="8"/>
        <v>-3.2575209554278617E-2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0.65176428191814451</v>
      </c>
      <c r="D41" s="47">
        <v>0.65578715193452786</v>
      </c>
      <c r="E41" s="47">
        <v>0.65500044116434475</v>
      </c>
      <c r="F41" s="47">
        <v>0.65202863738596117</v>
      </c>
      <c r="G41" s="47">
        <v>0.65026822295638609</v>
      </c>
      <c r="H41" s="47">
        <v>0.653145436174145</v>
      </c>
      <c r="I41" s="47">
        <v>0.65522982554505738</v>
      </c>
      <c r="J41" s="47">
        <v>0.66238037544637618</v>
      </c>
      <c r="K41" s="47">
        <v>0.66649013919101474</v>
      </c>
      <c r="L41" s="47">
        <v>0.66885016913083073</v>
      </c>
      <c r="M41" s="47">
        <v>0.67132940272956465</v>
      </c>
      <c r="N41" s="47">
        <v>0.67592490997294286</v>
      </c>
    </row>
    <row r="43" spans="1:14" x14ac:dyDescent="0.25">
      <c r="A43" s="48" t="s">
        <v>31</v>
      </c>
      <c r="B43" s="48"/>
      <c r="C43" s="49">
        <v>109.24947902644875</v>
      </c>
      <c r="D43" s="49">
        <v>110.25021534022721</v>
      </c>
      <c r="E43" s="49">
        <v>109.18722988577062</v>
      </c>
      <c r="F43" s="49">
        <v>107.96905140961736</v>
      </c>
      <c r="G43" s="49">
        <v>106.98119490459031</v>
      </c>
      <c r="H43" s="49">
        <v>107.99361946537879</v>
      </c>
      <c r="I43" s="49">
        <v>105.49805365287364</v>
      </c>
      <c r="J43" s="49">
        <v>104.64952217891019</v>
      </c>
      <c r="K43" s="49">
        <v>102.86009725635829</v>
      </c>
      <c r="L43" s="49">
        <v>103.15075288390837</v>
      </c>
      <c r="M43" s="49">
        <v>100.8435752439419</v>
      </c>
      <c r="N43" s="49">
        <v>99.578742060998323</v>
      </c>
    </row>
    <row r="44" spans="1:14" x14ac:dyDescent="0.25">
      <c r="A44" s="19" t="s">
        <v>47</v>
      </c>
      <c r="B44" s="19"/>
      <c r="C44" s="50">
        <v>110.59996551361124</v>
      </c>
      <c r="D44" s="50">
        <v>110.2502153402272</v>
      </c>
      <c r="E44" s="50">
        <v>108.9100541169246</v>
      </c>
      <c r="F44" s="50">
        <v>107.43923751602316</v>
      </c>
      <c r="G44" s="50">
        <v>106.22982360148211</v>
      </c>
      <c r="H44" s="50">
        <v>106.9795778142863</v>
      </c>
      <c r="I44" s="50">
        <v>104.31884049725083</v>
      </c>
      <c r="J44" s="50">
        <v>103.30644820716975</v>
      </c>
      <c r="K44" s="50">
        <v>101.37733564544381</v>
      </c>
      <c r="L44" s="50">
        <v>101.5283055394771</v>
      </c>
      <c r="M44" s="50">
        <v>99.095446213128312</v>
      </c>
      <c r="N44" s="50">
        <v>97.724798888271678</v>
      </c>
    </row>
    <row r="45" spans="1:14" x14ac:dyDescent="0.25">
      <c r="A45" s="51" t="s">
        <v>48</v>
      </c>
      <c r="B45" s="51"/>
      <c r="C45" s="52">
        <v>107.9911207717106</v>
      </c>
      <c r="D45" s="52">
        <v>110.2502153402272</v>
      </c>
      <c r="E45" s="52">
        <v>109.44900600630352</v>
      </c>
      <c r="F45" s="52">
        <v>108.4685625059923</v>
      </c>
      <c r="G45" s="52">
        <v>107.69133863351337</v>
      </c>
      <c r="H45" s="52">
        <v>108.95957969438994</v>
      </c>
      <c r="I45" s="52">
        <v>106.64050983729355</v>
      </c>
      <c r="J45" s="52">
        <v>105.96319672446495</v>
      </c>
      <c r="K45" s="52">
        <v>104.31616407384207</v>
      </c>
      <c r="L45" s="52">
        <v>104.75431250652493</v>
      </c>
      <c r="M45" s="52">
        <v>102.58207093716841</v>
      </c>
      <c r="N45" s="52">
        <v>101.43145046356443</v>
      </c>
    </row>
    <row r="47" spans="1:14" x14ac:dyDescent="0.25">
      <c r="A47" s="48" t="s">
        <v>32</v>
      </c>
      <c r="B47" s="48"/>
      <c r="C47" s="49">
        <v>78.291693293857563</v>
      </c>
      <c r="D47" s="49">
        <v>78.197389564924549</v>
      </c>
      <c r="E47" s="49">
        <v>78.315136152554828</v>
      </c>
      <c r="F47" s="49">
        <v>78.460420078664683</v>
      </c>
      <c r="G47" s="49">
        <v>78.582238349873847</v>
      </c>
      <c r="H47" s="49">
        <v>78.475691881517037</v>
      </c>
      <c r="I47" s="49">
        <v>78.765705102908456</v>
      </c>
      <c r="J47" s="49">
        <v>78.870269861510295</v>
      </c>
      <c r="K47" s="49">
        <v>79.082477376909353</v>
      </c>
      <c r="L47" s="49">
        <v>79.051979102815181</v>
      </c>
      <c r="M47" s="49">
        <v>79.330437348743914</v>
      </c>
      <c r="N47" s="49">
        <v>79.484860064185384</v>
      </c>
    </row>
    <row r="48" spans="1:14" x14ac:dyDescent="0.25">
      <c r="A48" s="19" t="s">
        <v>45</v>
      </c>
      <c r="B48" s="19"/>
      <c r="C48" s="50">
        <v>76.103583684589907</v>
      </c>
      <c r="D48" s="50">
        <v>76.148088036688549</v>
      </c>
      <c r="E48" s="50">
        <v>76.309333300750467</v>
      </c>
      <c r="F48" s="50">
        <v>76.485832699422247</v>
      </c>
      <c r="G48" s="50">
        <v>76.633069278367159</v>
      </c>
      <c r="H48" s="50">
        <v>76.543932600010919</v>
      </c>
      <c r="I48" s="50">
        <v>76.867172919073624</v>
      </c>
      <c r="J48" s="50">
        <v>76.992366560267243</v>
      </c>
      <c r="K48" s="50">
        <v>77.229427487612782</v>
      </c>
      <c r="L48" s="50">
        <v>77.21036825388029</v>
      </c>
      <c r="M48" s="50">
        <v>77.517043555491696</v>
      </c>
      <c r="N48" s="50">
        <v>77.690645720485549</v>
      </c>
    </row>
    <row r="49" spans="1:14" x14ac:dyDescent="0.25">
      <c r="A49" s="51" t="s">
        <v>46</v>
      </c>
      <c r="B49" s="51"/>
      <c r="C49" s="52">
        <v>80.499705059362697</v>
      </c>
      <c r="D49" s="52">
        <v>80.284225084100314</v>
      </c>
      <c r="E49" s="52">
        <v>80.383793086537892</v>
      </c>
      <c r="F49" s="52">
        <v>80.500506823523764</v>
      </c>
      <c r="G49" s="52">
        <v>80.595835400238869</v>
      </c>
      <c r="H49" s="52">
        <v>80.483267747066961</v>
      </c>
      <c r="I49" s="52">
        <v>80.736207433421455</v>
      </c>
      <c r="J49" s="52">
        <v>80.818904765066065</v>
      </c>
      <c r="K49" s="52">
        <v>81.001639596178933</v>
      </c>
      <c r="L49" s="52">
        <v>80.963889331742493</v>
      </c>
      <c r="M49" s="52">
        <v>81.208439981442794</v>
      </c>
      <c r="N49" s="52">
        <v>81.340384978599332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581A3-323D-4530-974B-377184C2F83D}">
  <dimension ref="A1:B20"/>
  <sheetViews>
    <sheetView workbookViewId="0"/>
  </sheetViews>
  <sheetFormatPr defaultRowHeight="15" x14ac:dyDescent="0.25"/>
  <cols>
    <col min="1" max="2" width="41.5703125" style="1" customWidth="1"/>
    <col min="3" max="16384" width="9.140625" style="1"/>
  </cols>
  <sheetData>
    <row r="1" spans="1:2" ht="24" customHeight="1" x14ac:dyDescent="0.25">
      <c r="A1" s="4" t="s">
        <v>53</v>
      </c>
      <c r="B1" s="4" t="s">
        <v>6</v>
      </c>
    </row>
    <row r="2" spans="1:2" x14ac:dyDescent="0.25">
      <c r="A2" s="54" t="s">
        <v>54</v>
      </c>
      <c r="B2" s="54" t="s">
        <v>54</v>
      </c>
    </row>
    <row r="3" spans="1:2" x14ac:dyDescent="0.25">
      <c r="A3" s="54" t="s">
        <v>55</v>
      </c>
      <c r="B3" s="54" t="s">
        <v>62</v>
      </c>
    </row>
    <row r="4" spans="1:2" x14ac:dyDescent="0.25">
      <c r="A4" s="54" t="s">
        <v>56</v>
      </c>
      <c r="B4" s="54" t="s">
        <v>56</v>
      </c>
    </row>
    <row r="5" spans="1:2" x14ac:dyDescent="0.25">
      <c r="A5" s="54" t="s">
        <v>57</v>
      </c>
      <c r="B5" s="54" t="s">
        <v>63</v>
      </c>
    </row>
    <row r="6" spans="1:2" x14ac:dyDescent="0.25">
      <c r="A6" s="54" t="s">
        <v>58</v>
      </c>
      <c r="B6" s="54" t="s">
        <v>64</v>
      </c>
    </row>
    <row r="7" spans="1:2" x14ac:dyDescent="0.25">
      <c r="A7" s="54" t="s">
        <v>59</v>
      </c>
      <c r="B7" s="54" t="s">
        <v>65</v>
      </c>
    </row>
    <row r="8" spans="1:2" x14ac:dyDescent="0.25">
      <c r="A8" s="54" t="s">
        <v>60</v>
      </c>
      <c r="B8" s="54" t="s">
        <v>66</v>
      </c>
    </row>
    <row r="9" spans="1:2" x14ac:dyDescent="0.25">
      <c r="A9" s="54" t="s">
        <v>61</v>
      </c>
      <c r="B9" s="54" t="s">
        <v>67</v>
      </c>
    </row>
    <row r="10" spans="1:2" x14ac:dyDescent="0.25">
      <c r="A10" s="54"/>
      <c r="B10" s="54"/>
    </row>
    <row r="11" spans="1:2" x14ac:dyDescent="0.25">
      <c r="A11" s="54"/>
      <c r="B11" s="54"/>
    </row>
    <row r="12" spans="1:2" x14ac:dyDescent="0.25">
      <c r="A12" s="54"/>
      <c r="B12" s="54"/>
    </row>
    <row r="13" spans="1:2" x14ac:dyDescent="0.25">
      <c r="A13" s="54"/>
      <c r="B13" s="54"/>
    </row>
    <row r="14" spans="1:2" x14ac:dyDescent="0.25">
      <c r="A14" s="54"/>
      <c r="B14" s="54"/>
    </row>
    <row r="15" spans="1:2" x14ac:dyDescent="0.25">
      <c r="A15" s="54"/>
      <c r="B15" s="54"/>
    </row>
    <row r="16" spans="1:2" x14ac:dyDescent="0.25">
      <c r="A16" s="54"/>
      <c r="B16" s="54"/>
    </row>
    <row r="17" spans="1:2" x14ac:dyDescent="0.25">
      <c r="A17" s="54"/>
      <c r="B17" s="54"/>
    </row>
    <row r="18" spans="1:2" x14ac:dyDescent="0.25">
      <c r="A18" s="54"/>
      <c r="B18" s="54"/>
    </row>
    <row r="19" spans="1:2" x14ac:dyDescent="0.25">
      <c r="A19" s="54"/>
      <c r="B19" s="54"/>
    </row>
    <row r="20" spans="1:2" x14ac:dyDescent="0.25">
      <c r="A20" s="54"/>
      <c r="B20" s="5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C8F93-A801-473E-96B0-FAD49CD66314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69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148750</v>
      </c>
      <c r="D8" s="21">
        <v>148703</v>
      </c>
      <c r="E8" s="21">
        <v>148577</v>
      </c>
      <c r="F8" s="21">
        <v>148442</v>
      </c>
      <c r="G8" s="21">
        <v>148372</v>
      </c>
      <c r="H8" s="21">
        <v>148309</v>
      </c>
      <c r="I8" s="21">
        <v>148244.00000000003</v>
      </c>
      <c r="J8" s="21">
        <v>148227</v>
      </c>
      <c r="K8" s="21">
        <v>148248</v>
      </c>
      <c r="L8" s="21">
        <v>148305</v>
      </c>
      <c r="M8" s="21">
        <v>148350</v>
      </c>
      <c r="N8" s="21">
        <v>148427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24" t="s">
        <v>33</v>
      </c>
      <c r="B10" s="25"/>
      <c r="C10" s="26">
        <f>SUM(C11:C12)</f>
        <v>1463.9999999999998</v>
      </c>
      <c r="D10" s="26">
        <f t="shared" ref="D10:N10" si="0">SUM(D11:D12)</f>
        <v>1481.0000000000002</v>
      </c>
      <c r="E10" s="26">
        <f t="shared" si="0"/>
        <v>1482</v>
      </c>
      <c r="F10" s="26">
        <f t="shared" si="0"/>
        <v>1472</v>
      </c>
      <c r="G10" s="26">
        <f t="shared" si="0"/>
        <v>1462.9999999999998</v>
      </c>
      <c r="H10" s="26">
        <f t="shared" si="0"/>
        <v>1461.0000000000005</v>
      </c>
      <c r="I10" s="26">
        <f t="shared" si="0"/>
        <v>1454</v>
      </c>
      <c r="J10" s="26">
        <f t="shared" si="0"/>
        <v>1457</v>
      </c>
      <c r="K10" s="26">
        <f t="shared" si="0"/>
        <v>1452</v>
      </c>
      <c r="L10" s="26">
        <f t="shared" si="0"/>
        <v>1444</v>
      </c>
      <c r="M10" s="26">
        <f t="shared" si="0"/>
        <v>1437</v>
      </c>
      <c r="N10" s="26">
        <f t="shared" si="0"/>
        <v>1435</v>
      </c>
    </row>
    <row r="11" spans="1:14" x14ac:dyDescent="0.25">
      <c r="A11" s="17" t="s">
        <v>34</v>
      </c>
      <c r="B11" s="18"/>
      <c r="C11" s="22">
        <v>749</v>
      </c>
      <c r="D11" s="22">
        <v>756.00000000000011</v>
      </c>
      <c r="E11" s="22">
        <v>760</v>
      </c>
      <c r="F11" s="22">
        <v>754</v>
      </c>
      <c r="G11" s="22">
        <v>747.99999999999989</v>
      </c>
      <c r="H11" s="22">
        <v>747.00000000000011</v>
      </c>
      <c r="I11" s="22">
        <v>744</v>
      </c>
      <c r="J11" s="22">
        <v>746.99999999999989</v>
      </c>
      <c r="K11" s="22">
        <v>742.99999999999989</v>
      </c>
      <c r="L11" s="22">
        <v>739</v>
      </c>
      <c r="M11" s="22">
        <v>737</v>
      </c>
      <c r="N11" s="22">
        <v>737.99999999999989</v>
      </c>
    </row>
    <row r="12" spans="1:14" x14ac:dyDescent="0.25">
      <c r="A12" s="27" t="s">
        <v>35</v>
      </c>
      <c r="B12" s="28"/>
      <c r="C12" s="29">
        <v>714.99999999999977</v>
      </c>
      <c r="D12" s="29">
        <v>725.00000000000011</v>
      </c>
      <c r="E12" s="29">
        <v>722</v>
      </c>
      <c r="F12" s="29">
        <v>718</v>
      </c>
      <c r="G12" s="29">
        <v>714.99999999999989</v>
      </c>
      <c r="H12" s="29">
        <v>714.00000000000023</v>
      </c>
      <c r="I12" s="29">
        <v>709.99999999999989</v>
      </c>
      <c r="J12" s="29">
        <v>710.00000000000011</v>
      </c>
      <c r="K12" s="29">
        <v>709</v>
      </c>
      <c r="L12" s="29">
        <v>705</v>
      </c>
      <c r="M12" s="29">
        <v>700</v>
      </c>
      <c r="N12" s="29">
        <v>697</v>
      </c>
    </row>
    <row r="13" spans="1:14" x14ac:dyDescent="0.25">
      <c r="A13" s="24" t="s">
        <v>36</v>
      </c>
      <c r="B13" s="18"/>
      <c r="C13" s="26">
        <f>SUM(C14:C15)</f>
        <v>1700</v>
      </c>
      <c r="D13" s="26">
        <f t="shared" ref="D13:N13" si="1">SUM(D14:D15)</f>
        <v>1720.9999999999995</v>
      </c>
      <c r="E13" s="26">
        <f t="shared" si="1"/>
        <v>1709.0000000000023</v>
      </c>
      <c r="F13" s="26">
        <f t="shared" si="1"/>
        <v>1697.0000000000014</v>
      </c>
      <c r="G13" s="26">
        <f t="shared" si="1"/>
        <v>1689.9999999999995</v>
      </c>
      <c r="H13" s="26">
        <f t="shared" si="1"/>
        <v>1714.9999999999977</v>
      </c>
      <c r="I13" s="26">
        <f t="shared" si="1"/>
        <v>1679.9999999999995</v>
      </c>
      <c r="J13" s="26">
        <f t="shared" si="1"/>
        <v>1677.0000000000005</v>
      </c>
      <c r="K13" s="26">
        <f t="shared" si="1"/>
        <v>1659.9999999999986</v>
      </c>
      <c r="L13" s="26">
        <f t="shared" si="1"/>
        <v>1678.9999999999995</v>
      </c>
      <c r="M13" s="26">
        <f t="shared" si="1"/>
        <v>1654</v>
      </c>
      <c r="N13" s="26">
        <f t="shared" si="1"/>
        <v>1648.0000000000023</v>
      </c>
    </row>
    <row r="14" spans="1:14" x14ac:dyDescent="0.25">
      <c r="A14" s="17" t="s">
        <v>37</v>
      </c>
      <c r="B14" s="18"/>
      <c r="C14" s="22">
        <v>817.06147773329485</v>
      </c>
      <c r="D14" s="22">
        <v>816.4862670152462</v>
      </c>
      <c r="E14" s="22">
        <v>810.87312791798502</v>
      </c>
      <c r="F14" s="22">
        <v>803.12974917796748</v>
      </c>
      <c r="G14" s="22">
        <v>799.41117838758532</v>
      </c>
      <c r="H14" s="22">
        <v>810.91998268234533</v>
      </c>
      <c r="I14" s="22">
        <v>796.49611530783523</v>
      </c>
      <c r="J14" s="22">
        <v>795.78440444534408</v>
      </c>
      <c r="K14" s="22">
        <v>787.8876168094647</v>
      </c>
      <c r="L14" s="22">
        <v>796.94415971793592</v>
      </c>
      <c r="M14" s="22">
        <v>786.23962461809208</v>
      </c>
      <c r="N14" s="22">
        <v>783.43089824259414</v>
      </c>
    </row>
    <row r="15" spans="1:14" x14ac:dyDescent="0.25">
      <c r="A15" s="10" t="s">
        <v>38</v>
      </c>
      <c r="B15" s="12"/>
      <c r="C15" s="23">
        <v>882.93852226670515</v>
      </c>
      <c r="D15" s="23">
        <v>904.51373298475323</v>
      </c>
      <c r="E15" s="23">
        <v>898.12687208201726</v>
      </c>
      <c r="F15" s="23">
        <v>893.870250822034</v>
      </c>
      <c r="G15" s="23">
        <v>890.58882161241411</v>
      </c>
      <c r="H15" s="23">
        <v>904.08001731765228</v>
      </c>
      <c r="I15" s="23">
        <v>883.50388469216443</v>
      </c>
      <c r="J15" s="23">
        <v>881.21559555465649</v>
      </c>
      <c r="K15" s="23">
        <v>872.11238319053382</v>
      </c>
      <c r="L15" s="23">
        <v>882.05584028206363</v>
      </c>
      <c r="M15" s="23">
        <v>867.76037538190781</v>
      </c>
      <c r="N15" s="23">
        <v>864.56910175740802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4" t="s">
        <v>10</v>
      </c>
      <c r="B17" s="15"/>
      <c r="C17" s="32">
        <f>C10-C13</f>
        <v>-236.00000000000023</v>
      </c>
      <c r="D17" s="32">
        <f t="shared" ref="D17:N17" si="2">D10-D13</f>
        <v>-239.99999999999932</v>
      </c>
      <c r="E17" s="32">
        <f t="shared" si="2"/>
        <v>-227.00000000000227</v>
      </c>
      <c r="F17" s="32">
        <f t="shared" si="2"/>
        <v>-225.00000000000136</v>
      </c>
      <c r="G17" s="32">
        <f t="shared" si="2"/>
        <v>-226.99999999999977</v>
      </c>
      <c r="H17" s="32">
        <f t="shared" si="2"/>
        <v>-253.99999999999727</v>
      </c>
      <c r="I17" s="32">
        <f t="shared" si="2"/>
        <v>-225.99999999999955</v>
      </c>
      <c r="J17" s="32">
        <f t="shared" si="2"/>
        <v>-220.00000000000045</v>
      </c>
      <c r="K17" s="32">
        <f t="shared" si="2"/>
        <v>-207.99999999999864</v>
      </c>
      <c r="L17" s="32">
        <f t="shared" si="2"/>
        <v>-234.99999999999955</v>
      </c>
      <c r="M17" s="32">
        <f t="shared" si="2"/>
        <v>-217</v>
      </c>
      <c r="N17" s="32">
        <f t="shared" si="2"/>
        <v>-213.00000000000227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7669.2153860364124</v>
      </c>
      <c r="D19" s="26">
        <f t="shared" ref="D19:N19" si="3">SUM(D20:D21)</f>
        <v>7631.7153860364142</v>
      </c>
      <c r="E19" s="26">
        <f t="shared" si="3"/>
        <v>7620.7153860364151</v>
      </c>
      <c r="F19" s="26">
        <f t="shared" si="3"/>
        <v>7652.2153860364151</v>
      </c>
      <c r="G19" s="26">
        <f t="shared" si="3"/>
        <v>7656.7153860364142</v>
      </c>
      <c r="H19" s="26">
        <f t="shared" si="3"/>
        <v>7669.2153860364133</v>
      </c>
      <c r="I19" s="26">
        <f t="shared" si="3"/>
        <v>7679.215386036416</v>
      </c>
      <c r="J19" s="26">
        <f t="shared" si="3"/>
        <v>7695.5652469220076</v>
      </c>
      <c r="K19" s="26">
        <f t="shared" si="3"/>
        <v>7710.697867407589</v>
      </c>
      <c r="L19" s="26">
        <f t="shared" si="3"/>
        <v>7714.7153860364151</v>
      </c>
      <c r="M19" s="26">
        <f t="shared" si="3"/>
        <v>7723.870382239531</v>
      </c>
      <c r="N19" s="26">
        <f t="shared" si="3"/>
        <v>7725.0135843200087</v>
      </c>
    </row>
    <row r="20" spans="1:14" x14ac:dyDescent="0.25">
      <c r="A20" s="60" t="s">
        <v>40</v>
      </c>
      <c r="B20" s="60"/>
      <c r="C20" s="22">
        <v>3832.3884318848541</v>
      </c>
      <c r="D20" s="22">
        <v>3810.1008265258306</v>
      </c>
      <c r="E20" s="22">
        <v>3796.2942569771994</v>
      </c>
      <c r="F20" s="22">
        <v>3809.9225676071892</v>
      </c>
      <c r="G20" s="22">
        <v>3807.0632822120006</v>
      </c>
      <c r="H20" s="22">
        <v>3813.3176843593806</v>
      </c>
      <c r="I20" s="22">
        <v>3806.1057506721249</v>
      </c>
      <c r="J20" s="22">
        <v>3813.7498952408791</v>
      </c>
      <c r="K20" s="22">
        <v>3817.80150142294</v>
      </c>
      <c r="L20" s="22">
        <v>3823.8297728771754</v>
      </c>
      <c r="M20" s="22">
        <v>3824.4775053272529</v>
      </c>
      <c r="N20" s="22">
        <v>3819.5731421395049</v>
      </c>
    </row>
    <row r="21" spans="1:14" x14ac:dyDescent="0.25">
      <c r="A21" s="27" t="s">
        <v>41</v>
      </c>
      <c r="B21" s="27"/>
      <c r="C21" s="29">
        <v>3836.8269541515583</v>
      </c>
      <c r="D21" s="29">
        <v>3821.6145595105841</v>
      </c>
      <c r="E21" s="29">
        <v>3824.4211290592157</v>
      </c>
      <c r="F21" s="29">
        <v>3842.2928184292259</v>
      </c>
      <c r="G21" s="29">
        <v>3849.6521038244132</v>
      </c>
      <c r="H21" s="29">
        <v>3855.8977016770327</v>
      </c>
      <c r="I21" s="29">
        <v>3873.1096353642906</v>
      </c>
      <c r="J21" s="29">
        <v>3881.815351681128</v>
      </c>
      <c r="K21" s="29">
        <v>3892.896365984649</v>
      </c>
      <c r="L21" s="29">
        <v>3890.8856131592397</v>
      </c>
      <c r="M21" s="29">
        <v>3899.3928769122781</v>
      </c>
      <c r="N21" s="29">
        <v>3905.4404421805039</v>
      </c>
    </row>
    <row r="22" spans="1:14" x14ac:dyDescent="0.25">
      <c r="A22" s="63" t="s">
        <v>44</v>
      </c>
      <c r="B22" s="63"/>
      <c r="C22" s="26">
        <f>SUM(C23:C24)</f>
        <v>7480.2153860364142</v>
      </c>
      <c r="D22" s="26">
        <f t="shared" ref="D22:N22" si="4">SUM(D23:D24)</f>
        <v>7517.7153860364124</v>
      </c>
      <c r="E22" s="26">
        <f t="shared" si="4"/>
        <v>7528.7153860364124</v>
      </c>
      <c r="F22" s="26">
        <f t="shared" si="4"/>
        <v>7497.2153860364124</v>
      </c>
      <c r="G22" s="26">
        <f t="shared" si="4"/>
        <v>7492.7153860364142</v>
      </c>
      <c r="H22" s="26">
        <f t="shared" si="4"/>
        <v>7480.215386036416</v>
      </c>
      <c r="I22" s="26">
        <f t="shared" si="4"/>
        <v>7470.2153860364142</v>
      </c>
      <c r="J22" s="26">
        <f t="shared" si="4"/>
        <v>7454.5652469220076</v>
      </c>
      <c r="K22" s="26">
        <f t="shared" si="4"/>
        <v>7445.697867407589</v>
      </c>
      <c r="L22" s="26">
        <f t="shared" si="4"/>
        <v>7434.7153860364142</v>
      </c>
      <c r="M22" s="26">
        <f t="shared" si="4"/>
        <v>7429.87038223953</v>
      </c>
      <c r="N22" s="26">
        <f t="shared" si="4"/>
        <v>7441.0135843200087</v>
      </c>
    </row>
    <row r="23" spans="1:14" x14ac:dyDescent="0.25">
      <c r="A23" s="60" t="s">
        <v>42</v>
      </c>
      <c r="B23" s="60"/>
      <c r="C23" s="23">
        <v>3742.3269541515597</v>
      </c>
      <c r="D23" s="22">
        <v>3764.6145595105822</v>
      </c>
      <c r="E23" s="22">
        <v>3778.4211290592143</v>
      </c>
      <c r="F23" s="22">
        <v>3764.7928184292232</v>
      </c>
      <c r="G23" s="22">
        <v>3767.6521038244141</v>
      </c>
      <c r="H23" s="22">
        <v>3761.3977016770345</v>
      </c>
      <c r="I23" s="22">
        <v>3768.6096353642897</v>
      </c>
      <c r="J23" s="22">
        <v>3760.9654907955355</v>
      </c>
      <c r="K23" s="22">
        <v>3756.9138846134738</v>
      </c>
      <c r="L23" s="22">
        <v>3750.8856131592388</v>
      </c>
      <c r="M23" s="22">
        <v>3750.2378807091609</v>
      </c>
      <c r="N23" s="22">
        <v>3755.1422438969098</v>
      </c>
    </row>
    <row r="24" spans="1:14" x14ac:dyDescent="0.25">
      <c r="A24" s="10" t="s">
        <v>43</v>
      </c>
      <c r="B24" s="10"/>
      <c r="C24" s="23">
        <v>3737.8884318848545</v>
      </c>
      <c r="D24" s="23">
        <v>3753.1008265258306</v>
      </c>
      <c r="E24" s="23">
        <v>3750.2942569771976</v>
      </c>
      <c r="F24" s="23">
        <v>3732.4225676071896</v>
      </c>
      <c r="G24" s="23">
        <v>3725.0632822120001</v>
      </c>
      <c r="H24" s="23">
        <v>3718.817684359381</v>
      </c>
      <c r="I24" s="23">
        <v>3701.6057506721245</v>
      </c>
      <c r="J24" s="23">
        <v>3693.5997561264726</v>
      </c>
      <c r="K24" s="23">
        <v>3688.7839827941148</v>
      </c>
      <c r="L24" s="23">
        <v>3683.8297728771754</v>
      </c>
      <c r="M24" s="23">
        <v>3679.6325015303692</v>
      </c>
      <c r="N24" s="23">
        <v>3685.8713404230989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188.99999999999818</v>
      </c>
      <c r="D26" s="32">
        <f t="shared" ref="D26:N26" si="5">D19-D22</f>
        <v>114.00000000000182</v>
      </c>
      <c r="E26" s="32">
        <f t="shared" si="5"/>
        <v>92.000000000002728</v>
      </c>
      <c r="F26" s="32">
        <f t="shared" si="5"/>
        <v>155.00000000000273</v>
      </c>
      <c r="G26" s="32">
        <f t="shared" si="5"/>
        <v>164</v>
      </c>
      <c r="H26" s="32">
        <f t="shared" si="5"/>
        <v>188.99999999999727</v>
      </c>
      <c r="I26" s="32">
        <f t="shared" si="5"/>
        <v>209.00000000000182</v>
      </c>
      <c r="J26" s="32">
        <f t="shared" si="5"/>
        <v>241</v>
      </c>
      <c r="K26" s="32">
        <f t="shared" si="5"/>
        <v>265</v>
      </c>
      <c r="L26" s="32">
        <f t="shared" si="5"/>
        <v>280.00000000000091</v>
      </c>
      <c r="M26" s="32">
        <f t="shared" si="5"/>
        <v>294.00000000000091</v>
      </c>
      <c r="N26" s="32">
        <f t="shared" si="5"/>
        <v>284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-47.000000000002046</v>
      </c>
      <c r="D30" s="32">
        <f t="shared" ref="D30:N30" si="6">D17+D26+D28</f>
        <v>-125.9999999999975</v>
      </c>
      <c r="E30" s="32">
        <f t="shared" si="6"/>
        <v>-134.99999999999955</v>
      </c>
      <c r="F30" s="32">
        <f t="shared" si="6"/>
        <v>-69.999999999998636</v>
      </c>
      <c r="G30" s="32">
        <f t="shared" si="6"/>
        <v>-62.999999999999773</v>
      </c>
      <c r="H30" s="32">
        <f t="shared" si="6"/>
        <v>-65</v>
      </c>
      <c r="I30" s="32">
        <f t="shared" si="6"/>
        <v>-16.999999999997726</v>
      </c>
      <c r="J30" s="32">
        <f t="shared" si="6"/>
        <v>20.999999999999545</v>
      </c>
      <c r="K30" s="32">
        <f t="shared" si="6"/>
        <v>57.000000000001364</v>
      </c>
      <c r="L30" s="32">
        <f t="shared" si="6"/>
        <v>45.000000000001364</v>
      </c>
      <c r="M30" s="32">
        <f t="shared" si="6"/>
        <v>77.000000000000909</v>
      </c>
      <c r="N30" s="32">
        <f t="shared" si="6"/>
        <v>70.999999999997726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148703</v>
      </c>
      <c r="D32" s="21">
        <v>148577</v>
      </c>
      <c r="E32" s="21">
        <v>148442</v>
      </c>
      <c r="F32" s="21">
        <v>148372</v>
      </c>
      <c r="G32" s="21">
        <v>148309</v>
      </c>
      <c r="H32" s="21">
        <v>148244.00000000003</v>
      </c>
      <c r="I32" s="21">
        <v>148227</v>
      </c>
      <c r="J32" s="21">
        <v>148248</v>
      </c>
      <c r="K32" s="21">
        <v>148305</v>
      </c>
      <c r="L32" s="21">
        <v>148350</v>
      </c>
      <c r="M32" s="21">
        <v>148427</v>
      </c>
      <c r="N32" s="21">
        <v>148498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-3.159663865546225E-4</v>
      </c>
      <c r="D34" s="39">
        <f t="shared" ref="D34:N34" si="7">(D32/D8)-1</f>
        <v>-8.4732655023767034E-4</v>
      </c>
      <c r="E34" s="39">
        <f t="shared" si="7"/>
        <v>-9.0861977291234464E-4</v>
      </c>
      <c r="F34" s="39">
        <f t="shared" si="7"/>
        <v>-4.7156465151376725E-4</v>
      </c>
      <c r="G34" s="39">
        <f t="shared" si="7"/>
        <v>-4.2460841668234828E-4</v>
      </c>
      <c r="H34" s="39">
        <f t="shared" si="7"/>
        <v>-4.3827414384811636E-4</v>
      </c>
      <c r="I34" s="39">
        <f t="shared" si="7"/>
        <v>-1.146758047545493E-4</v>
      </c>
      <c r="J34" s="39">
        <f t="shared" si="7"/>
        <v>1.4167459369751612E-4</v>
      </c>
      <c r="K34" s="39">
        <f t="shared" si="7"/>
        <v>3.8449085316494269E-4</v>
      </c>
      <c r="L34" s="39">
        <f t="shared" si="7"/>
        <v>3.0342874481648074E-4</v>
      </c>
      <c r="M34" s="39">
        <f t="shared" si="7"/>
        <v>5.1904280417924831E-4</v>
      </c>
      <c r="N34" s="39">
        <f t="shared" si="7"/>
        <v>4.783496264155751E-4</v>
      </c>
    </row>
    <row r="35" spans="1:14" ht="15.75" thickBot="1" x14ac:dyDescent="0.3">
      <c r="A35" s="40" t="s">
        <v>15</v>
      </c>
      <c r="B35" s="41"/>
      <c r="C35" s="42">
        <f>(C32/$C$8)-1</f>
        <v>-3.159663865546225E-4</v>
      </c>
      <c r="D35" s="42">
        <f t="shared" ref="D35:N35" si="8">(D32/$C$8)-1</f>
        <v>-1.1630252100840455E-3</v>
      </c>
      <c r="E35" s="42">
        <f t="shared" si="8"/>
        <v>-2.0705882352941574E-3</v>
      </c>
      <c r="F35" s="42">
        <f t="shared" si="8"/>
        <v>-2.5411764705882689E-3</v>
      </c>
      <c r="G35" s="42">
        <f t="shared" si="8"/>
        <v>-2.9647058823529804E-3</v>
      </c>
      <c r="H35" s="42">
        <f t="shared" si="8"/>
        <v>-3.4016806722687587E-3</v>
      </c>
      <c r="I35" s="42">
        <f t="shared" si="8"/>
        <v>-3.5159663865546031E-3</v>
      </c>
      <c r="J35" s="42">
        <f t="shared" si="8"/>
        <v>-3.374789915966403E-3</v>
      </c>
      <c r="K35" s="42">
        <f t="shared" si="8"/>
        <v>-2.9915966386554471E-3</v>
      </c>
      <c r="L35" s="42">
        <f t="shared" si="8"/>
        <v>-2.6890756302521135E-3</v>
      </c>
      <c r="M35" s="42">
        <f t="shared" si="8"/>
        <v>-2.1714285714286019E-3</v>
      </c>
      <c r="N35" s="42">
        <f t="shared" si="8"/>
        <v>-1.6941176470588459E-3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1.2224420191944689</v>
      </c>
      <c r="D41" s="47">
        <v>1.2303784387789074</v>
      </c>
      <c r="E41" s="47">
        <v>1.2290720586708221</v>
      </c>
      <c r="F41" s="47">
        <v>1.2231163234297222</v>
      </c>
      <c r="G41" s="47">
        <v>1.2198878624371881</v>
      </c>
      <c r="H41" s="47">
        <v>1.2258924899023813</v>
      </c>
      <c r="I41" s="47">
        <v>1.2296789373385002</v>
      </c>
      <c r="J41" s="47">
        <v>1.2427703153887708</v>
      </c>
      <c r="K41" s="47">
        <v>1.2500650262619233</v>
      </c>
      <c r="L41" s="47">
        <v>1.2543087894643385</v>
      </c>
      <c r="M41" s="47">
        <v>1.2592423629612501</v>
      </c>
      <c r="N41" s="47">
        <v>1.2680628744885258</v>
      </c>
    </row>
    <row r="43" spans="1:14" x14ac:dyDescent="0.25">
      <c r="A43" s="48" t="s">
        <v>31</v>
      </c>
      <c r="B43" s="48"/>
      <c r="C43" s="49">
        <v>111.84867946506998</v>
      </c>
      <c r="D43" s="49">
        <v>112.69127327935244</v>
      </c>
      <c r="E43" s="49">
        <v>111.43320945902249</v>
      </c>
      <c r="F43" s="49">
        <v>110.07608051568559</v>
      </c>
      <c r="G43" s="49">
        <v>108.96685878645206</v>
      </c>
      <c r="H43" s="49">
        <v>109.90429386550768</v>
      </c>
      <c r="I43" s="49">
        <v>107.30336403177148</v>
      </c>
      <c r="J43" s="49">
        <v>106.38566199053689</v>
      </c>
      <c r="K43" s="49">
        <v>104.54057927561666</v>
      </c>
      <c r="L43" s="49">
        <v>104.83359541836738</v>
      </c>
      <c r="M43" s="49">
        <v>102.47028892918026</v>
      </c>
      <c r="N43" s="49">
        <v>101.18866133519749</v>
      </c>
    </row>
    <row r="44" spans="1:14" x14ac:dyDescent="0.25">
      <c r="A44" s="19" t="s">
        <v>47</v>
      </c>
      <c r="B44" s="19"/>
      <c r="C44" s="50">
        <v>113.66509574908601</v>
      </c>
      <c r="D44" s="50">
        <v>113.11133963352107</v>
      </c>
      <c r="E44" s="50">
        <v>111.57181646353537</v>
      </c>
      <c r="F44" s="50">
        <v>109.94416808712917</v>
      </c>
      <c r="G44" s="50">
        <v>108.5923587727127</v>
      </c>
      <c r="H44" s="50">
        <v>109.26615795542277</v>
      </c>
      <c r="I44" s="50">
        <v>106.48944469422052</v>
      </c>
      <c r="J44" s="50">
        <v>105.41658359830579</v>
      </c>
      <c r="K44" s="50">
        <v>103.43517383129327</v>
      </c>
      <c r="L44" s="50">
        <v>103.59257855778563</v>
      </c>
      <c r="M44" s="50">
        <v>101.10966495547719</v>
      </c>
      <c r="N44" s="50">
        <v>99.726384113095946</v>
      </c>
    </row>
    <row r="45" spans="1:14" x14ac:dyDescent="0.25">
      <c r="A45" s="51" t="s">
        <v>48</v>
      </c>
      <c r="B45" s="51"/>
      <c r="C45" s="52">
        <v>110.21875294045472</v>
      </c>
      <c r="D45" s="52">
        <v>112.31475826643221</v>
      </c>
      <c r="E45" s="52">
        <v>111.30836372984496</v>
      </c>
      <c r="F45" s="52">
        <v>110.19487222558696</v>
      </c>
      <c r="G45" s="52">
        <v>109.30522459319492</v>
      </c>
      <c r="H45" s="52">
        <v>110.48304824737065</v>
      </c>
      <c r="I45" s="52">
        <v>108.04786659828679</v>
      </c>
      <c r="J45" s="52">
        <v>107.2762292435319</v>
      </c>
      <c r="K45" s="52">
        <v>105.55974190811422</v>
      </c>
      <c r="L45" s="52">
        <v>105.98071233722369</v>
      </c>
      <c r="M45" s="52">
        <v>103.73510186212989</v>
      </c>
      <c r="N45" s="52">
        <v>102.55123987081147</v>
      </c>
    </row>
    <row r="47" spans="1:14" x14ac:dyDescent="0.25">
      <c r="A47" s="48" t="s">
        <v>32</v>
      </c>
      <c r="B47" s="48"/>
      <c r="C47" s="49">
        <v>78.040286366460691</v>
      </c>
      <c r="D47" s="49">
        <v>77.963377376257569</v>
      </c>
      <c r="E47" s="49">
        <v>78.119537036140812</v>
      </c>
      <c r="F47" s="49">
        <v>78.276039012092454</v>
      </c>
      <c r="G47" s="49">
        <v>78.411199049026735</v>
      </c>
      <c r="H47" s="49">
        <v>78.315795950986754</v>
      </c>
      <c r="I47" s="49">
        <v>78.621433864369564</v>
      </c>
      <c r="J47" s="49">
        <v>78.737725431510711</v>
      </c>
      <c r="K47" s="49">
        <v>78.960692248479788</v>
      </c>
      <c r="L47" s="49">
        <v>78.933849916576861</v>
      </c>
      <c r="M47" s="49">
        <v>79.217716646737728</v>
      </c>
      <c r="N47" s="49">
        <v>79.377293739154567</v>
      </c>
    </row>
    <row r="48" spans="1:14" x14ac:dyDescent="0.25">
      <c r="A48" s="19" t="s">
        <v>45</v>
      </c>
      <c r="B48" s="19"/>
      <c r="C48" s="50">
        <v>75.690270415623033</v>
      </c>
      <c r="D48" s="50">
        <v>75.765240235813408</v>
      </c>
      <c r="E48" s="50">
        <v>75.956717950988875</v>
      </c>
      <c r="F48" s="50">
        <v>76.151078756886108</v>
      </c>
      <c r="G48" s="50">
        <v>76.328080683780627</v>
      </c>
      <c r="H48" s="50">
        <v>76.266082742134188</v>
      </c>
      <c r="I48" s="50">
        <v>76.617743265772162</v>
      </c>
      <c r="J48" s="50">
        <v>76.758396886659341</v>
      </c>
      <c r="K48" s="50">
        <v>77.010633887346899</v>
      </c>
      <c r="L48" s="50">
        <v>76.988846018446651</v>
      </c>
      <c r="M48" s="50">
        <v>77.31087737014856</v>
      </c>
      <c r="N48" s="50">
        <v>77.499369537347761</v>
      </c>
    </row>
    <row r="49" spans="1:14" x14ac:dyDescent="0.25">
      <c r="A49" s="51" t="s">
        <v>46</v>
      </c>
      <c r="B49" s="51"/>
      <c r="C49" s="52">
        <v>80.209876562779428</v>
      </c>
      <c r="D49" s="52">
        <v>80.009883978247231</v>
      </c>
      <c r="E49" s="52">
        <v>80.135732244083172</v>
      </c>
      <c r="F49" s="52">
        <v>80.261710767857224</v>
      </c>
      <c r="G49" s="52">
        <v>80.365366361070897</v>
      </c>
      <c r="H49" s="52">
        <v>80.253861303687401</v>
      </c>
      <c r="I49" s="52">
        <v>80.518479240671837</v>
      </c>
      <c r="J49" s="52">
        <v>80.613275830430354</v>
      </c>
      <c r="K49" s="52">
        <v>80.807753833533667</v>
      </c>
      <c r="L49" s="52">
        <v>80.775436804049065</v>
      </c>
      <c r="M49" s="52">
        <v>81.02530647191854</v>
      </c>
      <c r="N49" s="52">
        <v>81.161826123653739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1:E1"/>
    <mergeCell ref="A2:E2"/>
    <mergeCell ref="A5:D5"/>
    <mergeCell ref="A32:B32"/>
    <mergeCell ref="A20:B20"/>
    <mergeCell ref="A28:B28"/>
    <mergeCell ref="A30:B30"/>
    <mergeCell ref="A26:B26"/>
    <mergeCell ref="A8:B8"/>
    <mergeCell ref="A19:B19"/>
    <mergeCell ref="A22:B22"/>
    <mergeCell ref="A23:B2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6D3AE-0AC6-4B91-A312-EB96B86BD45A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70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18361</v>
      </c>
      <c r="D8" s="21">
        <v>18288.139934393785</v>
      </c>
      <c r="E8" s="21">
        <v>18210.429379747166</v>
      </c>
      <c r="F8" s="21">
        <v>18135.430475253375</v>
      </c>
      <c r="G8" s="21">
        <v>18073.370042485258</v>
      </c>
      <c r="H8" s="21">
        <v>18013.876794178104</v>
      </c>
      <c r="I8" s="21">
        <v>17955.134029961559</v>
      </c>
      <c r="J8" s="21">
        <v>17903.855665954088</v>
      </c>
      <c r="K8" s="21">
        <v>17856.778479967186</v>
      </c>
      <c r="L8" s="21">
        <v>17812.869839394418</v>
      </c>
      <c r="M8" s="21">
        <v>17767.652394562294</v>
      </c>
      <c r="N8" s="21">
        <v>17724.837631547358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194.2899654637078</v>
      </c>
      <c r="D10" s="26">
        <f t="shared" ref="D10:N10" si="0">SUM(D11:D12)</f>
        <v>196.05400144154228</v>
      </c>
      <c r="E10" s="26">
        <f t="shared" si="0"/>
        <v>195.67467196211516</v>
      </c>
      <c r="F10" s="26">
        <f t="shared" si="0"/>
        <v>193.7492171470644</v>
      </c>
      <c r="G10" s="26">
        <f t="shared" si="0"/>
        <v>191.89121823904415</v>
      </c>
      <c r="H10" s="26">
        <f t="shared" si="0"/>
        <v>190.50946895230371</v>
      </c>
      <c r="I10" s="26">
        <f t="shared" si="0"/>
        <v>187.98193272372734</v>
      </c>
      <c r="J10" s="26">
        <f t="shared" si="0"/>
        <v>186.65479530886856</v>
      </c>
      <c r="K10" s="26">
        <f t="shared" si="0"/>
        <v>184.17807413069212</v>
      </c>
      <c r="L10" s="26">
        <f t="shared" si="0"/>
        <v>180.94626948226704</v>
      </c>
      <c r="M10" s="26">
        <f t="shared" si="0"/>
        <v>177.76337828099116</v>
      </c>
      <c r="N10" s="26">
        <f t="shared" si="0"/>
        <v>175.19620376955541</v>
      </c>
    </row>
    <row r="11" spans="1:14" x14ac:dyDescent="0.25">
      <c r="A11" s="20" t="s">
        <v>34</v>
      </c>
      <c r="B11" s="18"/>
      <c r="C11" s="22">
        <v>99.401082057593683</v>
      </c>
      <c r="D11" s="22">
        <v>100.07888257245509</v>
      </c>
      <c r="E11" s="22">
        <v>100.34598562159751</v>
      </c>
      <c r="F11" s="22">
        <v>99.243824544080539</v>
      </c>
      <c r="G11" s="22">
        <v>98.109795791390994</v>
      </c>
      <c r="H11" s="22">
        <v>97.406278786701478</v>
      </c>
      <c r="I11" s="22">
        <v>96.188829399211244</v>
      </c>
      <c r="J11" s="22">
        <v>95.697413929804256</v>
      </c>
      <c r="K11" s="22">
        <v>94.245391927757737</v>
      </c>
      <c r="L11" s="22">
        <v>92.603388606229473</v>
      </c>
      <c r="M11" s="22">
        <v>91.170222542164581</v>
      </c>
      <c r="N11" s="22">
        <v>90.100904795771342</v>
      </c>
    </row>
    <row r="12" spans="1:14" x14ac:dyDescent="0.25">
      <c r="A12" s="27" t="s">
        <v>35</v>
      </c>
      <c r="B12" s="28"/>
      <c r="C12" s="29">
        <v>94.888883406114118</v>
      </c>
      <c r="D12" s="29">
        <v>95.975118869087197</v>
      </c>
      <c r="E12" s="29">
        <v>95.328686340517649</v>
      </c>
      <c r="F12" s="29">
        <v>94.505392602983861</v>
      </c>
      <c r="G12" s="29">
        <v>93.781422447653156</v>
      </c>
      <c r="H12" s="29">
        <v>93.103190165602228</v>
      </c>
      <c r="I12" s="29">
        <v>91.793103324516096</v>
      </c>
      <c r="J12" s="29">
        <v>90.957381379064302</v>
      </c>
      <c r="K12" s="29">
        <v>89.932682202934387</v>
      </c>
      <c r="L12" s="29">
        <v>88.342880876037569</v>
      </c>
      <c r="M12" s="29">
        <v>86.593155738826582</v>
      </c>
      <c r="N12" s="29">
        <v>85.095298973784068</v>
      </c>
    </row>
    <row r="13" spans="1:14" x14ac:dyDescent="0.25">
      <c r="A13" s="33" t="s">
        <v>36</v>
      </c>
      <c r="B13" s="18"/>
      <c r="C13" s="26">
        <f>SUM(C14:C15)</f>
        <v>268.37206682976267</v>
      </c>
      <c r="D13" s="26">
        <f t="shared" ref="D13:N13" si="1">SUM(D14:D15)</f>
        <v>266.12725456145301</v>
      </c>
      <c r="E13" s="26">
        <f t="shared" si="1"/>
        <v>259.77903970118598</v>
      </c>
      <c r="F13" s="26">
        <f t="shared" si="1"/>
        <v>253.55930184406293</v>
      </c>
      <c r="G13" s="26">
        <f t="shared" si="1"/>
        <v>249.02929564971058</v>
      </c>
      <c r="H13" s="26">
        <f t="shared" si="1"/>
        <v>249.96649592509431</v>
      </c>
      <c r="I13" s="26">
        <f t="shared" si="1"/>
        <v>242.15779787830127</v>
      </c>
      <c r="J13" s="26">
        <f t="shared" si="1"/>
        <v>239.68293196422701</v>
      </c>
      <c r="K13" s="26">
        <f t="shared" si="1"/>
        <v>235.45865154567187</v>
      </c>
      <c r="L13" s="26">
        <f t="shared" si="1"/>
        <v>236.7622415816171</v>
      </c>
      <c r="M13" s="26">
        <f t="shared" si="1"/>
        <v>231.75323477796587</v>
      </c>
      <c r="N13" s="26">
        <f t="shared" si="1"/>
        <v>229.68372319736886</v>
      </c>
    </row>
    <row r="14" spans="1:14" x14ac:dyDescent="0.25">
      <c r="A14" s="20" t="s">
        <v>37</v>
      </c>
      <c r="B14" s="18"/>
      <c r="C14" s="22">
        <v>131.69834300496592</v>
      </c>
      <c r="D14" s="22">
        <v>128.98254843953512</v>
      </c>
      <c r="E14" s="22">
        <v>125.60985029749827</v>
      </c>
      <c r="F14" s="22">
        <v>122.61934389645982</v>
      </c>
      <c r="G14" s="22">
        <v>120.32330244370806</v>
      </c>
      <c r="H14" s="22">
        <v>120.88020196811284</v>
      </c>
      <c r="I14" s="22">
        <v>117.66071889626747</v>
      </c>
      <c r="J14" s="22">
        <v>117.04193119077976</v>
      </c>
      <c r="K14" s="22">
        <v>115.47512308536322</v>
      </c>
      <c r="L14" s="22">
        <v>116.48734521354005</v>
      </c>
      <c r="M14" s="22">
        <v>114.64862319699427</v>
      </c>
      <c r="N14" s="22">
        <v>114.20919289777227</v>
      </c>
    </row>
    <row r="15" spans="1:14" x14ac:dyDescent="0.25">
      <c r="A15" s="10" t="s">
        <v>38</v>
      </c>
      <c r="B15" s="12"/>
      <c r="C15" s="23">
        <v>136.67372382479675</v>
      </c>
      <c r="D15" s="23">
        <v>137.14470612191792</v>
      </c>
      <c r="E15" s="23">
        <v>134.16918940368771</v>
      </c>
      <c r="F15" s="23">
        <v>130.93995794760309</v>
      </c>
      <c r="G15" s="23">
        <v>128.70599320600252</v>
      </c>
      <c r="H15" s="23">
        <v>129.08629395698145</v>
      </c>
      <c r="I15" s="23">
        <v>124.4970789820338</v>
      </c>
      <c r="J15" s="23">
        <v>122.64100077344723</v>
      </c>
      <c r="K15" s="23">
        <v>119.98352846030865</v>
      </c>
      <c r="L15" s="23">
        <v>120.27489636807704</v>
      </c>
      <c r="M15" s="23">
        <v>117.10461158097159</v>
      </c>
      <c r="N15" s="23">
        <v>115.47453029959659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-74.082101366054872</v>
      </c>
      <c r="D17" s="32">
        <f t="shared" ref="D17:N17" si="2">D10-D13</f>
        <v>-70.073253119910731</v>
      </c>
      <c r="E17" s="32">
        <f t="shared" si="2"/>
        <v>-64.104367739070824</v>
      </c>
      <c r="F17" s="32">
        <f t="shared" si="2"/>
        <v>-59.81008469699853</v>
      </c>
      <c r="G17" s="32">
        <f t="shared" si="2"/>
        <v>-57.138077410666426</v>
      </c>
      <c r="H17" s="32">
        <f t="shared" si="2"/>
        <v>-59.457026972790601</v>
      </c>
      <c r="I17" s="32">
        <f t="shared" si="2"/>
        <v>-54.175865154573927</v>
      </c>
      <c r="J17" s="32">
        <f t="shared" si="2"/>
        <v>-53.028136655358452</v>
      </c>
      <c r="K17" s="32">
        <f t="shared" si="2"/>
        <v>-51.280577414979746</v>
      </c>
      <c r="L17" s="32">
        <f t="shared" si="2"/>
        <v>-55.815972099350063</v>
      </c>
      <c r="M17" s="32">
        <f t="shared" si="2"/>
        <v>-53.98985649697471</v>
      </c>
      <c r="N17" s="32">
        <f t="shared" si="2"/>
        <v>-54.487519427813453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964.28788966161892</v>
      </c>
      <c r="D19" s="26">
        <f t="shared" ref="D19:N19" si="3">SUM(D20:D21)</f>
        <v>958.51754514001914</v>
      </c>
      <c r="E19" s="26">
        <f t="shared" si="3"/>
        <v>958.64726525703657</v>
      </c>
      <c r="F19" s="26">
        <f t="shared" si="3"/>
        <v>963.68066776754426</v>
      </c>
      <c r="G19" s="26">
        <f t="shared" si="3"/>
        <v>963.22920435342144</v>
      </c>
      <c r="H19" s="26">
        <f t="shared" si="3"/>
        <v>965.97394897118375</v>
      </c>
      <c r="I19" s="26">
        <f t="shared" si="3"/>
        <v>965.95051155760166</v>
      </c>
      <c r="J19" s="26">
        <f t="shared" si="3"/>
        <v>967.28591868590297</v>
      </c>
      <c r="K19" s="26">
        <f t="shared" si="3"/>
        <v>968.68317014173169</v>
      </c>
      <c r="L19" s="26">
        <f t="shared" si="3"/>
        <v>968.79044736568562</v>
      </c>
      <c r="M19" s="26">
        <f t="shared" si="3"/>
        <v>970.27113657561131</v>
      </c>
      <c r="N19" s="26">
        <f t="shared" si="3"/>
        <v>970.15572469413689</v>
      </c>
    </row>
    <row r="20" spans="1:14" x14ac:dyDescent="0.25">
      <c r="A20" s="60" t="s">
        <v>40</v>
      </c>
      <c r="B20" s="60"/>
      <c r="C20" s="22">
        <v>484.02973495893355</v>
      </c>
      <c r="D20" s="22">
        <v>481.21401220838584</v>
      </c>
      <c r="E20" s="22">
        <v>481.41462537354863</v>
      </c>
      <c r="F20" s="22">
        <v>482.7391824821205</v>
      </c>
      <c r="G20" s="22">
        <v>482.18012676862713</v>
      </c>
      <c r="H20" s="22">
        <v>483.11551203321244</v>
      </c>
      <c r="I20" s="22">
        <v>482.12447609249097</v>
      </c>
      <c r="J20" s="22">
        <v>482.80565165860139</v>
      </c>
      <c r="K20" s="22">
        <v>483.56921094885922</v>
      </c>
      <c r="L20" s="22">
        <v>483.94481602812004</v>
      </c>
      <c r="M20" s="22">
        <v>483.66159905113341</v>
      </c>
      <c r="N20" s="22">
        <v>482.90636911980653</v>
      </c>
    </row>
    <row r="21" spans="1:14" x14ac:dyDescent="0.25">
      <c r="A21" s="27" t="s">
        <v>41</v>
      </c>
      <c r="B21" s="27"/>
      <c r="C21" s="29">
        <v>480.25815470268537</v>
      </c>
      <c r="D21" s="29">
        <v>477.30353293163336</v>
      </c>
      <c r="E21" s="29">
        <v>477.23263988348793</v>
      </c>
      <c r="F21" s="29">
        <v>480.94148528542371</v>
      </c>
      <c r="G21" s="29">
        <v>481.0490775847943</v>
      </c>
      <c r="H21" s="29">
        <v>482.85843693797136</v>
      </c>
      <c r="I21" s="29">
        <v>483.82603546511064</v>
      </c>
      <c r="J21" s="29">
        <v>484.48026702730158</v>
      </c>
      <c r="K21" s="29">
        <v>485.11395919287247</v>
      </c>
      <c r="L21" s="29">
        <v>484.84563133756558</v>
      </c>
      <c r="M21" s="29">
        <v>486.6095375244779</v>
      </c>
      <c r="N21" s="29">
        <v>487.24935557433037</v>
      </c>
    </row>
    <row r="22" spans="1:14" x14ac:dyDescent="0.25">
      <c r="A22" s="63" t="s">
        <v>44</v>
      </c>
      <c r="B22" s="63"/>
      <c r="C22" s="26">
        <f>SUM(C23:C24)</f>
        <v>963.06585390177679</v>
      </c>
      <c r="D22" s="26">
        <f t="shared" ref="D22:N22" si="4">SUM(D23:D24)</f>
        <v>966.15484666673069</v>
      </c>
      <c r="E22" s="26">
        <f t="shared" si="4"/>
        <v>969.54180201175495</v>
      </c>
      <c r="F22" s="26">
        <f t="shared" si="4"/>
        <v>965.93101583866496</v>
      </c>
      <c r="G22" s="26">
        <f t="shared" si="4"/>
        <v>965.58437524991018</v>
      </c>
      <c r="H22" s="26">
        <f t="shared" si="4"/>
        <v>965.25968621493303</v>
      </c>
      <c r="I22" s="26">
        <f t="shared" si="4"/>
        <v>963.05301041049916</v>
      </c>
      <c r="J22" s="26">
        <f t="shared" si="4"/>
        <v>961.33496801744809</v>
      </c>
      <c r="K22" s="26">
        <f t="shared" si="4"/>
        <v>961.31123329951538</v>
      </c>
      <c r="L22" s="26">
        <f t="shared" si="4"/>
        <v>958.19192009846006</v>
      </c>
      <c r="M22" s="26">
        <f t="shared" si="4"/>
        <v>959.09604309357803</v>
      </c>
      <c r="N22" s="26">
        <f t="shared" si="4"/>
        <v>960.51276649133547</v>
      </c>
    </row>
    <row r="23" spans="1:14" x14ac:dyDescent="0.25">
      <c r="A23" s="60" t="s">
        <v>42</v>
      </c>
      <c r="B23" s="60"/>
      <c r="C23" s="23">
        <v>478.57298542776618</v>
      </c>
      <c r="D23" s="22">
        <v>480.79439656929759</v>
      </c>
      <c r="E23" s="22">
        <v>484.90820883449004</v>
      </c>
      <c r="F23" s="22">
        <v>482.84067299756396</v>
      </c>
      <c r="G23" s="22">
        <v>483.34767164538187</v>
      </c>
      <c r="H23" s="22">
        <v>481.64881045533707</v>
      </c>
      <c r="I23" s="22">
        <v>482.95856018868699</v>
      </c>
      <c r="J23" s="22">
        <v>482.27811921189976</v>
      </c>
      <c r="K23" s="22">
        <v>481.49936482438289</v>
      </c>
      <c r="L23" s="22">
        <v>479.8866558504393</v>
      </c>
      <c r="M23" s="22">
        <v>480.13550992579513</v>
      </c>
      <c r="N23" s="22">
        <v>480.63383232294456</v>
      </c>
    </row>
    <row r="24" spans="1:14" x14ac:dyDescent="0.25">
      <c r="A24" s="10" t="s">
        <v>43</v>
      </c>
      <c r="B24" s="10"/>
      <c r="C24" s="23">
        <v>484.49286847401066</v>
      </c>
      <c r="D24" s="23">
        <v>485.36045009743304</v>
      </c>
      <c r="E24" s="23">
        <v>484.63359317726486</v>
      </c>
      <c r="F24" s="23">
        <v>483.09034284110106</v>
      </c>
      <c r="G24" s="23">
        <v>482.23670360452832</v>
      </c>
      <c r="H24" s="23">
        <v>483.6108757595959</v>
      </c>
      <c r="I24" s="23">
        <v>480.09445022181217</v>
      </c>
      <c r="J24" s="23">
        <v>479.05684880554838</v>
      </c>
      <c r="K24" s="23">
        <v>479.81186847513243</v>
      </c>
      <c r="L24" s="23">
        <v>478.30526424802076</v>
      </c>
      <c r="M24" s="23">
        <v>478.9605331677829</v>
      </c>
      <c r="N24" s="23">
        <v>479.87893416839091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1.2220357598421288</v>
      </c>
      <c r="D26" s="32">
        <f t="shared" ref="D26:N26" si="5">D19-D22</f>
        <v>-7.6373015267115534</v>
      </c>
      <c r="E26" s="32">
        <f t="shared" si="5"/>
        <v>-10.894536754718388</v>
      </c>
      <c r="F26" s="32">
        <f t="shared" si="5"/>
        <v>-2.2503480711206976</v>
      </c>
      <c r="G26" s="32">
        <f t="shared" si="5"/>
        <v>-2.3551708964887439</v>
      </c>
      <c r="H26" s="32">
        <f t="shared" si="5"/>
        <v>0.71426275625071867</v>
      </c>
      <c r="I26" s="32">
        <f t="shared" si="5"/>
        <v>2.8975011471025027</v>
      </c>
      <c r="J26" s="32">
        <f t="shared" si="5"/>
        <v>5.9509506684548796</v>
      </c>
      <c r="K26" s="32">
        <f t="shared" si="5"/>
        <v>7.3719368422163143</v>
      </c>
      <c r="L26" s="32">
        <f t="shared" si="5"/>
        <v>10.598527267225563</v>
      </c>
      <c r="M26" s="32">
        <f t="shared" si="5"/>
        <v>11.175093482033276</v>
      </c>
      <c r="N26" s="32">
        <f t="shared" si="5"/>
        <v>9.6429582028014238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-72.860065606212743</v>
      </c>
      <c r="D30" s="32">
        <f t="shared" ref="D30:N30" si="6">D17+D26+D28</f>
        <v>-77.710554646622285</v>
      </c>
      <c r="E30" s="32">
        <f t="shared" si="6"/>
        <v>-74.998904493789212</v>
      </c>
      <c r="F30" s="32">
        <f t="shared" si="6"/>
        <v>-62.060432768119227</v>
      </c>
      <c r="G30" s="32">
        <f t="shared" si="6"/>
        <v>-59.49324830715517</v>
      </c>
      <c r="H30" s="32">
        <f t="shared" si="6"/>
        <v>-58.742764216539882</v>
      </c>
      <c r="I30" s="32">
        <f t="shared" si="6"/>
        <v>-51.278364007471424</v>
      </c>
      <c r="J30" s="32">
        <f t="shared" si="6"/>
        <v>-47.077185986903572</v>
      </c>
      <c r="K30" s="32">
        <f t="shared" si="6"/>
        <v>-43.908640572763431</v>
      </c>
      <c r="L30" s="32">
        <f t="shared" si="6"/>
        <v>-45.217444832124499</v>
      </c>
      <c r="M30" s="32">
        <f t="shared" si="6"/>
        <v>-42.814763014941434</v>
      </c>
      <c r="N30" s="32">
        <f t="shared" si="6"/>
        <v>-44.844561225012029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18288.139934393785</v>
      </c>
      <c r="D32" s="21">
        <v>18210.429379747166</v>
      </c>
      <c r="E32" s="21">
        <v>18135.430475253375</v>
      </c>
      <c r="F32" s="21">
        <v>18073.370042485258</v>
      </c>
      <c r="G32" s="21">
        <v>18013.876794178104</v>
      </c>
      <c r="H32" s="21">
        <v>17955.134029961559</v>
      </c>
      <c r="I32" s="21">
        <v>17903.855665954088</v>
      </c>
      <c r="J32" s="21">
        <v>17856.778479967186</v>
      </c>
      <c r="K32" s="21">
        <v>17812.869839394418</v>
      </c>
      <c r="L32" s="21">
        <v>17767.652394562294</v>
      </c>
      <c r="M32" s="21">
        <v>17724.837631547358</v>
      </c>
      <c r="N32" s="21">
        <v>17679.99307032234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-3.9681970266443045E-3</v>
      </c>
      <c r="D34" s="39">
        <f t="shared" ref="D34:N34" si="7">(D32/D8)-1</f>
        <v>-4.2492322852621944E-3</v>
      </c>
      <c r="E34" s="39">
        <f t="shared" si="7"/>
        <v>-4.1184588748467421E-3</v>
      </c>
      <c r="F34" s="39">
        <f t="shared" si="7"/>
        <v>-3.4220545717291717E-3</v>
      </c>
      <c r="G34" s="39">
        <f t="shared" si="7"/>
        <v>-3.2917628625598327E-3</v>
      </c>
      <c r="H34" s="39">
        <f t="shared" si="7"/>
        <v>-3.2609729092590856E-3</v>
      </c>
      <c r="I34" s="39">
        <f t="shared" si="7"/>
        <v>-2.8559165262650454E-3</v>
      </c>
      <c r="J34" s="39">
        <f t="shared" si="7"/>
        <v>-2.6294440072158753E-3</v>
      </c>
      <c r="K34" s="39">
        <f t="shared" si="7"/>
        <v>-2.4589340469238774E-3</v>
      </c>
      <c r="L34" s="39">
        <f t="shared" si="7"/>
        <v>-2.5384705126022533E-3</v>
      </c>
      <c r="M34" s="39">
        <f t="shared" si="7"/>
        <v>-2.4097028726225433E-3</v>
      </c>
      <c r="N34" s="39">
        <f t="shared" si="7"/>
        <v>-2.530040734771033E-3</v>
      </c>
    </row>
    <row r="35" spans="1:14" ht="15.75" thickBot="1" x14ac:dyDescent="0.3">
      <c r="A35" s="40" t="s">
        <v>15</v>
      </c>
      <c r="B35" s="41"/>
      <c r="C35" s="42">
        <f>(C32/$C$8)-1</f>
        <v>-3.9681970266443045E-3</v>
      </c>
      <c r="D35" s="42">
        <f t="shared" ref="D35:N35" si="8">(D32/$C$8)-1</f>
        <v>-8.2005675209865236E-3</v>
      </c>
      <c r="E35" s="42">
        <f t="shared" si="8"/>
        <v>-1.2285252695747761E-2</v>
      </c>
      <c r="F35" s="42">
        <f t="shared" si="8"/>
        <v>-1.5665266462324579E-2</v>
      </c>
      <c r="G35" s="42">
        <f t="shared" si="8"/>
        <v>-1.8905462982511612E-2</v>
      </c>
      <c r="H35" s="42">
        <f t="shared" si="8"/>
        <v>-2.2104785689147755E-2</v>
      </c>
      <c r="I35" s="42">
        <f t="shared" si="8"/>
        <v>-2.4897572792653588E-2</v>
      </c>
      <c r="J35" s="42">
        <f t="shared" si="8"/>
        <v>-2.7461550026295578E-2</v>
      </c>
      <c r="K35" s="42">
        <f t="shared" si="8"/>
        <v>-2.9852957932878454E-2</v>
      </c>
      <c r="L35" s="42">
        <f t="shared" si="8"/>
        <v>-3.2315647592054186E-2</v>
      </c>
      <c r="M35" s="42">
        <f t="shared" si="8"/>
        <v>-3.4647479355843447E-2</v>
      </c>
      <c r="N35" s="42">
        <f t="shared" si="8"/>
        <v>-3.7089860556487109E-2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1.2667509660821279</v>
      </c>
      <c r="D41" s="47">
        <v>1.2733953273568046</v>
      </c>
      <c r="E41" s="47">
        <v>1.2705698143424877</v>
      </c>
      <c r="F41" s="47">
        <v>1.2631876170774561</v>
      </c>
      <c r="G41" s="47">
        <v>1.2588220758429522</v>
      </c>
      <c r="H41" s="47">
        <v>1.2637466280475238</v>
      </c>
      <c r="I41" s="47">
        <v>1.2662960515096902</v>
      </c>
      <c r="J41" s="47">
        <v>1.2787825165070785</v>
      </c>
      <c r="K41" s="47">
        <v>1.285650973785178</v>
      </c>
      <c r="L41" s="47">
        <v>1.2890360608095692</v>
      </c>
      <c r="M41" s="47">
        <v>1.2936542038654861</v>
      </c>
      <c r="N41" s="47">
        <v>1.3023038690050226</v>
      </c>
    </row>
    <row r="43" spans="1:14" x14ac:dyDescent="0.25">
      <c r="A43" s="48" t="s">
        <v>31</v>
      </c>
      <c r="B43" s="48"/>
      <c r="C43" s="49">
        <v>127.79617267728516</v>
      </c>
      <c r="D43" s="49">
        <v>128.97195002064316</v>
      </c>
      <c r="E43" s="49">
        <v>127.73396283191684</v>
      </c>
      <c r="F43" s="49">
        <v>126.31068635439753</v>
      </c>
      <c r="G43" s="49">
        <v>125.15291699555871</v>
      </c>
      <c r="H43" s="49">
        <v>126.30310906373307</v>
      </c>
      <c r="I43" s="49">
        <v>123.37231777275746</v>
      </c>
      <c r="J43" s="49">
        <v>122.3539226763245</v>
      </c>
      <c r="K43" s="49">
        <v>120.25300242130913</v>
      </c>
      <c r="L43" s="49">
        <v>120.57966961222454</v>
      </c>
      <c r="M43" s="49">
        <v>117.81003592115309</v>
      </c>
      <c r="N43" s="49">
        <v>116.29042647860466</v>
      </c>
    </row>
    <row r="44" spans="1:14" x14ac:dyDescent="0.25">
      <c r="A44" s="19" t="s">
        <v>47</v>
      </c>
      <c r="B44" s="19"/>
      <c r="C44" s="50">
        <v>129.34076731543811</v>
      </c>
      <c r="D44" s="50">
        <v>128.97195002064322</v>
      </c>
      <c r="E44" s="50">
        <v>127.42268504666178</v>
      </c>
      <c r="F44" s="50">
        <v>125.71330531021613</v>
      </c>
      <c r="G44" s="50">
        <v>124.29057545283545</v>
      </c>
      <c r="H44" s="50">
        <v>125.1324769678921</v>
      </c>
      <c r="I44" s="50">
        <v>122.00105586729747</v>
      </c>
      <c r="J44" s="50">
        <v>120.80042179731024</v>
      </c>
      <c r="K44" s="50">
        <v>118.53973986901231</v>
      </c>
      <c r="L44" s="50">
        <v>118.70914492320723</v>
      </c>
      <c r="M44" s="50">
        <v>115.83312067955798</v>
      </c>
      <c r="N44" s="50">
        <v>114.23585591231451</v>
      </c>
    </row>
    <row r="45" spans="1:14" x14ac:dyDescent="0.25">
      <c r="A45" s="51" t="s">
        <v>48</v>
      </c>
      <c r="B45" s="51"/>
      <c r="C45" s="52">
        <v>126.3423106664502</v>
      </c>
      <c r="D45" s="52">
        <v>128.97195002064316</v>
      </c>
      <c r="E45" s="52">
        <v>128.02676416289555</v>
      </c>
      <c r="F45" s="52">
        <v>126.8752774028433</v>
      </c>
      <c r="G45" s="52">
        <v>125.96998681020955</v>
      </c>
      <c r="H45" s="52">
        <v>127.41935744208492</v>
      </c>
      <c r="I45" s="52">
        <v>124.69691816010211</v>
      </c>
      <c r="J45" s="52">
        <v>123.87422442223067</v>
      </c>
      <c r="K45" s="52">
        <v>121.94931594884495</v>
      </c>
      <c r="L45" s="52">
        <v>122.44835408167776</v>
      </c>
      <c r="M45" s="52">
        <v>119.81197269594821</v>
      </c>
      <c r="N45" s="52">
        <v>118.3964941557107</v>
      </c>
    </row>
    <row r="47" spans="1:14" x14ac:dyDescent="0.25">
      <c r="A47" s="48" t="s">
        <v>32</v>
      </c>
      <c r="B47" s="48"/>
      <c r="C47" s="49">
        <v>76.343972775300003</v>
      </c>
      <c r="D47" s="49">
        <v>76.254224868680822</v>
      </c>
      <c r="E47" s="49">
        <v>76.390713539327251</v>
      </c>
      <c r="F47" s="49">
        <v>76.538076068365157</v>
      </c>
      <c r="G47" s="49">
        <v>76.665303075397802</v>
      </c>
      <c r="H47" s="49">
        <v>76.562741363623587</v>
      </c>
      <c r="I47" s="49">
        <v>76.860530549249248</v>
      </c>
      <c r="J47" s="49">
        <v>76.965925665271229</v>
      </c>
      <c r="K47" s="49">
        <v>77.180463599840351</v>
      </c>
      <c r="L47" s="49">
        <v>77.153206894423718</v>
      </c>
      <c r="M47" s="49">
        <v>77.436976075230803</v>
      </c>
      <c r="N47" s="49">
        <v>77.594278003688089</v>
      </c>
    </row>
    <row r="48" spans="1:14" x14ac:dyDescent="0.25">
      <c r="A48" s="19" t="s">
        <v>45</v>
      </c>
      <c r="B48" s="19"/>
      <c r="C48" s="50">
        <v>74.058042659572394</v>
      </c>
      <c r="D48" s="50">
        <v>74.106935450931161</v>
      </c>
      <c r="E48" s="50">
        <v>74.27346175717139</v>
      </c>
      <c r="F48" s="50">
        <v>74.455134774659783</v>
      </c>
      <c r="G48" s="50">
        <v>74.607438622834877</v>
      </c>
      <c r="H48" s="50">
        <v>74.521620571316774</v>
      </c>
      <c r="I48" s="50">
        <v>74.851675089476842</v>
      </c>
      <c r="J48" s="50">
        <v>74.981672309182088</v>
      </c>
      <c r="K48" s="50">
        <v>75.224462814502274</v>
      </c>
      <c r="L48" s="50">
        <v>75.208757975148814</v>
      </c>
      <c r="M48" s="50">
        <v>75.521684285285716</v>
      </c>
      <c r="N48" s="50">
        <v>75.700402789900735</v>
      </c>
    </row>
    <row r="49" spans="1:14" x14ac:dyDescent="0.25">
      <c r="A49" s="51" t="s">
        <v>46</v>
      </c>
      <c r="B49" s="51"/>
      <c r="C49" s="52">
        <v>78.703341934925319</v>
      </c>
      <c r="D49" s="52">
        <v>78.491348961770171</v>
      </c>
      <c r="E49" s="52">
        <v>78.59676736405811</v>
      </c>
      <c r="F49" s="52">
        <v>78.719058817362423</v>
      </c>
      <c r="G49" s="52">
        <v>78.819660782270475</v>
      </c>
      <c r="H49" s="52">
        <v>78.710617500843114</v>
      </c>
      <c r="I49" s="52">
        <v>78.970959278422853</v>
      </c>
      <c r="J49" s="52">
        <v>79.058601951750077</v>
      </c>
      <c r="K49" s="52">
        <v>79.247358079850528</v>
      </c>
      <c r="L49" s="52">
        <v>79.212968687387885</v>
      </c>
      <c r="M49" s="52">
        <v>79.464625153407709</v>
      </c>
      <c r="N49" s="52">
        <v>79.602267228775929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2CFE4-0A87-45F1-9ACD-07AD859BEE30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71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15737</v>
      </c>
      <c r="D8" s="21">
        <v>15653.921267106793</v>
      </c>
      <c r="E8" s="21">
        <v>15565.429428638987</v>
      </c>
      <c r="F8" s="21">
        <v>15478.343183549439</v>
      </c>
      <c r="G8" s="21">
        <v>15397.356186153485</v>
      </c>
      <c r="H8" s="21">
        <v>15317.046415816945</v>
      </c>
      <c r="I8" s="21">
        <v>15235.190530530675</v>
      </c>
      <c r="J8" s="21">
        <v>15161.135862877973</v>
      </c>
      <c r="K8" s="21">
        <v>15087.647157330763</v>
      </c>
      <c r="L8" s="21">
        <v>15019.363840095604</v>
      </c>
      <c r="M8" s="21">
        <v>14946.888486058349</v>
      </c>
      <c r="N8" s="21">
        <v>14880.037414709155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181.73658988793883</v>
      </c>
      <c r="D10" s="26">
        <f t="shared" ref="D10:N10" si="0">SUM(D11:D12)</f>
        <v>183.19433861350811</v>
      </c>
      <c r="E10" s="26">
        <f t="shared" si="0"/>
        <v>182.61524297537702</v>
      </c>
      <c r="F10" s="26">
        <f t="shared" si="0"/>
        <v>180.61508730830167</v>
      </c>
      <c r="G10" s="26">
        <f t="shared" si="0"/>
        <v>178.60830545833292</v>
      </c>
      <c r="H10" s="26">
        <f t="shared" si="0"/>
        <v>177.32019542397737</v>
      </c>
      <c r="I10" s="26">
        <f t="shared" si="0"/>
        <v>175.34800129701645</v>
      </c>
      <c r="J10" s="26">
        <f t="shared" si="0"/>
        <v>174.47243906673671</v>
      </c>
      <c r="K10" s="26">
        <f t="shared" si="0"/>
        <v>172.44468415351361</v>
      </c>
      <c r="L10" s="26">
        <f t="shared" si="0"/>
        <v>170.15676146055364</v>
      </c>
      <c r="M10" s="26">
        <f t="shared" si="0"/>
        <v>168.11991537505324</v>
      </c>
      <c r="N10" s="26">
        <f t="shared" si="0"/>
        <v>166.91228668924987</v>
      </c>
    </row>
    <row r="11" spans="1:14" x14ac:dyDescent="0.25">
      <c r="A11" s="20" t="s">
        <v>34</v>
      </c>
      <c r="B11" s="18"/>
      <c r="C11" s="22">
        <v>92.97862419813265</v>
      </c>
      <c r="D11" s="22">
        <v>93.514463195011572</v>
      </c>
      <c r="E11" s="22">
        <v>93.648842551475383</v>
      </c>
      <c r="F11" s="22">
        <v>92.51615205873604</v>
      </c>
      <c r="G11" s="22">
        <v>91.318532114034866</v>
      </c>
      <c r="H11" s="22">
        <v>90.662687188029494</v>
      </c>
      <c r="I11" s="22">
        <v>89.724149219381175</v>
      </c>
      <c r="J11" s="22">
        <v>89.451552493378387</v>
      </c>
      <c r="K11" s="22">
        <v>88.241322538609225</v>
      </c>
      <c r="L11" s="22">
        <v>87.081611301488337</v>
      </c>
      <c r="M11" s="22">
        <v>86.224340731673095</v>
      </c>
      <c r="N11" s="22">
        <v>85.840604583042776</v>
      </c>
    </row>
    <row r="12" spans="1:14" x14ac:dyDescent="0.25">
      <c r="A12" s="27" t="s">
        <v>35</v>
      </c>
      <c r="B12" s="28"/>
      <c r="C12" s="29">
        <v>88.757965689806184</v>
      </c>
      <c r="D12" s="29">
        <v>89.679875418496536</v>
      </c>
      <c r="E12" s="29">
        <v>88.966400423901632</v>
      </c>
      <c r="F12" s="29">
        <v>88.098935249565628</v>
      </c>
      <c r="G12" s="29">
        <v>87.289773344298055</v>
      </c>
      <c r="H12" s="29">
        <v>86.657508235947873</v>
      </c>
      <c r="I12" s="29">
        <v>85.623852077635277</v>
      </c>
      <c r="J12" s="29">
        <v>85.020886573358325</v>
      </c>
      <c r="K12" s="29">
        <v>84.203361614904381</v>
      </c>
      <c r="L12" s="29">
        <v>83.075150159065302</v>
      </c>
      <c r="M12" s="29">
        <v>81.895574643380144</v>
      </c>
      <c r="N12" s="29">
        <v>81.071682106207092</v>
      </c>
    </row>
    <row r="13" spans="1:14" x14ac:dyDescent="0.25">
      <c r="A13" s="33" t="s">
        <v>36</v>
      </c>
      <c r="B13" s="18"/>
      <c r="C13" s="26">
        <f>SUM(C14:C15)</f>
        <v>210.03262290629087</v>
      </c>
      <c r="D13" s="26">
        <f t="shared" ref="D13:N13" si="1">SUM(D14:D15)</f>
        <v>209.80770239885589</v>
      </c>
      <c r="E13" s="26">
        <f t="shared" si="1"/>
        <v>204.78225981047291</v>
      </c>
      <c r="F13" s="26">
        <f t="shared" si="1"/>
        <v>201.80724640238725</v>
      </c>
      <c r="G13" s="26">
        <f t="shared" si="1"/>
        <v>199.27355274094896</v>
      </c>
      <c r="H13" s="26">
        <f t="shared" si="1"/>
        <v>200.345425683771</v>
      </c>
      <c r="I13" s="26">
        <f t="shared" si="1"/>
        <v>194.67894577706608</v>
      </c>
      <c r="J13" s="26">
        <f t="shared" si="1"/>
        <v>193.16363313986506</v>
      </c>
      <c r="K13" s="26">
        <f t="shared" si="1"/>
        <v>190.01342749761073</v>
      </c>
      <c r="L13" s="26">
        <f t="shared" si="1"/>
        <v>191.29981400998452</v>
      </c>
      <c r="M13" s="26">
        <f t="shared" si="1"/>
        <v>187.50371944365742</v>
      </c>
      <c r="N13" s="26">
        <f t="shared" si="1"/>
        <v>185.85827652404049</v>
      </c>
    </row>
    <row r="14" spans="1:14" x14ac:dyDescent="0.25">
      <c r="A14" s="20" t="s">
        <v>37</v>
      </c>
      <c r="B14" s="18"/>
      <c r="C14" s="22">
        <v>97.629453533692185</v>
      </c>
      <c r="D14" s="22">
        <v>95.724564775873276</v>
      </c>
      <c r="E14" s="22">
        <v>93.550320029695669</v>
      </c>
      <c r="F14" s="22">
        <v>91.272745981365958</v>
      </c>
      <c r="G14" s="22">
        <v>89.880738614471667</v>
      </c>
      <c r="H14" s="22">
        <v>90.144517974410718</v>
      </c>
      <c r="I14" s="22">
        <v>87.811489097506936</v>
      </c>
      <c r="J14" s="22">
        <v>87.151582133199952</v>
      </c>
      <c r="K14" s="22">
        <v>85.830580957335187</v>
      </c>
      <c r="L14" s="22">
        <v>86.456685605852059</v>
      </c>
      <c r="M14" s="22">
        <v>84.88534117173856</v>
      </c>
      <c r="N14" s="22">
        <v>84.081996811437136</v>
      </c>
    </row>
    <row r="15" spans="1:14" x14ac:dyDescent="0.25">
      <c r="A15" s="10" t="s">
        <v>38</v>
      </c>
      <c r="B15" s="12"/>
      <c r="C15" s="23">
        <v>112.40316937259868</v>
      </c>
      <c r="D15" s="23">
        <v>114.0831376229826</v>
      </c>
      <c r="E15" s="23">
        <v>111.23193978077725</v>
      </c>
      <c r="F15" s="23">
        <v>110.53450042102128</v>
      </c>
      <c r="G15" s="23">
        <v>109.3928141264773</v>
      </c>
      <c r="H15" s="23">
        <v>110.20090770936028</v>
      </c>
      <c r="I15" s="23">
        <v>106.86745667955915</v>
      </c>
      <c r="J15" s="23">
        <v>106.01205100666509</v>
      </c>
      <c r="K15" s="23">
        <v>104.18284654027553</v>
      </c>
      <c r="L15" s="23">
        <v>104.84312840413244</v>
      </c>
      <c r="M15" s="23">
        <v>102.61837827191886</v>
      </c>
      <c r="N15" s="23">
        <v>101.77627971260335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-28.296033018352034</v>
      </c>
      <c r="D17" s="32">
        <f t="shared" ref="D17:N17" si="2">D10-D13</f>
        <v>-26.613363785347786</v>
      </c>
      <c r="E17" s="32">
        <f t="shared" si="2"/>
        <v>-22.167016835095893</v>
      </c>
      <c r="F17" s="32">
        <f t="shared" si="2"/>
        <v>-21.192159094085582</v>
      </c>
      <c r="G17" s="32">
        <f t="shared" si="2"/>
        <v>-20.665247282616036</v>
      </c>
      <c r="H17" s="32">
        <f t="shared" si="2"/>
        <v>-23.025230259793631</v>
      </c>
      <c r="I17" s="32">
        <f t="shared" si="2"/>
        <v>-19.330944480049624</v>
      </c>
      <c r="J17" s="32">
        <f t="shared" si="2"/>
        <v>-18.691194073128344</v>
      </c>
      <c r="K17" s="32">
        <f t="shared" si="2"/>
        <v>-17.568743344097129</v>
      </c>
      <c r="L17" s="32">
        <f t="shared" si="2"/>
        <v>-21.143052549430877</v>
      </c>
      <c r="M17" s="32">
        <f t="shared" si="2"/>
        <v>-19.383804068604178</v>
      </c>
      <c r="N17" s="32">
        <f t="shared" si="2"/>
        <v>-18.945989834790623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653.43166517286807</v>
      </c>
      <c r="D19" s="26">
        <f t="shared" ref="D19:N19" si="3">SUM(D20:D21)</f>
        <v>650.89601030162066</v>
      </c>
      <c r="E19" s="26">
        <f t="shared" si="3"/>
        <v>650.68987618323968</v>
      </c>
      <c r="F19" s="26">
        <f t="shared" si="3"/>
        <v>653.42146218856556</v>
      </c>
      <c r="G19" s="26">
        <f t="shared" si="3"/>
        <v>651.87466846864186</v>
      </c>
      <c r="H19" s="26">
        <f t="shared" si="3"/>
        <v>651.853904967267</v>
      </c>
      <c r="I19" s="26">
        <f t="shared" si="3"/>
        <v>652.25152782644523</v>
      </c>
      <c r="J19" s="26">
        <f t="shared" si="3"/>
        <v>653.13681175471106</v>
      </c>
      <c r="K19" s="26">
        <f t="shared" si="3"/>
        <v>653.69754033657193</v>
      </c>
      <c r="L19" s="26">
        <f t="shared" si="3"/>
        <v>653.69382522418118</v>
      </c>
      <c r="M19" s="26">
        <f t="shared" si="3"/>
        <v>653.605093058796</v>
      </c>
      <c r="N19" s="26">
        <f t="shared" si="3"/>
        <v>654.37661244543381</v>
      </c>
    </row>
    <row r="20" spans="1:14" x14ac:dyDescent="0.25">
      <c r="A20" s="60" t="s">
        <v>40</v>
      </c>
      <c r="B20" s="60"/>
      <c r="C20" s="22">
        <v>330.79217122813503</v>
      </c>
      <c r="D20" s="22">
        <v>329.81191348279361</v>
      </c>
      <c r="E20" s="22">
        <v>328.84451318976323</v>
      </c>
      <c r="F20" s="22">
        <v>330.37686440988028</v>
      </c>
      <c r="G20" s="22">
        <v>329.28771209479947</v>
      </c>
      <c r="H20" s="22">
        <v>329.69577635325152</v>
      </c>
      <c r="I20" s="22">
        <v>328.46217350957477</v>
      </c>
      <c r="J20" s="22">
        <v>329.08806014818282</v>
      </c>
      <c r="K20" s="22">
        <v>329.2087972626781</v>
      </c>
      <c r="L20" s="22">
        <v>329.87107134704701</v>
      </c>
      <c r="M20" s="22">
        <v>328.92341297043339</v>
      </c>
      <c r="N20" s="22">
        <v>328.39195635598799</v>
      </c>
    </row>
    <row r="21" spans="1:14" x14ac:dyDescent="0.25">
      <c r="A21" s="27" t="s">
        <v>41</v>
      </c>
      <c r="B21" s="27"/>
      <c r="C21" s="29">
        <v>322.63949394473303</v>
      </c>
      <c r="D21" s="29">
        <v>321.08409681882711</v>
      </c>
      <c r="E21" s="29">
        <v>321.84536299347644</v>
      </c>
      <c r="F21" s="29">
        <v>323.04459777868522</v>
      </c>
      <c r="G21" s="29">
        <v>322.58695637384233</v>
      </c>
      <c r="H21" s="29">
        <v>322.15812861401542</v>
      </c>
      <c r="I21" s="29">
        <v>323.78935431687052</v>
      </c>
      <c r="J21" s="29">
        <v>324.04875160652824</v>
      </c>
      <c r="K21" s="29">
        <v>324.48874307389383</v>
      </c>
      <c r="L21" s="29">
        <v>323.82275387713412</v>
      </c>
      <c r="M21" s="29">
        <v>324.68168008836267</v>
      </c>
      <c r="N21" s="29">
        <v>325.98465608944582</v>
      </c>
    </row>
    <row r="22" spans="1:14" x14ac:dyDescent="0.25">
      <c r="A22" s="63" t="s">
        <v>44</v>
      </c>
      <c r="B22" s="63"/>
      <c r="C22" s="26">
        <f>SUM(C23:C24)</f>
        <v>708.21436504772169</v>
      </c>
      <c r="D22" s="26">
        <f t="shared" ref="D22:N22" si="4">SUM(D23:D24)</f>
        <v>712.77448498407875</v>
      </c>
      <c r="E22" s="26">
        <f t="shared" si="4"/>
        <v>715.60910443769376</v>
      </c>
      <c r="F22" s="26">
        <f t="shared" si="4"/>
        <v>713.21630049043301</v>
      </c>
      <c r="G22" s="26">
        <f t="shared" si="4"/>
        <v>711.51919152256528</v>
      </c>
      <c r="H22" s="26">
        <f t="shared" si="4"/>
        <v>710.68455999374225</v>
      </c>
      <c r="I22" s="26">
        <f t="shared" si="4"/>
        <v>706.97525099909967</v>
      </c>
      <c r="J22" s="26">
        <f t="shared" si="4"/>
        <v>707.9343232287913</v>
      </c>
      <c r="K22" s="26">
        <f t="shared" si="4"/>
        <v>704.41211422763615</v>
      </c>
      <c r="L22" s="26">
        <f t="shared" si="4"/>
        <v>705.02612671200473</v>
      </c>
      <c r="M22" s="26">
        <f t="shared" si="4"/>
        <v>701.07236033938193</v>
      </c>
      <c r="N22" s="26">
        <f t="shared" si="4"/>
        <v>705.47177407616755</v>
      </c>
    </row>
    <row r="23" spans="1:14" x14ac:dyDescent="0.25">
      <c r="A23" s="60" t="s">
        <v>42</v>
      </c>
      <c r="B23" s="60"/>
      <c r="C23" s="23">
        <v>362.61779234363019</v>
      </c>
      <c r="D23" s="22">
        <v>367.00584648028638</v>
      </c>
      <c r="E23" s="22">
        <v>369.96547166064676</v>
      </c>
      <c r="F23" s="22">
        <v>368.29118701270625</v>
      </c>
      <c r="G23" s="22">
        <v>368.15882671233572</v>
      </c>
      <c r="H23" s="22">
        <v>367.22896649916919</v>
      </c>
      <c r="I23" s="22">
        <v>367.18412459825703</v>
      </c>
      <c r="J23" s="22">
        <v>367.24830582633871</v>
      </c>
      <c r="K23" s="22">
        <v>366.49167784543909</v>
      </c>
      <c r="L23" s="22">
        <v>366.06078427978002</v>
      </c>
      <c r="M23" s="22">
        <v>365.37515554000203</v>
      </c>
      <c r="N23" s="22">
        <v>366.8023073236007</v>
      </c>
    </row>
    <row r="24" spans="1:14" x14ac:dyDescent="0.25">
      <c r="A24" s="10" t="s">
        <v>43</v>
      </c>
      <c r="B24" s="10"/>
      <c r="C24" s="23">
        <v>345.5965727040915</v>
      </c>
      <c r="D24" s="23">
        <v>345.76863850379232</v>
      </c>
      <c r="E24" s="23">
        <v>345.64363277704695</v>
      </c>
      <c r="F24" s="23">
        <v>344.92511347772677</v>
      </c>
      <c r="G24" s="23">
        <v>343.3603648102295</v>
      </c>
      <c r="H24" s="23">
        <v>343.45559349457307</v>
      </c>
      <c r="I24" s="23">
        <v>339.7911264008427</v>
      </c>
      <c r="J24" s="23">
        <v>340.68601740245259</v>
      </c>
      <c r="K24" s="23">
        <v>337.92043638219707</v>
      </c>
      <c r="L24" s="23">
        <v>338.96534243222465</v>
      </c>
      <c r="M24" s="23">
        <v>335.69720479937985</v>
      </c>
      <c r="N24" s="23">
        <v>338.66946675256679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-54.78269987485362</v>
      </c>
      <c r="D26" s="32">
        <f t="shared" ref="D26:N26" si="5">D19-D22</f>
        <v>-61.878474682458091</v>
      </c>
      <c r="E26" s="32">
        <f t="shared" si="5"/>
        <v>-64.919228254454083</v>
      </c>
      <c r="F26" s="32">
        <f t="shared" si="5"/>
        <v>-59.794838301867458</v>
      </c>
      <c r="G26" s="32">
        <f t="shared" si="5"/>
        <v>-59.644523053923422</v>
      </c>
      <c r="H26" s="32">
        <f t="shared" si="5"/>
        <v>-58.830655026475256</v>
      </c>
      <c r="I26" s="32">
        <f t="shared" si="5"/>
        <v>-54.723723172654445</v>
      </c>
      <c r="J26" s="32">
        <f t="shared" si="5"/>
        <v>-54.797511474080238</v>
      </c>
      <c r="K26" s="32">
        <f t="shared" si="5"/>
        <v>-50.714573891064219</v>
      </c>
      <c r="L26" s="32">
        <f t="shared" si="5"/>
        <v>-51.332301487823543</v>
      </c>
      <c r="M26" s="32">
        <f t="shared" si="5"/>
        <v>-47.467267280585929</v>
      </c>
      <c r="N26" s="32">
        <f t="shared" si="5"/>
        <v>-51.095161630733742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-83.078732893205654</v>
      </c>
      <c r="D30" s="32">
        <f t="shared" ref="D30:N30" si="6">D17+D26+D28</f>
        <v>-88.491838467805877</v>
      </c>
      <c r="E30" s="32">
        <f t="shared" si="6"/>
        <v>-87.086245089549976</v>
      </c>
      <c r="F30" s="32">
        <f t="shared" si="6"/>
        <v>-80.98699739595304</v>
      </c>
      <c r="G30" s="32">
        <f t="shared" si="6"/>
        <v>-80.309770336539458</v>
      </c>
      <c r="H30" s="32">
        <f t="shared" si="6"/>
        <v>-81.855885286268887</v>
      </c>
      <c r="I30" s="32">
        <f t="shared" si="6"/>
        <v>-74.054667652704069</v>
      </c>
      <c r="J30" s="32">
        <f t="shared" si="6"/>
        <v>-73.488705547208582</v>
      </c>
      <c r="K30" s="32">
        <f t="shared" si="6"/>
        <v>-68.283317235161348</v>
      </c>
      <c r="L30" s="32">
        <f t="shared" si="6"/>
        <v>-72.475354037254419</v>
      </c>
      <c r="M30" s="32">
        <f t="shared" si="6"/>
        <v>-66.851071349190107</v>
      </c>
      <c r="N30" s="32">
        <f t="shared" si="6"/>
        <v>-70.041151465524365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15653.921267106793</v>
      </c>
      <c r="D32" s="21">
        <v>15565.429428638987</v>
      </c>
      <c r="E32" s="21">
        <v>15478.343183549439</v>
      </c>
      <c r="F32" s="21">
        <v>15397.356186153485</v>
      </c>
      <c r="G32" s="21">
        <v>15317.046415816945</v>
      </c>
      <c r="H32" s="21">
        <v>15235.190530530675</v>
      </c>
      <c r="I32" s="21">
        <v>15161.135862877973</v>
      </c>
      <c r="J32" s="21">
        <v>15087.647157330763</v>
      </c>
      <c r="K32" s="21">
        <v>15019.363840095604</v>
      </c>
      <c r="L32" s="21">
        <v>14946.888486058349</v>
      </c>
      <c r="M32" s="21">
        <v>14880.037414709155</v>
      </c>
      <c r="N32" s="21">
        <v>14809.996263243633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-5.2791976166490784E-3</v>
      </c>
      <c r="D34" s="39">
        <f t="shared" ref="D34:N34" si="7">(D32/D8)-1</f>
        <v>-5.6530141526743849E-3</v>
      </c>
      <c r="E34" s="39">
        <f t="shared" si="7"/>
        <v>-5.5948501445978183E-3</v>
      </c>
      <c r="F34" s="39">
        <f t="shared" si="7"/>
        <v>-5.232278186080519E-3</v>
      </c>
      <c r="G34" s="39">
        <f t="shared" si="7"/>
        <v>-5.2158155832467967E-3</v>
      </c>
      <c r="H34" s="39">
        <f t="shared" si="7"/>
        <v>-5.3441037563053406E-3</v>
      </c>
      <c r="I34" s="39">
        <f t="shared" si="7"/>
        <v>-4.8607641305371541E-3</v>
      </c>
      <c r="J34" s="39">
        <f t="shared" si="7"/>
        <v>-4.8471767690669854E-3</v>
      </c>
      <c r="K34" s="39">
        <f t="shared" si="7"/>
        <v>-4.5257763866767275E-3</v>
      </c>
      <c r="L34" s="39">
        <f t="shared" si="7"/>
        <v>-4.825460972173512E-3</v>
      </c>
      <c r="M34" s="39">
        <f t="shared" si="7"/>
        <v>-4.4725744365825548E-3</v>
      </c>
      <c r="N34" s="39">
        <f t="shared" si="7"/>
        <v>-4.7070547951906239E-3</v>
      </c>
    </row>
    <row r="35" spans="1:14" ht="15.75" thickBot="1" x14ac:dyDescent="0.3">
      <c r="A35" s="40" t="s">
        <v>15</v>
      </c>
      <c r="B35" s="41"/>
      <c r="C35" s="42">
        <f>(C32/$C$8)-1</f>
        <v>-5.2791976166490784E-3</v>
      </c>
      <c r="D35" s="42">
        <f t="shared" ref="D35:N35" si="8">(D32/$C$8)-1</f>
        <v>-1.0902368390481865E-2</v>
      </c>
      <c r="E35" s="42">
        <f t="shared" si="8"/>
        <v>-1.6436221417713726E-2</v>
      </c>
      <c r="F35" s="42">
        <f t="shared" si="8"/>
        <v>-2.1582500721008757E-2</v>
      </c>
      <c r="G35" s="42">
        <f t="shared" si="8"/>
        <v>-2.6685745960669416E-2</v>
      </c>
      <c r="H35" s="42">
        <f t="shared" si="8"/>
        <v>-3.1887238321746447E-2</v>
      </c>
      <c r="I35" s="42">
        <f t="shared" si="8"/>
        <v>-3.6593006108027404E-2</v>
      </c>
      <c r="J35" s="42">
        <f t="shared" si="8"/>
        <v>-4.1262810107977166E-2</v>
      </c>
      <c r="K35" s="42">
        <f t="shared" si="8"/>
        <v>-4.5601840243019387E-2</v>
      </c>
      <c r="L35" s="42">
        <f t="shared" si="8"/>
        <v>-5.0207251314840828E-2</v>
      </c>
      <c r="M35" s="42">
        <f t="shared" si="8"/>
        <v>-5.44552700826616E-2</v>
      </c>
      <c r="N35" s="42">
        <f t="shared" si="8"/>
        <v>-5.8906000937686165E-2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1.4716613625361399</v>
      </c>
      <c r="D41" s="47">
        <v>1.4796185191430382</v>
      </c>
      <c r="E41" s="47">
        <v>1.4760491401677736</v>
      </c>
      <c r="F41" s="47">
        <v>1.4669407842771665</v>
      </c>
      <c r="G41" s="47">
        <v>1.4612369509797798</v>
      </c>
      <c r="H41" s="47">
        <v>1.4662806063005063</v>
      </c>
      <c r="I41" s="47">
        <v>1.4690779180083282</v>
      </c>
      <c r="J41" s="47">
        <v>1.4836634165859068</v>
      </c>
      <c r="K41" s="47">
        <v>1.4905935634167298</v>
      </c>
      <c r="L41" s="47">
        <v>1.4941800774857137</v>
      </c>
      <c r="M41" s="47">
        <v>1.4983001676570586</v>
      </c>
      <c r="N41" s="47">
        <v>1.5085768037907652</v>
      </c>
    </row>
    <row r="43" spans="1:14" x14ac:dyDescent="0.25">
      <c r="A43" s="48" t="s">
        <v>31</v>
      </c>
      <c r="B43" s="48"/>
      <c r="C43" s="49">
        <v>128.77619514320889</v>
      </c>
      <c r="D43" s="49">
        <v>130.01204639177743</v>
      </c>
      <c r="E43" s="49">
        <v>128.75596574174239</v>
      </c>
      <c r="F43" s="49">
        <v>127.32585066689458</v>
      </c>
      <c r="G43" s="49">
        <v>126.17404543067866</v>
      </c>
      <c r="H43" s="49">
        <v>127.35348504476019</v>
      </c>
      <c r="I43" s="49">
        <v>124.41831857957898</v>
      </c>
      <c r="J43" s="49">
        <v>123.40528704152908</v>
      </c>
      <c r="K43" s="49">
        <v>121.30754778045582</v>
      </c>
      <c r="L43" s="49">
        <v>121.67360726035974</v>
      </c>
      <c r="M43" s="49">
        <v>118.953485281154</v>
      </c>
      <c r="N43" s="49">
        <v>117.47853780334742</v>
      </c>
    </row>
    <row r="44" spans="1:14" x14ac:dyDescent="0.25">
      <c r="A44" s="19" t="s">
        <v>47</v>
      </c>
      <c r="B44" s="19"/>
      <c r="C44" s="50">
        <v>130.39173270124056</v>
      </c>
      <c r="D44" s="50">
        <v>130.0120463917774</v>
      </c>
      <c r="E44" s="50">
        <v>128.43298046835255</v>
      </c>
      <c r="F44" s="50">
        <v>126.69691556432041</v>
      </c>
      <c r="G44" s="50">
        <v>125.26438688777992</v>
      </c>
      <c r="H44" s="50">
        <v>126.12289778290891</v>
      </c>
      <c r="I44" s="50">
        <v>122.96714765207055</v>
      </c>
      <c r="J44" s="50">
        <v>121.73423168346663</v>
      </c>
      <c r="K44" s="50">
        <v>119.47360303130908</v>
      </c>
      <c r="L44" s="50">
        <v>119.67029385652488</v>
      </c>
      <c r="M44" s="50">
        <v>116.84350694380876</v>
      </c>
      <c r="N44" s="50">
        <v>115.26684595659152</v>
      </c>
    </row>
    <row r="45" spans="1:14" x14ac:dyDescent="0.25">
      <c r="A45" s="51" t="s">
        <v>48</v>
      </c>
      <c r="B45" s="51"/>
      <c r="C45" s="52">
        <v>127.40513584252207</v>
      </c>
      <c r="D45" s="52">
        <v>130.01204639177737</v>
      </c>
      <c r="E45" s="52">
        <v>129.02886906052123</v>
      </c>
      <c r="F45" s="52">
        <v>127.84991366308142</v>
      </c>
      <c r="G45" s="52">
        <v>126.93139726950135</v>
      </c>
      <c r="H45" s="52">
        <v>128.37810684251133</v>
      </c>
      <c r="I45" s="52">
        <v>125.63661102489218</v>
      </c>
      <c r="J45" s="52">
        <v>124.81379972347953</v>
      </c>
      <c r="K45" s="52">
        <v>122.86127631563512</v>
      </c>
      <c r="L45" s="52">
        <v>123.37676363475234</v>
      </c>
      <c r="M45" s="52">
        <v>120.75731025579712</v>
      </c>
      <c r="N45" s="52">
        <v>119.37077097318918</v>
      </c>
    </row>
    <row r="47" spans="1:14" x14ac:dyDescent="0.25">
      <c r="A47" s="48" t="s">
        <v>32</v>
      </c>
      <c r="B47" s="48"/>
      <c r="C47" s="49">
        <v>76.438580115364857</v>
      </c>
      <c r="D47" s="49">
        <v>76.348729105528236</v>
      </c>
      <c r="E47" s="49">
        <v>76.480431473892907</v>
      </c>
      <c r="F47" s="49">
        <v>76.635346493113204</v>
      </c>
      <c r="G47" s="49">
        <v>76.763143627523263</v>
      </c>
      <c r="H47" s="49">
        <v>76.669026892123568</v>
      </c>
      <c r="I47" s="49">
        <v>76.969838744456439</v>
      </c>
      <c r="J47" s="49">
        <v>77.082707750162953</v>
      </c>
      <c r="K47" s="49">
        <v>77.300898618075593</v>
      </c>
      <c r="L47" s="49">
        <v>77.275613687205578</v>
      </c>
      <c r="M47" s="49">
        <v>77.560442508507876</v>
      </c>
      <c r="N47" s="49">
        <v>77.72115505597128</v>
      </c>
    </row>
    <row r="48" spans="1:14" x14ac:dyDescent="0.25">
      <c r="A48" s="19" t="s">
        <v>45</v>
      </c>
      <c r="B48" s="19"/>
      <c r="C48" s="50">
        <v>73.952832454256992</v>
      </c>
      <c r="D48" s="50">
        <v>74.001945243314736</v>
      </c>
      <c r="E48" s="50">
        <v>74.168735816065734</v>
      </c>
      <c r="F48" s="50">
        <v>74.350668091038088</v>
      </c>
      <c r="G48" s="50">
        <v>74.503225221946622</v>
      </c>
      <c r="H48" s="50">
        <v>74.417570085159682</v>
      </c>
      <c r="I48" s="50">
        <v>74.747965570129935</v>
      </c>
      <c r="J48" s="50">
        <v>74.87820197888739</v>
      </c>
      <c r="K48" s="50">
        <v>75.121280350342047</v>
      </c>
      <c r="L48" s="50">
        <v>75.105738953122795</v>
      </c>
      <c r="M48" s="50">
        <v>75.418981422234054</v>
      </c>
      <c r="N48" s="50">
        <v>75.597956612134496</v>
      </c>
    </row>
    <row r="49" spans="1:14" x14ac:dyDescent="0.25">
      <c r="A49" s="51" t="s">
        <v>46</v>
      </c>
      <c r="B49" s="51"/>
      <c r="C49" s="52">
        <v>78.610777470110662</v>
      </c>
      <c r="D49" s="52">
        <v>78.398939300375204</v>
      </c>
      <c r="E49" s="52">
        <v>78.504658229939679</v>
      </c>
      <c r="F49" s="52">
        <v>78.627238827071025</v>
      </c>
      <c r="G49" s="52">
        <v>78.728112987711754</v>
      </c>
      <c r="H49" s="52">
        <v>78.61923501432041</v>
      </c>
      <c r="I49" s="52">
        <v>78.879968957416807</v>
      </c>
      <c r="J49" s="52">
        <v>78.967865726497806</v>
      </c>
      <c r="K49" s="52">
        <v>79.156939751957353</v>
      </c>
      <c r="L49" s="52">
        <v>79.122711712078427</v>
      </c>
      <c r="M49" s="52">
        <v>79.374746235219433</v>
      </c>
      <c r="N49" s="52">
        <v>79.512684503941045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7B4AA-F619-4287-BFBA-759CB751EA25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72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19464</v>
      </c>
      <c r="D8" s="21">
        <v>19558.664651850995</v>
      </c>
      <c r="E8" s="21">
        <v>19649.876397339282</v>
      </c>
      <c r="F8" s="21">
        <v>19746.328945152265</v>
      </c>
      <c r="G8" s="21">
        <v>19853.69564205455</v>
      </c>
      <c r="H8" s="21">
        <v>19965.362057900584</v>
      </c>
      <c r="I8" s="21">
        <v>20081.235668646394</v>
      </c>
      <c r="J8" s="21">
        <v>20206.817423158915</v>
      </c>
      <c r="K8" s="21">
        <v>20340.651481100576</v>
      </c>
      <c r="L8" s="21">
        <v>20480.457647275314</v>
      </c>
      <c r="M8" s="21">
        <v>20621.406582893436</v>
      </c>
      <c r="N8" s="21">
        <v>20766.709983523051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247.26781386844763</v>
      </c>
      <c r="D10" s="26">
        <f t="shared" ref="D10:N10" si="0">SUM(D11:D12)</f>
        <v>252.27422698310284</v>
      </c>
      <c r="E10" s="26">
        <f t="shared" si="0"/>
        <v>254.53204089883027</v>
      </c>
      <c r="F10" s="26">
        <f t="shared" si="0"/>
        <v>254.69230459709942</v>
      </c>
      <c r="G10" s="26">
        <f t="shared" si="0"/>
        <v>254.68891015540129</v>
      </c>
      <c r="H10" s="26">
        <f t="shared" si="0"/>
        <v>255.78229723265571</v>
      </c>
      <c r="I10" s="26">
        <f t="shared" si="0"/>
        <v>255.85530639532445</v>
      </c>
      <c r="J10" s="26">
        <f t="shared" si="0"/>
        <v>257.51040832469715</v>
      </c>
      <c r="K10" s="26">
        <f t="shared" si="0"/>
        <v>257.61513636878198</v>
      </c>
      <c r="L10" s="26">
        <f t="shared" si="0"/>
        <v>256.96648606721766</v>
      </c>
      <c r="M10" s="26">
        <f t="shared" si="0"/>
        <v>256.33546296895037</v>
      </c>
      <c r="N10" s="26">
        <f t="shared" si="0"/>
        <v>256.65914460481343</v>
      </c>
    </row>
    <row r="11" spans="1:14" x14ac:dyDescent="0.25">
      <c r="A11" s="20" t="s">
        <v>34</v>
      </c>
      <c r="B11" s="18"/>
      <c r="C11" s="22">
        <v>126.50518619362519</v>
      </c>
      <c r="D11" s="22">
        <v>128.77739068144885</v>
      </c>
      <c r="E11" s="22">
        <v>130.52925174298989</v>
      </c>
      <c r="F11" s="22">
        <v>130.46059624063381</v>
      </c>
      <c r="G11" s="22">
        <v>130.21688639524277</v>
      </c>
      <c r="H11" s="22">
        <v>130.77986039205598</v>
      </c>
      <c r="I11" s="22">
        <v>130.91908387766259</v>
      </c>
      <c r="J11" s="22">
        <v>132.02489706146105</v>
      </c>
      <c r="K11" s="22">
        <v>131.8237233622624</v>
      </c>
      <c r="L11" s="22">
        <v>131.50847174769657</v>
      </c>
      <c r="M11" s="22">
        <v>131.46780529444428</v>
      </c>
      <c r="N11" s="22">
        <v>131.99613151104688</v>
      </c>
    </row>
    <row r="12" spans="1:14" x14ac:dyDescent="0.25">
      <c r="A12" s="27" t="s">
        <v>35</v>
      </c>
      <c r="B12" s="28"/>
      <c r="C12" s="29">
        <v>120.76262767482244</v>
      </c>
      <c r="D12" s="29">
        <v>123.49683630165399</v>
      </c>
      <c r="E12" s="29">
        <v>124.00278915584039</v>
      </c>
      <c r="F12" s="29">
        <v>124.23170835646562</v>
      </c>
      <c r="G12" s="29">
        <v>124.47202376015852</v>
      </c>
      <c r="H12" s="29">
        <v>125.00243684059973</v>
      </c>
      <c r="I12" s="29">
        <v>124.93622251766186</v>
      </c>
      <c r="J12" s="29">
        <v>125.48551126323611</v>
      </c>
      <c r="K12" s="29">
        <v>125.79141300651958</v>
      </c>
      <c r="L12" s="29">
        <v>125.45801431952108</v>
      </c>
      <c r="M12" s="29">
        <v>124.86765767450609</v>
      </c>
      <c r="N12" s="29">
        <v>124.66301309376655</v>
      </c>
    </row>
    <row r="13" spans="1:14" x14ac:dyDescent="0.25">
      <c r="A13" s="33" t="s">
        <v>36</v>
      </c>
      <c r="B13" s="18"/>
      <c r="C13" s="26">
        <f>SUM(C14:C15)</f>
        <v>252.41443290869358</v>
      </c>
      <c r="D13" s="26">
        <f t="shared" ref="D13:N13" si="1">SUM(D14:D15)</f>
        <v>251.40836090977479</v>
      </c>
      <c r="E13" s="26">
        <f t="shared" si="1"/>
        <v>245.58459774870141</v>
      </c>
      <c r="F13" s="26">
        <f t="shared" si="1"/>
        <v>240.46443192023747</v>
      </c>
      <c r="G13" s="26">
        <f t="shared" si="1"/>
        <v>236.07580984628646</v>
      </c>
      <c r="H13" s="26">
        <f t="shared" si="1"/>
        <v>235.70544540973123</v>
      </c>
      <c r="I13" s="26">
        <f t="shared" si="1"/>
        <v>227.49658393706051</v>
      </c>
      <c r="J13" s="26">
        <f t="shared" si="1"/>
        <v>224.15665671785288</v>
      </c>
      <c r="K13" s="26">
        <f t="shared" si="1"/>
        <v>219.08753050363032</v>
      </c>
      <c r="L13" s="26">
        <f t="shared" si="1"/>
        <v>219.18143650416184</v>
      </c>
      <c r="M13" s="26">
        <f t="shared" si="1"/>
        <v>214.24113318148341</v>
      </c>
      <c r="N13" s="26">
        <f t="shared" si="1"/>
        <v>211.86087150383634</v>
      </c>
    </row>
    <row r="14" spans="1:14" x14ac:dyDescent="0.25">
      <c r="A14" s="20" t="s">
        <v>37</v>
      </c>
      <c r="B14" s="18"/>
      <c r="C14" s="22">
        <v>120.58715754569677</v>
      </c>
      <c r="D14" s="22">
        <v>118.42548113959553</v>
      </c>
      <c r="E14" s="22">
        <v>115.52163368491081</v>
      </c>
      <c r="F14" s="22">
        <v>112.71529965775433</v>
      </c>
      <c r="G14" s="22">
        <v>110.30350639637656</v>
      </c>
      <c r="H14" s="22">
        <v>110.48532013907487</v>
      </c>
      <c r="I14" s="22">
        <v>107.1498885556619</v>
      </c>
      <c r="J14" s="22">
        <v>105.85899766071378</v>
      </c>
      <c r="K14" s="22">
        <v>103.63652983785124</v>
      </c>
      <c r="L14" s="22">
        <v>103.74667855922355</v>
      </c>
      <c r="M14" s="22">
        <v>101.73011202708062</v>
      </c>
      <c r="N14" s="22">
        <v>100.7652561276943</v>
      </c>
    </row>
    <row r="15" spans="1:14" x14ac:dyDescent="0.25">
      <c r="A15" s="10" t="s">
        <v>38</v>
      </c>
      <c r="B15" s="12"/>
      <c r="C15" s="23">
        <v>131.8272753629968</v>
      </c>
      <c r="D15" s="23">
        <v>132.98287977017924</v>
      </c>
      <c r="E15" s="23">
        <v>130.06296406379062</v>
      </c>
      <c r="F15" s="23">
        <v>127.74913226248313</v>
      </c>
      <c r="G15" s="23">
        <v>125.77230344990991</v>
      </c>
      <c r="H15" s="23">
        <v>125.22012527065637</v>
      </c>
      <c r="I15" s="23">
        <v>120.34669538139859</v>
      </c>
      <c r="J15" s="23">
        <v>118.2976590571391</v>
      </c>
      <c r="K15" s="23">
        <v>115.45100066577909</v>
      </c>
      <c r="L15" s="23">
        <v>115.43475794493828</v>
      </c>
      <c r="M15" s="23">
        <v>112.51102115440278</v>
      </c>
      <c r="N15" s="23">
        <v>111.09561537614205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-5.1466190402459517</v>
      </c>
      <c r="D17" s="32">
        <f t="shared" ref="D17:N17" si="2">D10-D13</f>
        <v>0.86586607332804988</v>
      </c>
      <c r="E17" s="32">
        <f t="shared" si="2"/>
        <v>8.947443150128862</v>
      </c>
      <c r="F17" s="32">
        <f t="shared" si="2"/>
        <v>14.227872676861949</v>
      </c>
      <c r="G17" s="32">
        <f t="shared" si="2"/>
        <v>18.613100309114827</v>
      </c>
      <c r="H17" s="32">
        <f t="shared" si="2"/>
        <v>20.076851822924482</v>
      </c>
      <c r="I17" s="32">
        <f t="shared" si="2"/>
        <v>28.358722458263941</v>
      </c>
      <c r="J17" s="32">
        <f t="shared" si="2"/>
        <v>33.35375160684427</v>
      </c>
      <c r="K17" s="32">
        <f t="shared" si="2"/>
        <v>38.527605865151656</v>
      </c>
      <c r="L17" s="32">
        <f t="shared" si="2"/>
        <v>37.785049563055821</v>
      </c>
      <c r="M17" s="32">
        <f t="shared" si="2"/>
        <v>42.094329787466961</v>
      </c>
      <c r="N17" s="32">
        <f t="shared" si="2"/>
        <v>44.798273100977099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853.55903878433685</v>
      </c>
      <c r="D19" s="26">
        <f t="shared" ref="D19:N19" si="3">SUM(D20:D21)</f>
        <v>847.91958093261314</v>
      </c>
      <c r="E19" s="26">
        <f t="shared" si="3"/>
        <v>847.62944229907396</v>
      </c>
      <c r="F19" s="26">
        <f t="shared" si="3"/>
        <v>851.3657133822212</v>
      </c>
      <c r="G19" s="26">
        <f t="shared" si="3"/>
        <v>849.34438728710631</v>
      </c>
      <c r="H19" s="26">
        <f t="shared" si="3"/>
        <v>850.53348586103891</v>
      </c>
      <c r="I19" s="26">
        <f t="shared" si="3"/>
        <v>849.12395494054067</v>
      </c>
      <c r="J19" s="26">
        <f t="shared" si="3"/>
        <v>850.17116005555636</v>
      </c>
      <c r="K19" s="26">
        <f t="shared" si="3"/>
        <v>851.34250134961826</v>
      </c>
      <c r="L19" s="26">
        <f t="shared" si="3"/>
        <v>851.34173662313674</v>
      </c>
      <c r="M19" s="26">
        <f t="shared" si="3"/>
        <v>852.26681860296276</v>
      </c>
      <c r="N19" s="26">
        <f t="shared" si="3"/>
        <v>852.78910747406678</v>
      </c>
    </row>
    <row r="20" spans="1:14" x14ac:dyDescent="0.25">
      <c r="A20" s="60" t="s">
        <v>40</v>
      </c>
      <c r="B20" s="60"/>
      <c r="C20" s="22">
        <v>434.59477626229847</v>
      </c>
      <c r="D20" s="22">
        <v>431.60426853306586</v>
      </c>
      <c r="E20" s="22">
        <v>431.60394306123084</v>
      </c>
      <c r="F20" s="22">
        <v>433.09856690020894</v>
      </c>
      <c r="G20" s="22">
        <v>431.71607791038684</v>
      </c>
      <c r="H20" s="22">
        <v>432.03861051007482</v>
      </c>
      <c r="I20" s="22">
        <v>430.35780547912748</v>
      </c>
      <c r="J20" s="22">
        <v>431.41150702455462</v>
      </c>
      <c r="K20" s="22">
        <v>431.60475321164762</v>
      </c>
      <c r="L20" s="22">
        <v>432.2966988432284</v>
      </c>
      <c r="M20" s="22">
        <v>432.12015787322997</v>
      </c>
      <c r="N20" s="22">
        <v>431.73301533926445</v>
      </c>
    </row>
    <row r="21" spans="1:14" x14ac:dyDescent="0.25">
      <c r="A21" s="27" t="s">
        <v>41</v>
      </c>
      <c r="B21" s="27"/>
      <c r="C21" s="29">
        <v>418.96426252203838</v>
      </c>
      <c r="D21" s="29">
        <v>416.31531239954728</v>
      </c>
      <c r="E21" s="29">
        <v>416.02549923784312</v>
      </c>
      <c r="F21" s="29">
        <v>418.26714648201232</v>
      </c>
      <c r="G21" s="29">
        <v>417.62830937671947</v>
      </c>
      <c r="H21" s="29">
        <v>418.49487535096409</v>
      </c>
      <c r="I21" s="29">
        <v>418.76614946141319</v>
      </c>
      <c r="J21" s="29">
        <v>418.75965303100168</v>
      </c>
      <c r="K21" s="29">
        <v>419.7377481379707</v>
      </c>
      <c r="L21" s="29">
        <v>419.0450377799084</v>
      </c>
      <c r="M21" s="29">
        <v>420.14666072973279</v>
      </c>
      <c r="N21" s="29">
        <v>421.05609213480233</v>
      </c>
    </row>
    <row r="22" spans="1:14" x14ac:dyDescent="0.25">
      <c r="A22" s="63" t="s">
        <v>44</v>
      </c>
      <c r="B22" s="63"/>
      <c r="C22" s="26">
        <f>SUM(C23:C24)</f>
        <v>753.74776789309817</v>
      </c>
      <c r="D22" s="26">
        <f t="shared" ref="D22:N22" si="4">SUM(D23:D24)</f>
        <v>757.57370151765451</v>
      </c>
      <c r="E22" s="26">
        <f t="shared" si="4"/>
        <v>760.12433763621198</v>
      </c>
      <c r="F22" s="26">
        <f t="shared" si="4"/>
        <v>758.22688915680442</v>
      </c>
      <c r="G22" s="26">
        <f t="shared" si="4"/>
        <v>756.29107175018521</v>
      </c>
      <c r="H22" s="26">
        <f t="shared" si="4"/>
        <v>754.73672693815092</v>
      </c>
      <c r="I22" s="26">
        <f t="shared" si="4"/>
        <v>751.90092288628762</v>
      </c>
      <c r="J22" s="26">
        <f t="shared" si="4"/>
        <v>749.69085372073926</v>
      </c>
      <c r="K22" s="26">
        <f t="shared" si="4"/>
        <v>750.06394104002925</v>
      </c>
      <c r="L22" s="26">
        <f t="shared" si="4"/>
        <v>748.17785056807293</v>
      </c>
      <c r="M22" s="26">
        <f t="shared" si="4"/>
        <v>749.05774776081239</v>
      </c>
      <c r="N22" s="26">
        <f t="shared" si="4"/>
        <v>749.48417332111353</v>
      </c>
    </row>
    <row r="23" spans="1:14" x14ac:dyDescent="0.25">
      <c r="A23" s="60" t="s">
        <v>42</v>
      </c>
      <c r="B23" s="60"/>
      <c r="C23" s="23">
        <v>386.41474326821952</v>
      </c>
      <c r="D23" s="22">
        <v>389.6605491454693</v>
      </c>
      <c r="E23" s="22">
        <v>393.1074263166517</v>
      </c>
      <c r="F23" s="22">
        <v>392.2698319579174</v>
      </c>
      <c r="G23" s="22">
        <v>391.26732928391772</v>
      </c>
      <c r="H23" s="22">
        <v>389.78639388564596</v>
      </c>
      <c r="I23" s="22">
        <v>390.50099524649715</v>
      </c>
      <c r="J23" s="22">
        <v>389.59402975740568</v>
      </c>
      <c r="K23" s="22">
        <v>390.01985964456253</v>
      </c>
      <c r="L23" s="22">
        <v>389.04193500358377</v>
      </c>
      <c r="M23" s="22">
        <v>389.55869999527818</v>
      </c>
      <c r="N23" s="22">
        <v>389.75682955479908</v>
      </c>
    </row>
    <row r="24" spans="1:14" x14ac:dyDescent="0.25">
      <c r="A24" s="10" t="s">
        <v>43</v>
      </c>
      <c r="B24" s="10"/>
      <c r="C24" s="23">
        <v>367.33302462487859</v>
      </c>
      <c r="D24" s="23">
        <v>367.91315237218521</v>
      </c>
      <c r="E24" s="23">
        <v>367.01691131956022</v>
      </c>
      <c r="F24" s="23">
        <v>365.95705719888696</v>
      </c>
      <c r="G24" s="23">
        <v>365.02374246626749</v>
      </c>
      <c r="H24" s="23">
        <v>364.95033305250502</v>
      </c>
      <c r="I24" s="23">
        <v>361.39992763979052</v>
      </c>
      <c r="J24" s="23">
        <v>360.09682396333358</v>
      </c>
      <c r="K24" s="23">
        <v>360.04408139546672</v>
      </c>
      <c r="L24" s="23">
        <v>359.13591556448921</v>
      </c>
      <c r="M24" s="23">
        <v>359.49904776553427</v>
      </c>
      <c r="N24" s="23">
        <v>359.7273437663145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99.811270891238678</v>
      </c>
      <c r="D26" s="32">
        <f t="shared" ref="D26:N26" si="5">D19-D22</f>
        <v>90.345879414958631</v>
      </c>
      <c r="E26" s="32">
        <f t="shared" si="5"/>
        <v>87.505104662861982</v>
      </c>
      <c r="F26" s="32">
        <f t="shared" si="5"/>
        <v>93.138824225416784</v>
      </c>
      <c r="G26" s="32">
        <f t="shared" si="5"/>
        <v>93.053315536921104</v>
      </c>
      <c r="H26" s="32">
        <f t="shared" si="5"/>
        <v>95.796758922887989</v>
      </c>
      <c r="I26" s="32">
        <f t="shared" si="5"/>
        <v>97.223032054253054</v>
      </c>
      <c r="J26" s="32">
        <f t="shared" si="5"/>
        <v>100.4803063348171</v>
      </c>
      <c r="K26" s="32">
        <f t="shared" si="5"/>
        <v>101.27856030958901</v>
      </c>
      <c r="L26" s="32">
        <f t="shared" si="5"/>
        <v>103.16388605506381</v>
      </c>
      <c r="M26" s="32">
        <f t="shared" si="5"/>
        <v>103.20907084215037</v>
      </c>
      <c r="N26" s="32">
        <f t="shared" si="5"/>
        <v>103.30493415295325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94.664651850992726</v>
      </c>
      <c r="D30" s="32">
        <f t="shared" ref="D30:N30" si="6">D17+D26+D28</f>
        <v>91.211745488286681</v>
      </c>
      <c r="E30" s="32">
        <f t="shared" si="6"/>
        <v>96.452547812990844</v>
      </c>
      <c r="F30" s="32">
        <f t="shared" si="6"/>
        <v>107.36669690227873</v>
      </c>
      <c r="G30" s="32">
        <f t="shared" si="6"/>
        <v>111.66641584603593</v>
      </c>
      <c r="H30" s="32">
        <f t="shared" si="6"/>
        <v>115.87361074581247</v>
      </c>
      <c r="I30" s="32">
        <f t="shared" si="6"/>
        <v>125.58175451251699</v>
      </c>
      <c r="J30" s="32">
        <f t="shared" si="6"/>
        <v>133.83405794166137</v>
      </c>
      <c r="K30" s="32">
        <f t="shared" si="6"/>
        <v>139.80616617474067</v>
      </c>
      <c r="L30" s="32">
        <f t="shared" si="6"/>
        <v>140.94893561811963</v>
      </c>
      <c r="M30" s="32">
        <f t="shared" si="6"/>
        <v>145.30340062961733</v>
      </c>
      <c r="N30" s="32">
        <f t="shared" si="6"/>
        <v>148.10320725393035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19558.664651850995</v>
      </c>
      <c r="D32" s="21">
        <v>19649.876397339282</v>
      </c>
      <c r="E32" s="21">
        <v>19746.328945152265</v>
      </c>
      <c r="F32" s="21">
        <v>19853.69564205455</v>
      </c>
      <c r="G32" s="21">
        <v>19965.362057900584</v>
      </c>
      <c r="H32" s="21">
        <v>20081.235668646394</v>
      </c>
      <c r="I32" s="21">
        <v>20206.817423158915</v>
      </c>
      <c r="J32" s="21">
        <v>20340.651481100576</v>
      </c>
      <c r="K32" s="21">
        <v>20480.457647275314</v>
      </c>
      <c r="L32" s="21">
        <v>20621.406582893436</v>
      </c>
      <c r="M32" s="21">
        <v>20766.709983523051</v>
      </c>
      <c r="N32" s="21">
        <v>20914.813190776978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4.8635764411733007E-3</v>
      </c>
      <c r="D34" s="39">
        <f t="shared" ref="D34:N34" si="7">(D32/D8)-1</f>
        <v>4.6634955459321503E-3</v>
      </c>
      <c r="E34" s="39">
        <f t="shared" si="7"/>
        <v>4.9085574821245981E-3</v>
      </c>
      <c r="F34" s="39">
        <f t="shared" si="7"/>
        <v>5.4372991152182859E-3</v>
      </c>
      <c r="G34" s="39">
        <f t="shared" si="7"/>
        <v>5.6244649791798995E-3</v>
      </c>
      <c r="H34" s="39">
        <f t="shared" si="7"/>
        <v>5.8037320039461271E-3</v>
      </c>
      <c r="I34" s="39">
        <f t="shared" si="7"/>
        <v>6.2536866049829332E-3</v>
      </c>
      <c r="J34" s="39">
        <f t="shared" si="7"/>
        <v>6.6232131037258224E-3</v>
      </c>
      <c r="K34" s="39">
        <f t="shared" si="7"/>
        <v>6.8732393505015477E-3</v>
      </c>
      <c r="L34" s="39">
        <f t="shared" si="7"/>
        <v>6.8821184587579687E-3</v>
      </c>
      <c r="M34" s="39">
        <f t="shared" si="7"/>
        <v>7.0462410042462231E-3</v>
      </c>
      <c r="N34" s="39">
        <f t="shared" si="7"/>
        <v>7.1317607541800943E-3</v>
      </c>
    </row>
    <row r="35" spans="1:14" ht="15.75" thickBot="1" x14ac:dyDescent="0.3">
      <c r="A35" s="40" t="s">
        <v>15</v>
      </c>
      <c r="B35" s="41"/>
      <c r="C35" s="42">
        <f>(C32/$C$8)-1</f>
        <v>4.8635764411733007E-3</v>
      </c>
      <c r="D35" s="42">
        <f t="shared" ref="D35:N35" si="8">(D32/$C$8)-1</f>
        <v>9.5497532541759522E-3</v>
      </c>
      <c r="E35" s="42">
        <f t="shared" si="8"/>
        <v>1.4505186249088808E-2</v>
      </c>
      <c r="F35" s="42">
        <f t="shared" si="8"/>
        <v>2.0021354400665325E-2</v>
      </c>
      <c r="G35" s="42">
        <f t="shared" si="8"/>
        <v>2.5758428786507581E-2</v>
      </c>
      <c r="H35" s="42">
        <f t="shared" si="8"/>
        <v>3.1711655807973305E-2</v>
      </c>
      <c r="I35" s="42">
        <f t="shared" si="8"/>
        <v>3.8163657170104504E-2</v>
      </c>
      <c r="J35" s="42">
        <f t="shared" si="8"/>
        <v>4.5039636308085607E-2</v>
      </c>
      <c r="K35" s="42">
        <f t="shared" si="8"/>
        <v>5.2222443859192058E-2</v>
      </c>
      <c r="L35" s="42">
        <f t="shared" si="8"/>
        <v>5.9463963362794692E-2</v>
      </c>
      <c r="M35" s="42">
        <f t="shared" si="8"/>
        <v>6.6929201783962666E-2</v>
      </c>
      <c r="N35" s="42">
        <f t="shared" si="8"/>
        <v>7.4538285592734121E-2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1.5847627288286525</v>
      </c>
      <c r="D41" s="47">
        <v>1.5935213287018897</v>
      </c>
      <c r="E41" s="47">
        <v>1.5901525878878311</v>
      </c>
      <c r="F41" s="47">
        <v>1.5809584814679556</v>
      </c>
      <c r="G41" s="47">
        <v>1.5747015755387535</v>
      </c>
      <c r="H41" s="47">
        <v>1.580180434020283</v>
      </c>
      <c r="I41" s="47">
        <v>1.5832386853613878</v>
      </c>
      <c r="J41" s="47">
        <v>1.5986767934463333</v>
      </c>
      <c r="K41" s="47">
        <v>1.6067409948235176</v>
      </c>
      <c r="L41" s="47">
        <v>1.6105801150801622</v>
      </c>
      <c r="M41" s="47">
        <v>1.615571172911068</v>
      </c>
      <c r="N41" s="47">
        <v>1.6259863857593873</v>
      </c>
    </row>
    <row r="43" spans="1:14" x14ac:dyDescent="0.25">
      <c r="A43" s="48" t="s">
        <v>31</v>
      </c>
      <c r="B43" s="48"/>
      <c r="C43" s="49">
        <v>120.5329279723877</v>
      </c>
      <c r="D43" s="49">
        <v>121.69127542270365</v>
      </c>
      <c r="E43" s="49">
        <v>120.54560819015045</v>
      </c>
      <c r="F43" s="49">
        <v>119.22580340613544</v>
      </c>
      <c r="G43" s="49">
        <v>118.15231936087382</v>
      </c>
      <c r="H43" s="49">
        <v>119.25900495182232</v>
      </c>
      <c r="I43" s="49">
        <v>116.49587698564089</v>
      </c>
      <c r="J43" s="49">
        <v>115.52590541541906</v>
      </c>
      <c r="K43" s="49">
        <v>113.53836376032767</v>
      </c>
      <c r="L43" s="49">
        <v>113.83976966268055</v>
      </c>
      <c r="M43" s="49">
        <v>111.23093589336634</v>
      </c>
      <c r="N43" s="49">
        <v>109.79256186985074</v>
      </c>
    </row>
    <row r="44" spans="1:14" x14ac:dyDescent="0.25">
      <c r="A44" s="19" t="s">
        <v>47</v>
      </c>
      <c r="B44" s="19"/>
      <c r="C44" s="50">
        <v>122.02356406168475</v>
      </c>
      <c r="D44" s="50">
        <v>121.69127542270361</v>
      </c>
      <c r="E44" s="50">
        <v>120.25219262165429</v>
      </c>
      <c r="F44" s="50">
        <v>118.66825029170811</v>
      </c>
      <c r="G44" s="50">
        <v>117.34065383689745</v>
      </c>
      <c r="H44" s="50">
        <v>118.17947834225058</v>
      </c>
      <c r="I44" s="50">
        <v>115.23521405382709</v>
      </c>
      <c r="J44" s="50">
        <v>114.09327528201182</v>
      </c>
      <c r="K44" s="50">
        <v>111.97634641896163</v>
      </c>
      <c r="L44" s="50">
        <v>112.11451599178555</v>
      </c>
      <c r="M44" s="50">
        <v>109.40515445357291</v>
      </c>
      <c r="N44" s="50">
        <v>107.88524777632945</v>
      </c>
    </row>
    <row r="45" spans="1:14" x14ac:dyDescent="0.25">
      <c r="A45" s="51" t="s">
        <v>48</v>
      </c>
      <c r="B45" s="51"/>
      <c r="C45" s="52">
        <v>119.20093064297889</v>
      </c>
      <c r="D45" s="52">
        <v>121.69127542270363</v>
      </c>
      <c r="E45" s="52">
        <v>120.80742253819702</v>
      </c>
      <c r="F45" s="52">
        <v>119.72211107332056</v>
      </c>
      <c r="G45" s="52">
        <v>118.87345637855547</v>
      </c>
      <c r="H45" s="52">
        <v>120.22801302971448</v>
      </c>
      <c r="I45" s="52">
        <v>117.64174016579919</v>
      </c>
      <c r="J45" s="52">
        <v>116.8387476945154</v>
      </c>
      <c r="K45" s="52">
        <v>114.97812319920246</v>
      </c>
      <c r="L45" s="52">
        <v>115.43627741626014</v>
      </c>
      <c r="M45" s="52">
        <v>112.9350322219732</v>
      </c>
      <c r="N45" s="52">
        <v>111.58179693088704</v>
      </c>
    </row>
    <row r="47" spans="1:14" x14ac:dyDescent="0.25">
      <c r="A47" s="48" t="s">
        <v>32</v>
      </c>
      <c r="B47" s="48"/>
      <c r="C47" s="49">
        <v>77.186686830874649</v>
      </c>
      <c r="D47" s="49">
        <v>77.095116184165221</v>
      </c>
      <c r="E47" s="49">
        <v>77.229362987822569</v>
      </c>
      <c r="F47" s="49">
        <v>77.378325182237973</v>
      </c>
      <c r="G47" s="49">
        <v>77.507126803541553</v>
      </c>
      <c r="H47" s="49">
        <v>77.405056907433149</v>
      </c>
      <c r="I47" s="49">
        <v>77.699540468161942</v>
      </c>
      <c r="J47" s="49">
        <v>77.8068462943409</v>
      </c>
      <c r="K47" s="49">
        <v>78.021928743702361</v>
      </c>
      <c r="L47" s="49">
        <v>77.997288289109676</v>
      </c>
      <c r="M47" s="49">
        <v>78.277286767489954</v>
      </c>
      <c r="N47" s="49">
        <v>78.434520312970307</v>
      </c>
    </row>
    <row r="48" spans="1:14" x14ac:dyDescent="0.25">
      <c r="A48" s="19" t="s">
        <v>45</v>
      </c>
      <c r="B48" s="19"/>
      <c r="C48" s="50">
        <v>74.817866220255993</v>
      </c>
      <c r="D48" s="50">
        <v>74.865153071415264</v>
      </c>
      <c r="E48" s="50">
        <v>75.029746216404192</v>
      </c>
      <c r="F48" s="50">
        <v>75.20952319845675</v>
      </c>
      <c r="G48" s="50">
        <v>75.359973279441547</v>
      </c>
      <c r="H48" s="50">
        <v>75.272958701353119</v>
      </c>
      <c r="I48" s="50">
        <v>75.600515375617022</v>
      </c>
      <c r="J48" s="50">
        <v>75.728759362607377</v>
      </c>
      <c r="K48" s="50">
        <v>75.969444963082111</v>
      </c>
      <c r="L48" s="50">
        <v>75.952534234010713</v>
      </c>
      <c r="M48" s="50">
        <v>76.263153302129027</v>
      </c>
      <c r="N48" s="50">
        <v>76.439994440995008</v>
      </c>
    </row>
    <row r="49" spans="1:14" x14ac:dyDescent="0.25">
      <c r="A49" s="51" t="s">
        <v>46</v>
      </c>
      <c r="B49" s="51"/>
      <c r="C49" s="52">
        <v>79.371252380568961</v>
      </c>
      <c r="D49" s="52">
        <v>79.158079264181282</v>
      </c>
      <c r="E49" s="52">
        <v>79.261323029338968</v>
      </c>
      <c r="F49" s="52">
        <v>79.381528951370754</v>
      </c>
      <c r="G49" s="52">
        <v>79.480164770651442</v>
      </c>
      <c r="H49" s="52">
        <v>79.369886193985195</v>
      </c>
      <c r="I49" s="52">
        <v>79.627419744735704</v>
      </c>
      <c r="J49" s="52">
        <v>79.713223791637603</v>
      </c>
      <c r="K49" s="52">
        <v>79.899701088051032</v>
      </c>
      <c r="L49" s="52">
        <v>79.864114879232957</v>
      </c>
      <c r="M49" s="52">
        <v>80.113068214368695</v>
      </c>
      <c r="N49" s="52">
        <v>80.248575487853387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674BF-1D57-4ED6-9562-EAF632619EFC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73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18578</v>
      </c>
      <c r="D8" s="21">
        <v>18624.244519187363</v>
      </c>
      <c r="E8" s="21">
        <v>18656.894445689697</v>
      </c>
      <c r="F8" s="21">
        <v>18686.526462953243</v>
      </c>
      <c r="G8" s="21">
        <v>18728.77161323775</v>
      </c>
      <c r="H8" s="21">
        <v>18770.872636608361</v>
      </c>
      <c r="I8" s="21">
        <v>18817.993866662036</v>
      </c>
      <c r="J8" s="21">
        <v>18867.497648800858</v>
      </c>
      <c r="K8" s="21">
        <v>18922.254270995098</v>
      </c>
      <c r="L8" s="21">
        <v>18983.496375254392</v>
      </c>
      <c r="M8" s="21">
        <v>19046.049170525719</v>
      </c>
      <c r="N8" s="21">
        <v>19112.639174450731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185.78589400515975</v>
      </c>
      <c r="D10" s="26">
        <f t="shared" ref="D10:N10" si="0">SUM(D11:D12)</f>
        <v>187.92515868042278</v>
      </c>
      <c r="E10" s="26">
        <f t="shared" si="0"/>
        <v>188.15083630988713</v>
      </c>
      <c r="F10" s="26">
        <f t="shared" si="0"/>
        <v>187.17525400244301</v>
      </c>
      <c r="G10" s="26">
        <f t="shared" si="0"/>
        <v>186.68834682823453</v>
      </c>
      <c r="H10" s="26">
        <f t="shared" si="0"/>
        <v>187.34296061457621</v>
      </c>
      <c r="I10" s="26">
        <f t="shared" si="0"/>
        <v>187.54147221578685</v>
      </c>
      <c r="J10" s="26">
        <f t="shared" si="0"/>
        <v>189.06003566490992</v>
      </c>
      <c r="K10" s="26">
        <f t="shared" si="0"/>
        <v>189.67157775170151</v>
      </c>
      <c r="L10" s="26">
        <f t="shared" si="0"/>
        <v>190.00653029594844</v>
      </c>
      <c r="M10" s="26">
        <f t="shared" si="0"/>
        <v>190.4776005420224</v>
      </c>
      <c r="N10" s="26">
        <f t="shared" si="0"/>
        <v>191.66324437669905</v>
      </c>
    </row>
    <row r="11" spans="1:14" x14ac:dyDescent="0.25">
      <c r="A11" s="20" t="s">
        <v>34</v>
      </c>
      <c r="B11" s="18"/>
      <c r="C11" s="22">
        <v>95.050296864661661</v>
      </c>
      <c r="D11" s="22">
        <v>95.929385524915347</v>
      </c>
      <c r="E11" s="22">
        <v>96.487608364044675</v>
      </c>
      <c r="F11" s="22">
        <v>95.876454835490506</v>
      </c>
      <c r="G11" s="22">
        <v>95.449681085112388</v>
      </c>
      <c r="H11" s="22">
        <v>95.787263230039983</v>
      </c>
      <c r="I11" s="22">
        <v>95.963449331874429</v>
      </c>
      <c r="J11" s="22">
        <v>96.930574222160402</v>
      </c>
      <c r="K11" s="22">
        <v>97.056461618122739</v>
      </c>
      <c r="L11" s="22">
        <v>97.240184133452843</v>
      </c>
      <c r="M11" s="22">
        <v>97.691017118629446</v>
      </c>
      <c r="N11" s="22">
        <v>98.569668536588082</v>
      </c>
    </row>
    <row r="12" spans="1:14" x14ac:dyDescent="0.25">
      <c r="A12" s="27" t="s">
        <v>35</v>
      </c>
      <c r="B12" s="28"/>
      <c r="C12" s="29">
        <v>90.735597140498086</v>
      </c>
      <c r="D12" s="29">
        <v>91.995773155507436</v>
      </c>
      <c r="E12" s="29">
        <v>91.663227945842451</v>
      </c>
      <c r="F12" s="29">
        <v>91.298799166952506</v>
      </c>
      <c r="G12" s="29">
        <v>91.238665743122141</v>
      </c>
      <c r="H12" s="29">
        <v>91.555697384536231</v>
      </c>
      <c r="I12" s="29">
        <v>91.578022883912425</v>
      </c>
      <c r="J12" s="29">
        <v>92.129461442749516</v>
      </c>
      <c r="K12" s="29">
        <v>92.615116133578766</v>
      </c>
      <c r="L12" s="29">
        <v>92.766346162495594</v>
      </c>
      <c r="M12" s="29">
        <v>92.786583423392955</v>
      </c>
      <c r="N12" s="29">
        <v>93.093575840110972</v>
      </c>
    </row>
    <row r="13" spans="1:14" x14ac:dyDescent="0.25">
      <c r="A13" s="33" t="s">
        <v>36</v>
      </c>
      <c r="B13" s="18"/>
      <c r="C13" s="26">
        <f>SUM(C14:C15)</f>
        <v>156.12906224435176</v>
      </c>
      <c r="D13" s="26">
        <f t="shared" ref="D13:N13" si="1">SUM(D14:D15)</f>
        <v>158.78862159383931</v>
      </c>
      <c r="E13" s="26">
        <f t="shared" si="1"/>
        <v>158.98249625415372</v>
      </c>
      <c r="F13" s="26">
        <f t="shared" si="1"/>
        <v>158.21458603964447</v>
      </c>
      <c r="G13" s="26">
        <f t="shared" si="1"/>
        <v>158.20983655781106</v>
      </c>
      <c r="H13" s="26">
        <f t="shared" si="1"/>
        <v>161.29064897322215</v>
      </c>
      <c r="I13" s="26">
        <f t="shared" si="1"/>
        <v>158.98293796722362</v>
      </c>
      <c r="J13" s="26">
        <f t="shared" si="1"/>
        <v>158.75247629710046</v>
      </c>
      <c r="K13" s="26">
        <f t="shared" si="1"/>
        <v>157.35781672294337</v>
      </c>
      <c r="L13" s="26">
        <f t="shared" si="1"/>
        <v>159.38887075057727</v>
      </c>
      <c r="M13" s="26">
        <f t="shared" si="1"/>
        <v>156.88015691592852</v>
      </c>
      <c r="N13" s="26">
        <f t="shared" si="1"/>
        <v>156.52726730557575</v>
      </c>
    </row>
    <row r="14" spans="1:14" x14ac:dyDescent="0.25">
      <c r="A14" s="20" t="s">
        <v>37</v>
      </c>
      <c r="B14" s="18"/>
      <c r="C14" s="22">
        <v>77.826572019547783</v>
      </c>
      <c r="D14" s="22">
        <v>78.413352749695747</v>
      </c>
      <c r="E14" s="22">
        <v>78.377129363001416</v>
      </c>
      <c r="F14" s="22">
        <v>78.125072902451208</v>
      </c>
      <c r="G14" s="22">
        <v>78.207107015978664</v>
      </c>
      <c r="H14" s="22">
        <v>79.477069959846986</v>
      </c>
      <c r="I14" s="22">
        <v>78.326889315943163</v>
      </c>
      <c r="J14" s="22">
        <v>78.38323136095137</v>
      </c>
      <c r="K14" s="22">
        <v>77.779526286080724</v>
      </c>
      <c r="L14" s="22">
        <v>78.994926170249897</v>
      </c>
      <c r="M14" s="22">
        <v>78.095303919618686</v>
      </c>
      <c r="N14" s="22">
        <v>78.013402245327995</v>
      </c>
    </row>
    <row r="15" spans="1:14" x14ac:dyDescent="0.25">
      <c r="A15" s="10" t="s">
        <v>38</v>
      </c>
      <c r="B15" s="12"/>
      <c r="C15" s="23">
        <v>78.302490224803961</v>
      </c>
      <c r="D15" s="23">
        <v>80.375268844143577</v>
      </c>
      <c r="E15" s="23">
        <v>80.6053668911523</v>
      </c>
      <c r="F15" s="23">
        <v>80.089513137193265</v>
      </c>
      <c r="G15" s="23">
        <v>80.002729541832394</v>
      </c>
      <c r="H15" s="23">
        <v>81.813579013375161</v>
      </c>
      <c r="I15" s="23">
        <v>80.656048651280457</v>
      </c>
      <c r="J15" s="23">
        <v>80.369244936149087</v>
      </c>
      <c r="K15" s="23">
        <v>79.578290436862645</v>
      </c>
      <c r="L15" s="23">
        <v>80.393944580327371</v>
      </c>
      <c r="M15" s="23">
        <v>78.784852996309823</v>
      </c>
      <c r="N15" s="23">
        <v>78.513865060247753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29.656831760807989</v>
      </c>
      <c r="D17" s="32">
        <f t="shared" ref="D17:N17" si="2">D10-D13</f>
        <v>29.136537086583473</v>
      </c>
      <c r="E17" s="32">
        <f t="shared" si="2"/>
        <v>29.16834005573341</v>
      </c>
      <c r="F17" s="32">
        <f t="shared" si="2"/>
        <v>28.960667962798539</v>
      </c>
      <c r="G17" s="32">
        <f t="shared" si="2"/>
        <v>28.47851027042347</v>
      </c>
      <c r="H17" s="32">
        <f t="shared" si="2"/>
        <v>26.052311641354066</v>
      </c>
      <c r="I17" s="32">
        <f t="shared" si="2"/>
        <v>28.558534248563234</v>
      </c>
      <c r="J17" s="32">
        <f t="shared" si="2"/>
        <v>30.307559367809461</v>
      </c>
      <c r="K17" s="32">
        <f t="shared" si="2"/>
        <v>32.313761028758137</v>
      </c>
      <c r="L17" s="32">
        <f t="shared" si="2"/>
        <v>30.617659545371168</v>
      </c>
      <c r="M17" s="32">
        <f t="shared" si="2"/>
        <v>33.597443626093877</v>
      </c>
      <c r="N17" s="32">
        <f t="shared" si="2"/>
        <v>35.135977071123307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1232.8205750575312</v>
      </c>
      <c r="D19" s="26">
        <f t="shared" ref="D19:N19" si="3">SUM(D20:D21)</f>
        <v>1227.0466006018778</v>
      </c>
      <c r="E19" s="26">
        <f t="shared" si="3"/>
        <v>1222.1099649032276</v>
      </c>
      <c r="F19" s="26">
        <f t="shared" si="3"/>
        <v>1227.4478805941121</v>
      </c>
      <c r="G19" s="26">
        <f t="shared" si="3"/>
        <v>1229.8131254003704</v>
      </c>
      <c r="H19" s="26">
        <f t="shared" si="3"/>
        <v>1235.4800722854548</v>
      </c>
      <c r="I19" s="26">
        <f t="shared" si="3"/>
        <v>1237.5151043387773</v>
      </c>
      <c r="J19" s="26">
        <f t="shared" si="3"/>
        <v>1240.5509321194154</v>
      </c>
      <c r="K19" s="26">
        <f t="shared" si="3"/>
        <v>1243.6426396855588</v>
      </c>
      <c r="L19" s="26">
        <f t="shared" si="3"/>
        <v>1246.0405369530017</v>
      </c>
      <c r="M19" s="26">
        <f t="shared" si="3"/>
        <v>1247.5253718958779</v>
      </c>
      <c r="N19" s="26">
        <f t="shared" si="3"/>
        <v>1247.8459741967054</v>
      </c>
    </row>
    <row r="20" spans="1:14" x14ac:dyDescent="0.25">
      <c r="A20" s="60" t="s">
        <v>40</v>
      </c>
      <c r="B20" s="60"/>
      <c r="C20" s="22">
        <v>620.41811561034785</v>
      </c>
      <c r="D20" s="22">
        <v>617.55236252843656</v>
      </c>
      <c r="E20" s="22">
        <v>612.62911829422069</v>
      </c>
      <c r="F20" s="22">
        <v>615.12500516989951</v>
      </c>
      <c r="G20" s="22">
        <v>614.57816738226666</v>
      </c>
      <c r="H20" s="22">
        <v>617.17573756180946</v>
      </c>
      <c r="I20" s="22">
        <v>617.13444181675811</v>
      </c>
      <c r="J20" s="22">
        <v>618.92303467032048</v>
      </c>
      <c r="K20" s="22">
        <v>619.76682356894287</v>
      </c>
      <c r="L20" s="22">
        <v>621.25434262123713</v>
      </c>
      <c r="M20" s="22">
        <v>622.3007615110854</v>
      </c>
      <c r="N20" s="22">
        <v>622.75193184412615</v>
      </c>
    </row>
    <row r="21" spans="1:14" x14ac:dyDescent="0.25">
      <c r="A21" s="27" t="s">
        <v>41</v>
      </c>
      <c r="B21" s="27"/>
      <c r="C21" s="29">
        <v>612.40245944718333</v>
      </c>
      <c r="D21" s="29">
        <v>609.49423807344135</v>
      </c>
      <c r="E21" s="29">
        <v>609.48084660900702</v>
      </c>
      <c r="F21" s="29">
        <v>612.32287542421273</v>
      </c>
      <c r="G21" s="29">
        <v>615.23495801810373</v>
      </c>
      <c r="H21" s="29">
        <v>618.30433472364541</v>
      </c>
      <c r="I21" s="29">
        <v>620.38066252201929</v>
      </c>
      <c r="J21" s="29">
        <v>621.62789744909492</v>
      </c>
      <c r="K21" s="29">
        <v>623.87581611661597</v>
      </c>
      <c r="L21" s="29">
        <v>624.7861943317647</v>
      </c>
      <c r="M21" s="29">
        <v>625.22461038479264</v>
      </c>
      <c r="N21" s="29">
        <v>625.09404235257932</v>
      </c>
    </row>
    <row r="22" spans="1:14" x14ac:dyDescent="0.25">
      <c r="A22" s="63" t="s">
        <v>44</v>
      </c>
      <c r="B22" s="63"/>
      <c r="C22" s="26">
        <f>SUM(C23:C24)</f>
        <v>1216.2328876309803</v>
      </c>
      <c r="D22" s="26">
        <f t="shared" ref="D22:N22" si="4">SUM(D23:D24)</f>
        <v>1223.5332111861242</v>
      </c>
      <c r="E22" s="26">
        <f t="shared" si="4"/>
        <v>1221.6462876954135</v>
      </c>
      <c r="F22" s="26">
        <f t="shared" si="4"/>
        <v>1214.1633982724065</v>
      </c>
      <c r="G22" s="26">
        <f t="shared" si="4"/>
        <v>1216.1906123001772</v>
      </c>
      <c r="H22" s="26">
        <f t="shared" si="4"/>
        <v>1214.4111538731368</v>
      </c>
      <c r="I22" s="26">
        <f t="shared" si="4"/>
        <v>1216.5698564485181</v>
      </c>
      <c r="J22" s="26">
        <f t="shared" si="4"/>
        <v>1216.1018692929879</v>
      </c>
      <c r="K22" s="26">
        <f t="shared" si="4"/>
        <v>1214.714296455018</v>
      </c>
      <c r="L22" s="26">
        <f t="shared" si="4"/>
        <v>1214.105401227049</v>
      </c>
      <c r="M22" s="26">
        <f t="shared" si="4"/>
        <v>1214.5328115969583</v>
      </c>
      <c r="N22" s="26">
        <f t="shared" si="4"/>
        <v>1215.8859829619196</v>
      </c>
    </row>
    <row r="23" spans="1:14" x14ac:dyDescent="0.25">
      <c r="A23" s="60" t="s">
        <v>42</v>
      </c>
      <c r="B23" s="60"/>
      <c r="C23" s="23">
        <v>593.47299624261109</v>
      </c>
      <c r="D23" s="22">
        <v>597.32068993816495</v>
      </c>
      <c r="E23" s="22">
        <v>595.88865747297734</v>
      </c>
      <c r="F23" s="22">
        <v>593.13399957472222</v>
      </c>
      <c r="G23" s="22">
        <v>594.04512672531359</v>
      </c>
      <c r="H23" s="22">
        <v>593.71817984078848</v>
      </c>
      <c r="I23" s="22">
        <v>595.08363825655204</v>
      </c>
      <c r="J23" s="22">
        <v>594.26918564172809</v>
      </c>
      <c r="K23" s="22">
        <v>593.36395726122703</v>
      </c>
      <c r="L23" s="22">
        <v>592.92631942516971</v>
      </c>
      <c r="M23" s="22">
        <v>593.57004536323427</v>
      </c>
      <c r="N23" s="22">
        <v>594.25255236759722</v>
      </c>
    </row>
    <row r="24" spans="1:14" x14ac:dyDescent="0.25">
      <c r="A24" s="10" t="s">
        <v>43</v>
      </c>
      <c r="B24" s="10"/>
      <c r="C24" s="23">
        <v>622.75989138836906</v>
      </c>
      <c r="D24" s="23">
        <v>626.21252124795922</v>
      </c>
      <c r="E24" s="23">
        <v>625.75763022243621</v>
      </c>
      <c r="F24" s="23">
        <v>621.02939869768443</v>
      </c>
      <c r="G24" s="23">
        <v>622.14548557486364</v>
      </c>
      <c r="H24" s="23">
        <v>620.69297403234827</v>
      </c>
      <c r="I24" s="23">
        <v>621.48621819196603</v>
      </c>
      <c r="J24" s="23">
        <v>621.8326836512598</v>
      </c>
      <c r="K24" s="23">
        <v>621.35033919379089</v>
      </c>
      <c r="L24" s="23">
        <v>621.17908180187931</v>
      </c>
      <c r="M24" s="23">
        <v>620.96276623372387</v>
      </c>
      <c r="N24" s="23">
        <v>621.63343059432236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16.587687426550929</v>
      </c>
      <c r="D26" s="32">
        <f t="shared" ref="D26:N26" si="5">D19-D22</f>
        <v>3.5133894157536361</v>
      </c>
      <c r="E26" s="32">
        <f t="shared" si="5"/>
        <v>0.46367720781404387</v>
      </c>
      <c r="F26" s="32">
        <f t="shared" si="5"/>
        <v>13.284482321705582</v>
      </c>
      <c r="G26" s="32">
        <f t="shared" si="5"/>
        <v>13.622513100193146</v>
      </c>
      <c r="H26" s="32">
        <f t="shared" si="5"/>
        <v>21.068918412317998</v>
      </c>
      <c r="I26" s="32">
        <f t="shared" si="5"/>
        <v>20.945247890259225</v>
      </c>
      <c r="J26" s="32">
        <f t="shared" si="5"/>
        <v>24.449062826427507</v>
      </c>
      <c r="K26" s="32">
        <f t="shared" si="5"/>
        <v>28.928343230540804</v>
      </c>
      <c r="L26" s="32">
        <f t="shared" si="5"/>
        <v>31.935135725952705</v>
      </c>
      <c r="M26" s="32">
        <f t="shared" si="5"/>
        <v>32.99256029891967</v>
      </c>
      <c r="N26" s="32">
        <f t="shared" si="5"/>
        <v>31.959991234785775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46.244519187358918</v>
      </c>
      <c r="D30" s="32">
        <f t="shared" ref="D30:N30" si="6">D17+D26+D28</f>
        <v>32.649926502337109</v>
      </c>
      <c r="E30" s="32">
        <f t="shared" si="6"/>
        <v>29.632017263547453</v>
      </c>
      <c r="F30" s="32">
        <f t="shared" si="6"/>
        <v>42.24515028450412</v>
      </c>
      <c r="G30" s="32">
        <f t="shared" si="6"/>
        <v>42.101023370616616</v>
      </c>
      <c r="H30" s="32">
        <f t="shared" si="6"/>
        <v>47.121230053672065</v>
      </c>
      <c r="I30" s="32">
        <f t="shared" si="6"/>
        <v>49.503782138822459</v>
      </c>
      <c r="J30" s="32">
        <f t="shared" si="6"/>
        <v>54.756622194236968</v>
      </c>
      <c r="K30" s="32">
        <f t="shared" si="6"/>
        <v>61.242104259298941</v>
      </c>
      <c r="L30" s="32">
        <f t="shared" si="6"/>
        <v>62.552795271323873</v>
      </c>
      <c r="M30" s="32">
        <f t="shared" si="6"/>
        <v>66.590003925013548</v>
      </c>
      <c r="N30" s="32">
        <f t="shared" si="6"/>
        <v>67.095968305909082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18624.244519187363</v>
      </c>
      <c r="D32" s="21">
        <v>18656.894445689697</v>
      </c>
      <c r="E32" s="21">
        <v>18686.526462953243</v>
      </c>
      <c r="F32" s="21">
        <v>18728.77161323775</v>
      </c>
      <c r="G32" s="21">
        <v>18770.872636608361</v>
      </c>
      <c r="H32" s="21">
        <v>18817.993866662036</v>
      </c>
      <c r="I32" s="21">
        <v>18867.497648800858</v>
      </c>
      <c r="J32" s="21">
        <v>18922.254270995098</v>
      </c>
      <c r="K32" s="21">
        <v>18983.496375254392</v>
      </c>
      <c r="L32" s="21">
        <v>19046.049170525719</v>
      </c>
      <c r="M32" s="21">
        <v>19112.639174450731</v>
      </c>
      <c r="N32" s="21">
        <v>19179.735142756639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2.489208697780354E-3</v>
      </c>
      <c r="D34" s="39">
        <f t="shared" ref="D34:N34" si="7">(D32/D8)-1</f>
        <v>1.7530872980484613E-3</v>
      </c>
      <c r="E34" s="39">
        <f t="shared" si="7"/>
        <v>1.5882609696808991E-3</v>
      </c>
      <c r="F34" s="39">
        <f t="shared" si="7"/>
        <v>2.2607278227047001E-3</v>
      </c>
      <c r="G34" s="39">
        <f t="shared" si="7"/>
        <v>2.2479329792699509E-3</v>
      </c>
      <c r="H34" s="39">
        <f t="shared" si="7"/>
        <v>2.510337743263813E-3</v>
      </c>
      <c r="I34" s="39">
        <f t="shared" si="7"/>
        <v>2.6306620402571923E-3</v>
      </c>
      <c r="J34" s="39">
        <f t="shared" si="7"/>
        <v>2.902166636693293E-3</v>
      </c>
      <c r="K34" s="39">
        <f t="shared" si="7"/>
        <v>3.2365120657515956E-3</v>
      </c>
      <c r="L34" s="39">
        <f t="shared" si="7"/>
        <v>3.2951145581836538E-3</v>
      </c>
      <c r="M34" s="39">
        <f t="shared" si="7"/>
        <v>3.4962633630108986E-3</v>
      </c>
      <c r="N34" s="39">
        <f t="shared" si="7"/>
        <v>3.5105548581484403E-3</v>
      </c>
    </row>
    <row r="35" spans="1:14" ht="15.75" thickBot="1" x14ac:dyDescent="0.3">
      <c r="A35" s="40" t="s">
        <v>15</v>
      </c>
      <c r="B35" s="41"/>
      <c r="C35" s="42">
        <f>(C32/$C$8)-1</f>
        <v>2.489208697780354E-3</v>
      </c>
      <c r="D35" s="42">
        <f t="shared" ref="D35:N35" si="8">(D32/$C$8)-1</f>
        <v>4.2466597959789354E-3</v>
      </c>
      <c r="E35" s="42">
        <f t="shared" si="8"/>
        <v>5.8416655696653663E-3</v>
      </c>
      <c r="F35" s="42">
        <f t="shared" si="8"/>
        <v>8.1155998082544922E-3</v>
      </c>
      <c r="G35" s="42">
        <f t="shared" si="8"/>
        <v>1.0381776111979768E-2</v>
      </c>
      <c r="H35" s="42">
        <f t="shared" si="8"/>
        <v>1.2918175619659689E-2</v>
      </c>
      <c r="I35" s="42">
        <f t="shared" si="8"/>
        <v>1.5582821014148873E-2</v>
      </c>
      <c r="J35" s="42">
        <f t="shared" si="8"/>
        <v>1.853021159409507E-2</v>
      </c>
      <c r="K35" s="42">
        <f t="shared" si="8"/>
        <v>2.1826696913251897E-2</v>
      </c>
      <c r="L35" s="42">
        <f t="shared" si="8"/>
        <v>2.5193732938191271E-2</v>
      </c>
      <c r="M35" s="42">
        <f t="shared" si="8"/>
        <v>2.8778080226651515E-2</v>
      </c>
      <c r="N35" s="42">
        <f t="shared" si="8"/>
        <v>3.2389662114147955E-2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1.0246305661597688</v>
      </c>
      <c r="D41" s="47">
        <v>1.030188532605598</v>
      </c>
      <c r="E41" s="47">
        <v>1.0282323817265102</v>
      </c>
      <c r="F41" s="47">
        <v>1.0225147512643558</v>
      </c>
      <c r="G41" s="47">
        <v>1.0188420955845423</v>
      </c>
      <c r="H41" s="47">
        <v>1.0227455486348018</v>
      </c>
      <c r="I41" s="47">
        <v>1.0253663506957558</v>
      </c>
      <c r="J41" s="47">
        <v>1.0357132051953393</v>
      </c>
      <c r="K41" s="47">
        <v>1.0412836652786668</v>
      </c>
      <c r="L41" s="47">
        <v>1.0441986371088798</v>
      </c>
      <c r="M41" s="47">
        <v>1.0476711423335356</v>
      </c>
      <c r="N41" s="47">
        <v>1.0545969153730508</v>
      </c>
    </row>
    <row r="43" spans="1:14" x14ac:dyDescent="0.25">
      <c r="A43" s="48" t="s">
        <v>31</v>
      </c>
      <c r="B43" s="48"/>
      <c r="C43" s="49">
        <v>109.32219439329928</v>
      </c>
      <c r="D43" s="49">
        <v>110.25021534022723</v>
      </c>
      <c r="E43" s="49">
        <v>109.15923344764235</v>
      </c>
      <c r="F43" s="49">
        <v>107.92397784194027</v>
      </c>
      <c r="G43" s="49">
        <v>106.93095364447214</v>
      </c>
      <c r="H43" s="49">
        <v>107.92349224903488</v>
      </c>
      <c r="I43" s="49">
        <v>105.44196622797253</v>
      </c>
      <c r="J43" s="49">
        <v>104.60239125124254</v>
      </c>
      <c r="K43" s="49">
        <v>102.82593441648001</v>
      </c>
      <c r="L43" s="49">
        <v>103.13477130947993</v>
      </c>
      <c r="M43" s="49">
        <v>100.81151097122607</v>
      </c>
      <c r="N43" s="49">
        <v>99.565228913082706</v>
      </c>
    </row>
    <row r="44" spans="1:14" x14ac:dyDescent="0.25">
      <c r="A44" s="19" t="s">
        <v>47</v>
      </c>
      <c r="B44" s="19"/>
      <c r="C44" s="50">
        <v>110.62318246946168</v>
      </c>
      <c r="D44" s="50">
        <v>110.25021534022724</v>
      </c>
      <c r="E44" s="50">
        <v>108.89126601548338</v>
      </c>
      <c r="F44" s="50">
        <v>107.41518243327485</v>
      </c>
      <c r="G44" s="50">
        <v>106.21153653580728</v>
      </c>
      <c r="H44" s="50">
        <v>106.95702881053687</v>
      </c>
      <c r="I44" s="50">
        <v>104.29378045308367</v>
      </c>
      <c r="J44" s="50">
        <v>103.30012233961712</v>
      </c>
      <c r="K44" s="50">
        <v>101.39107791984412</v>
      </c>
      <c r="L44" s="50">
        <v>101.56661966201807</v>
      </c>
      <c r="M44" s="50">
        <v>99.151984910714944</v>
      </c>
      <c r="N44" s="50">
        <v>97.812044066089157</v>
      </c>
    </row>
    <row r="45" spans="1:14" x14ac:dyDescent="0.25">
      <c r="A45" s="51" t="s">
        <v>48</v>
      </c>
      <c r="B45" s="51"/>
      <c r="C45" s="52">
        <v>108.0590855273509</v>
      </c>
      <c r="D45" s="52">
        <v>110.25021534022724</v>
      </c>
      <c r="E45" s="52">
        <v>109.42106096198771</v>
      </c>
      <c r="F45" s="52">
        <v>108.42495919644858</v>
      </c>
      <c r="G45" s="52">
        <v>107.6437067709372</v>
      </c>
      <c r="H45" s="52">
        <v>108.87922745901976</v>
      </c>
      <c r="I45" s="52">
        <v>106.58145310007735</v>
      </c>
      <c r="J45" s="52">
        <v>105.90450081833943</v>
      </c>
      <c r="K45" s="52">
        <v>104.26815303426358</v>
      </c>
      <c r="L45" s="52">
        <v>104.72352722624773</v>
      </c>
      <c r="M45" s="52">
        <v>102.51226171610429</v>
      </c>
      <c r="N45" s="52">
        <v>101.37061595077526</v>
      </c>
    </row>
    <row r="47" spans="1:14" x14ac:dyDescent="0.25">
      <c r="A47" s="48" t="s">
        <v>32</v>
      </c>
      <c r="B47" s="48"/>
      <c r="C47" s="49">
        <v>78.314823417973813</v>
      </c>
      <c r="D47" s="49">
        <v>78.212717909570216</v>
      </c>
      <c r="E47" s="49">
        <v>78.34150282564157</v>
      </c>
      <c r="F47" s="49">
        <v>78.479462525243264</v>
      </c>
      <c r="G47" s="49">
        <v>78.59185057744935</v>
      </c>
      <c r="H47" s="49">
        <v>78.485779856375842</v>
      </c>
      <c r="I47" s="49">
        <v>78.773977427034069</v>
      </c>
      <c r="J47" s="49">
        <v>78.872846021976699</v>
      </c>
      <c r="K47" s="49">
        <v>79.079663667065958</v>
      </c>
      <c r="L47" s="49">
        <v>79.042186214906565</v>
      </c>
      <c r="M47" s="49">
        <v>79.311821261182274</v>
      </c>
      <c r="N47" s="49">
        <v>79.457944783734433</v>
      </c>
    </row>
    <row r="48" spans="1:14" x14ac:dyDescent="0.25">
      <c r="A48" s="19" t="s">
        <v>45</v>
      </c>
      <c r="B48" s="19"/>
      <c r="C48" s="50">
        <v>76.103583684589907</v>
      </c>
      <c r="D48" s="50">
        <v>76.148088036688549</v>
      </c>
      <c r="E48" s="50">
        <v>76.309333300750467</v>
      </c>
      <c r="F48" s="50">
        <v>76.485832699422232</v>
      </c>
      <c r="G48" s="50">
        <v>76.633069278367159</v>
      </c>
      <c r="H48" s="50">
        <v>76.543932600010919</v>
      </c>
      <c r="I48" s="50">
        <v>76.867172919073624</v>
      </c>
      <c r="J48" s="50">
        <v>76.992366560267243</v>
      </c>
      <c r="K48" s="50">
        <v>77.229427487612782</v>
      </c>
      <c r="L48" s="50">
        <v>77.21036825388029</v>
      </c>
      <c r="M48" s="50">
        <v>77.517043555491696</v>
      </c>
      <c r="N48" s="50">
        <v>77.690645720485549</v>
      </c>
    </row>
    <row r="49" spans="1:14" x14ac:dyDescent="0.25">
      <c r="A49" s="51" t="s">
        <v>46</v>
      </c>
      <c r="B49" s="51"/>
      <c r="C49" s="52">
        <v>80.499705059362697</v>
      </c>
      <c r="D49" s="52">
        <v>80.284225084100314</v>
      </c>
      <c r="E49" s="52">
        <v>80.383793086537892</v>
      </c>
      <c r="F49" s="52">
        <v>80.500506823523764</v>
      </c>
      <c r="G49" s="52">
        <v>80.595835400238869</v>
      </c>
      <c r="H49" s="52">
        <v>80.483267747066961</v>
      </c>
      <c r="I49" s="52">
        <v>80.736207433421455</v>
      </c>
      <c r="J49" s="52">
        <v>80.818904765066065</v>
      </c>
      <c r="K49" s="52">
        <v>81.001639596178933</v>
      </c>
      <c r="L49" s="52">
        <v>80.963889331742493</v>
      </c>
      <c r="M49" s="52">
        <v>81.208439981442794</v>
      </c>
      <c r="N49" s="52">
        <v>81.340384978599332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98E96-2810-4012-BBC4-0F2B268BF8CA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74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16047</v>
      </c>
      <c r="D8" s="21">
        <v>16067.071500259892</v>
      </c>
      <c r="E8" s="21">
        <v>16079.346249660724</v>
      </c>
      <c r="F8" s="21">
        <v>16087.455362586083</v>
      </c>
      <c r="G8" s="21">
        <v>16096.88275206007</v>
      </c>
      <c r="H8" s="21">
        <v>16106.21479126856</v>
      </c>
      <c r="I8" s="21">
        <v>16110.711735919314</v>
      </c>
      <c r="J8" s="21">
        <v>16117.397606579967</v>
      </c>
      <c r="K8" s="21">
        <v>16126.133265870865</v>
      </c>
      <c r="L8" s="21">
        <v>16138.202538113013</v>
      </c>
      <c r="M8" s="21">
        <v>16149.241239616547</v>
      </c>
      <c r="N8" s="21">
        <v>16161.446013805065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174.19357423539759</v>
      </c>
      <c r="D10" s="26">
        <f t="shared" ref="D10:N10" si="0">SUM(D11:D12)</f>
        <v>176.12998363347313</v>
      </c>
      <c r="E10" s="26">
        <f t="shared" si="0"/>
        <v>176.2811231590882</v>
      </c>
      <c r="F10" s="26">
        <f t="shared" si="0"/>
        <v>175.15226261544981</v>
      </c>
      <c r="G10" s="26">
        <f t="shared" si="0"/>
        <v>174.1316339692757</v>
      </c>
      <c r="H10" s="26">
        <f t="shared" si="0"/>
        <v>174.03786042430113</v>
      </c>
      <c r="I10" s="26">
        <f t="shared" si="0"/>
        <v>173.41446373702902</v>
      </c>
      <c r="J10" s="26">
        <f t="shared" si="0"/>
        <v>174.16239289494834</v>
      </c>
      <c r="K10" s="26">
        <f t="shared" si="0"/>
        <v>174.10654267068327</v>
      </c>
      <c r="L10" s="26">
        <f t="shared" si="0"/>
        <v>173.79761737165168</v>
      </c>
      <c r="M10" s="26">
        <f t="shared" si="0"/>
        <v>173.50058147288678</v>
      </c>
      <c r="N10" s="26">
        <f t="shared" si="0"/>
        <v>173.5988029549828</v>
      </c>
    </row>
    <row r="11" spans="1:14" x14ac:dyDescent="0.25">
      <c r="A11" s="20" t="s">
        <v>34</v>
      </c>
      <c r="B11" s="18"/>
      <c r="C11" s="22">
        <v>89.119526709230058</v>
      </c>
      <c r="D11" s="22">
        <v>89.908350862191554</v>
      </c>
      <c r="E11" s="22">
        <v>90.400575979019578</v>
      </c>
      <c r="F11" s="22">
        <v>89.717938866881212</v>
      </c>
      <c r="G11" s="22">
        <v>89.029707593313887</v>
      </c>
      <c r="H11" s="22">
        <v>88.984450196408588</v>
      </c>
      <c r="I11" s="22">
        <v>88.734773741643465</v>
      </c>
      <c r="J11" s="22">
        <v>89.292592651013308</v>
      </c>
      <c r="K11" s="22">
        <v>89.091708818400591</v>
      </c>
      <c r="L11" s="22">
        <v>88.944902519148613</v>
      </c>
      <c r="M11" s="22">
        <v>88.983944708084593</v>
      </c>
      <c r="N11" s="22">
        <v>89.279384376848284</v>
      </c>
    </row>
    <row r="12" spans="1:14" x14ac:dyDescent="0.25">
      <c r="A12" s="27" t="s">
        <v>35</v>
      </c>
      <c r="B12" s="28"/>
      <c r="C12" s="29">
        <v>85.074047526167533</v>
      </c>
      <c r="D12" s="29">
        <v>86.221632771281577</v>
      </c>
      <c r="E12" s="29">
        <v>85.880547180068618</v>
      </c>
      <c r="F12" s="29">
        <v>85.434323748568602</v>
      </c>
      <c r="G12" s="29">
        <v>85.10192637596181</v>
      </c>
      <c r="H12" s="29">
        <v>85.053410227892542</v>
      </c>
      <c r="I12" s="29">
        <v>84.679689995385559</v>
      </c>
      <c r="J12" s="29">
        <v>84.869800243935032</v>
      </c>
      <c r="K12" s="29">
        <v>85.014833852282678</v>
      </c>
      <c r="L12" s="29">
        <v>84.85271485250307</v>
      </c>
      <c r="M12" s="29">
        <v>84.516636764802186</v>
      </c>
      <c r="N12" s="29">
        <v>84.319418578134517</v>
      </c>
    </row>
    <row r="13" spans="1:14" x14ac:dyDescent="0.25">
      <c r="A13" s="33" t="s">
        <v>36</v>
      </c>
      <c r="B13" s="18"/>
      <c r="C13" s="26">
        <f>SUM(C14:C15)</f>
        <v>145.34538851142605</v>
      </c>
      <c r="D13" s="26">
        <f t="shared" ref="D13:N13" si="1">SUM(D14:D15)</f>
        <v>149.43515597450721</v>
      </c>
      <c r="E13" s="26">
        <f t="shared" si="1"/>
        <v>151.25531207276552</v>
      </c>
      <c r="F13" s="26">
        <f t="shared" si="1"/>
        <v>152.76133692111586</v>
      </c>
      <c r="G13" s="26">
        <f t="shared" si="1"/>
        <v>154.44632862747537</v>
      </c>
      <c r="H13" s="26">
        <f t="shared" si="1"/>
        <v>159.00274599069905</v>
      </c>
      <c r="I13" s="26">
        <f t="shared" si="1"/>
        <v>157.78549064720715</v>
      </c>
      <c r="J13" s="26">
        <f t="shared" si="1"/>
        <v>159.07658460668009</v>
      </c>
      <c r="K13" s="26">
        <f t="shared" si="1"/>
        <v>158.83092173417907</v>
      </c>
      <c r="L13" s="26">
        <f t="shared" si="1"/>
        <v>161.70530677146201</v>
      </c>
      <c r="M13" s="26">
        <f t="shared" si="1"/>
        <v>160.53161690227014</v>
      </c>
      <c r="N13" s="26">
        <f t="shared" si="1"/>
        <v>161.11573042844822</v>
      </c>
    </row>
    <row r="14" spans="1:14" x14ac:dyDescent="0.25">
      <c r="A14" s="20" t="s">
        <v>37</v>
      </c>
      <c r="B14" s="18"/>
      <c r="C14" s="22">
        <v>75.591498723933441</v>
      </c>
      <c r="D14" s="22">
        <v>76.572459296678147</v>
      </c>
      <c r="E14" s="22">
        <v>77.01245846836045</v>
      </c>
      <c r="F14" s="22">
        <v>77.164778620191839</v>
      </c>
      <c r="G14" s="22">
        <v>77.646333975670771</v>
      </c>
      <c r="H14" s="22">
        <v>79.331253247350887</v>
      </c>
      <c r="I14" s="22">
        <v>78.546936437337067</v>
      </c>
      <c r="J14" s="22">
        <v>78.852586235166115</v>
      </c>
      <c r="K14" s="22">
        <v>78.299861613128385</v>
      </c>
      <c r="L14" s="22">
        <v>79.475660447214437</v>
      </c>
      <c r="M14" s="22">
        <v>78.494950828985225</v>
      </c>
      <c r="N14" s="22">
        <v>78.303229517645676</v>
      </c>
    </row>
    <row r="15" spans="1:14" x14ac:dyDescent="0.25">
      <c r="A15" s="10" t="s">
        <v>38</v>
      </c>
      <c r="B15" s="12"/>
      <c r="C15" s="23">
        <v>69.753889787492625</v>
      </c>
      <c r="D15" s="23">
        <v>72.862696677829049</v>
      </c>
      <c r="E15" s="23">
        <v>74.24285360440507</v>
      </c>
      <c r="F15" s="23">
        <v>75.596558300924016</v>
      </c>
      <c r="G15" s="23">
        <v>76.799994651804596</v>
      </c>
      <c r="H15" s="23">
        <v>79.671492743348153</v>
      </c>
      <c r="I15" s="23">
        <v>79.238554209870088</v>
      </c>
      <c r="J15" s="23">
        <v>80.223998371513972</v>
      </c>
      <c r="K15" s="23">
        <v>80.531060121050672</v>
      </c>
      <c r="L15" s="23">
        <v>82.229646324247554</v>
      </c>
      <c r="M15" s="23">
        <v>82.03666607328492</v>
      </c>
      <c r="N15" s="23">
        <v>82.812500910802527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28.84818572397154</v>
      </c>
      <c r="D17" s="32">
        <f t="shared" ref="D17:N17" si="2">D10-D13</f>
        <v>26.69482765896592</v>
      </c>
      <c r="E17" s="32">
        <f t="shared" si="2"/>
        <v>25.025811086322676</v>
      </c>
      <c r="F17" s="32">
        <f t="shared" si="2"/>
        <v>22.390925694333959</v>
      </c>
      <c r="G17" s="32">
        <f t="shared" si="2"/>
        <v>19.68530534180033</v>
      </c>
      <c r="H17" s="32">
        <f t="shared" si="2"/>
        <v>15.035114433602075</v>
      </c>
      <c r="I17" s="32">
        <f t="shared" si="2"/>
        <v>15.628973089821869</v>
      </c>
      <c r="J17" s="32">
        <f t="shared" si="2"/>
        <v>15.085808288268254</v>
      </c>
      <c r="K17" s="32">
        <f t="shared" si="2"/>
        <v>15.275620936504197</v>
      </c>
      <c r="L17" s="32">
        <f t="shared" si="2"/>
        <v>12.092310600189677</v>
      </c>
      <c r="M17" s="32">
        <f t="shared" si="2"/>
        <v>12.968964570616635</v>
      </c>
      <c r="N17" s="32">
        <f t="shared" si="2"/>
        <v>12.483072526534585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679.74296630086883</v>
      </c>
      <c r="D19" s="26">
        <f t="shared" ref="D19:N19" si="3">SUM(D20:D21)</f>
        <v>676.61004580745237</v>
      </c>
      <c r="E19" s="26">
        <f t="shared" si="3"/>
        <v>676.17855782823926</v>
      </c>
      <c r="F19" s="26">
        <f t="shared" si="3"/>
        <v>679.50012122609041</v>
      </c>
      <c r="G19" s="26">
        <f t="shared" si="3"/>
        <v>678.1677831893312</v>
      </c>
      <c r="H19" s="26">
        <f t="shared" si="3"/>
        <v>677.69513500129176</v>
      </c>
      <c r="I19" s="26">
        <f t="shared" si="3"/>
        <v>676.96876446900001</v>
      </c>
      <c r="J19" s="26">
        <f t="shared" si="3"/>
        <v>678.27601413384241</v>
      </c>
      <c r="K19" s="26">
        <f t="shared" si="3"/>
        <v>678.91598198048723</v>
      </c>
      <c r="L19" s="26">
        <f t="shared" si="3"/>
        <v>679.33255556992799</v>
      </c>
      <c r="M19" s="26">
        <f t="shared" si="3"/>
        <v>679.19520726319581</v>
      </c>
      <c r="N19" s="26">
        <f t="shared" si="3"/>
        <v>679.18800086800024</v>
      </c>
    </row>
    <row r="20" spans="1:14" x14ac:dyDescent="0.25">
      <c r="A20" s="60" t="s">
        <v>40</v>
      </c>
      <c r="B20" s="60"/>
      <c r="C20" s="22">
        <v>344.83534358335845</v>
      </c>
      <c r="D20" s="22">
        <v>343.07834064022296</v>
      </c>
      <c r="E20" s="22">
        <v>342.48334423859768</v>
      </c>
      <c r="F20" s="22">
        <v>344.19431718972288</v>
      </c>
      <c r="G20" s="22">
        <v>342.97889101120245</v>
      </c>
      <c r="H20" s="22">
        <v>343.22975105516474</v>
      </c>
      <c r="I20" s="22">
        <v>341.42996957457211</v>
      </c>
      <c r="J20" s="22">
        <v>342.49153172451361</v>
      </c>
      <c r="K20" s="22">
        <v>342.62855775581102</v>
      </c>
      <c r="L20" s="22">
        <v>343.18392897080918</v>
      </c>
      <c r="M20" s="22">
        <v>342.53158552882496</v>
      </c>
      <c r="N20" s="22">
        <v>342.04579592222859</v>
      </c>
    </row>
    <row r="21" spans="1:14" x14ac:dyDescent="0.25">
      <c r="A21" s="27" t="s">
        <v>41</v>
      </c>
      <c r="B21" s="27"/>
      <c r="C21" s="29">
        <v>334.90762271751032</v>
      </c>
      <c r="D21" s="29">
        <v>333.5317051672294</v>
      </c>
      <c r="E21" s="29">
        <v>333.69521358964153</v>
      </c>
      <c r="F21" s="29">
        <v>335.30580403636759</v>
      </c>
      <c r="G21" s="29">
        <v>335.1888921781287</v>
      </c>
      <c r="H21" s="29">
        <v>334.46538394612702</v>
      </c>
      <c r="I21" s="29">
        <v>335.53879489442789</v>
      </c>
      <c r="J21" s="29">
        <v>335.78448240932875</v>
      </c>
      <c r="K21" s="29">
        <v>336.28742422467627</v>
      </c>
      <c r="L21" s="29">
        <v>336.14862659911887</v>
      </c>
      <c r="M21" s="29">
        <v>336.66362173437085</v>
      </c>
      <c r="N21" s="29">
        <v>337.14220494577165</v>
      </c>
    </row>
    <row r="22" spans="1:14" x14ac:dyDescent="0.25">
      <c r="A22" s="63" t="s">
        <v>44</v>
      </c>
      <c r="B22" s="63"/>
      <c r="C22" s="26">
        <f>SUM(C23:C24)</f>
        <v>688.51965176495162</v>
      </c>
      <c r="D22" s="26">
        <f t="shared" ref="D22:N22" si="4">SUM(D23:D24)</f>
        <v>691.03012406558173</v>
      </c>
      <c r="E22" s="26">
        <f t="shared" si="4"/>
        <v>693.09525598920595</v>
      </c>
      <c r="F22" s="26">
        <f t="shared" si="4"/>
        <v>692.46365744643344</v>
      </c>
      <c r="G22" s="26">
        <f t="shared" si="4"/>
        <v>688.5210493226441</v>
      </c>
      <c r="H22" s="26">
        <f t="shared" si="4"/>
        <v>688.23330478413948</v>
      </c>
      <c r="I22" s="26">
        <f t="shared" si="4"/>
        <v>685.91186689816914</v>
      </c>
      <c r="J22" s="26">
        <f t="shared" si="4"/>
        <v>684.6261631312118</v>
      </c>
      <c r="K22" s="26">
        <f t="shared" si="4"/>
        <v>682.12233067484385</v>
      </c>
      <c r="L22" s="26">
        <f t="shared" si="4"/>
        <v>680.38616466658436</v>
      </c>
      <c r="M22" s="26">
        <f t="shared" si="4"/>
        <v>679.95939764529271</v>
      </c>
      <c r="N22" s="26">
        <f t="shared" si="4"/>
        <v>682.74823377041753</v>
      </c>
    </row>
    <row r="23" spans="1:14" x14ac:dyDescent="0.25">
      <c r="A23" s="60" t="s">
        <v>42</v>
      </c>
      <c r="B23" s="60"/>
      <c r="C23" s="23">
        <v>356.46196950652597</v>
      </c>
      <c r="D23" s="22">
        <v>359.07627485859797</v>
      </c>
      <c r="E23" s="22">
        <v>360.05570756398299</v>
      </c>
      <c r="F23" s="22">
        <v>359.95620862279247</v>
      </c>
      <c r="G23" s="22">
        <v>358.34366411059142</v>
      </c>
      <c r="H23" s="22">
        <v>359.7360798766905</v>
      </c>
      <c r="I23" s="22">
        <v>359.86217914405353</v>
      </c>
      <c r="J23" s="22">
        <v>359.51309107930098</v>
      </c>
      <c r="K23" s="22">
        <v>358.68388220023155</v>
      </c>
      <c r="L23" s="22">
        <v>358.4175979029971</v>
      </c>
      <c r="M23" s="22">
        <v>357.07513463517785</v>
      </c>
      <c r="N23" s="22">
        <v>359.56915476725396</v>
      </c>
    </row>
    <row r="24" spans="1:14" x14ac:dyDescent="0.25">
      <c r="A24" s="10" t="s">
        <v>43</v>
      </c>
      <c r="B24" s="10"/>
      <c r="C24" s="23">
        <v>332.05768225842564</v>
      </c>
      <c r="D24" s="23">
        <v>331.95384920698376</v>
      </c>
      <c r="E24" s="23">
        <v>333.0395484252229</v>
      </c>
      <c r="F24" s="23">
        <v>332.50744882364091</v>
      </c>
      <c r="G24" s="23">
        <v>330.17738521205268</v>
      </c>
      <c r="H24" s="23">
        <v>328.49722490744898</v>
      </c>
      <c r="I24" s="23">
        <v>326.04968775411567</v>
      </c>
      <c r="J24" s="23">
        <v>325.11307205191082</v>
      </c>
      <c r="K24" s="23">
        <v>323.43844847461236</v>
      </c>
      <c r="L24" s="23">
        <v>321.96856676358721</v>
      </c>
      <c r="M24" s="23">
        <v>322.88426301011481</v>
      </c>
      <c r="N24" s="23">
        <v>323.17907900316351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-8.7766854640827887</v>
      </c>
      <c r="D26" s="32">
        <f t="shared" ref="D26:N26" si="5">D19-D22</f>
        <v>-14.420078258129365</v>
      </c>
      <c r="E26" s="32">
        <f t="shared" si="5"/>
        <v>-16.916698160966689</v>
      </c>
      <c r="F26" s="32">
        <f t="shared" si="5"/>
        <v>-12.96353622034303</v>
      </c>
      <c r="G26" s="32">
        <f t="shared" si="5"/>
        <v>-10.3532661333129</v>
      </c>
      <c r="H26" s="32">
        <f t="shared" si="5"/>
        <v>-10.538169782847717</v>
      </c>
      <c r="I26" s="32">
        <f t="shared" si="5"/>
        <v>-8.9431024291691301</v>
      </c>
      <c r="J26" s="32">
        <f t="shared" si="5"/>
        <v>-6.3501489973693879</v>
      </c>
      <c r="K26" s="32">
        <f t="shared" si="5"/>
        <v>-3.2063486943566204</v>
      </c>
      <c r="L26" s="32">
        <f t="shared" si="5"/>
        <v>-1.0536090966563734</v>
      </c>
      <c r="M26" s="32">
        <f t="shared" si="5"/>
        <v>-0.76419038209689916</v>
      </c>
      <c r="N26" s="32">
        <f t="shared" si="5"/>
        <v>-3.5602329024172832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20.071500259888751</v>
      </c>
      <c r="D30" s="32">
        <f t="shared" ref="D30:N30" si="6">D17+D26+D28</f>
        <v>12.274749400836555</v>
      </c>
      <c r="E30" s="32">
        <f t="shared" si="6"/>
        <v>8.109112925355987</v>
      </c>
      <c r="F30" s="32">
        <f t="shared" si="6"/>
        <v>9.4273894739909281</v>
      </c>
      <c r="G30" s="32">
        <f t="shared" si="6"/>
        <v>9.33203920848743</v>
      </c>
      <c r="H30" s="32">
        <f t="shared" si="6"/>
        <v>4.496944650754358</v>
      </c>
      <c r="I30" s="32">
        <f t="shared" si="6"/>
        <v>6.6858706606527392</v>
      </c>
      <c r="J30" s="32">
        <f t="shared" si="6"/>
        <v>8.7356592908988659</v>
      </c>
      <c r="K30" s="32">
        <f t="shared" si="6"/>
        <v>12.069272242147576</v>
      </c>
      <c r="L30" s="32">
        <f t="shared" si="6"/>
        <v>11.038701503533304</v>
      </c>
      <c r="M30" s="32">
        <f t="shared" si="6"/>
        <v>12.204774188519735</v>
      </c>
      <c r="N30" s="32">
        <f t="shared" si="6"/>
        <v>8.9228396241173016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16067.071500259892</v>
      </c>
      <c r="D32" s="21">
        <v>16079.346249660724</v>
      </c>
      <c r="E32" s="21">
        <v>16087.455362586083</v>
      </c>
      <c r="F32" s="21">
        <v>16096.88275206007</v>
      </c>
      <c r="G32" s="21">
        <v>16106.21479126856</v>
      </c>
      <c r="H32" s="21">
        <v>16110.711735919314</v>
      </c>
      <c r="I32" s="21">
        <v>16117.397606579967</v>
      </c>
      <c r="J32" s="21">
        <v>16126.133265870865</v>
      </c>
      <c r="K32" s="21">
        <v>16138.202538113013</v>
      </c>
      <c r="L32" s="21">
        <v>16149.241239616547</v>
      </c>
      <c r="M32" s="21">
        <v>16161.446013805065</v>
      </c>
      <c r="N32" s="21">
        <v>16170.368853429185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1.2507945572313162E-3</v>
      </c>
      <c r="D34" s="39">
        <f t="shared" ref="D34:N34" si="7">(D32/D8)-1</f>
        <v>7.6396930209932101E-4</v>
      </c>
      <c r="E34" s="39">
        <f t="shared" si="7"/>
        <v>5.0431857113153455E-4</v>
      </c>
      <c r="F34" s="39">
        <f t="shared" si="7"/>
        <v>5.8600874168779349E-4</v>
      </c>
      <c r="G34" s="39">
        <f t="shared" si="7"/>
        <v>5.7974201292454453E-4</v>
      </c>
      <c r="H34" s="39">
        <f t="shared" si="7"/>
        <v>2.792055556835038E-4</v>
      </c>
      <c r="I34" s="39">
        <f t="shared" si="7"/>
        <v>4.1499536272793236E-4</v>
      </c>
      <c r="J34" s="39">
        <f t="shared" si="7"/>
        <v>5.4200184819741537E-4</v>
      </c>
      <c r="K34" s="39">
        <f t="shared" si="7"/>
        <v>7.4842939985431123E-4</v>
      </c>
      <c r="L34" s="39">
        <f t="shared" si="7"/>
        <v>6.8401059395961639E-4</v>
      </c>
      <c r="M34" s="39">
        <f t="shared" si="7"/>
        <v>7.5574907869846442E-4</v>
      </c>
      <c r="N34" s="39">
        <f t="shared" si="7"/>
        <v>5.5210651426218504E-4</v>
      </c>
    </row>
    <row r="35" spans="1:14" ht="15.75" thickBot="1" x14ac:dyDescent="0.3">
      <c r="A35" s="40" t="s">
        <v>15</v>
      </c>
      <c r="B35" s="41"/>
      <c r="C35" s="42">
        <f>(C32/$C$8)-1</f>
        <v>1.2507945572313162E-3</v>
      </c>
      <c r="D35" s="42">
        <f t="shared" ref="D35:N35" si="8">(D32/$C$8)-1</f>
        <v>2.0157194279755153E-3</v>
      </c>
      <c r="E35" s="42">
        <f t="shared" si="8"/>
        <v>2.521054563848768E-3</v>
      </c>
      <c r="F35" s="42">
        <f t="shared" si="8"/>
        <v>3.1085406655493308E-3</v>
      </c>
      <c r="G35" s="42">
        <f t="shared" si="8"/>
        <v>3.6900848300964739E-3</v>
      </c>
      <c r="H35" s="42">
        <f t="shared" si="8"/>
        <v>3.9703206779655442E-3</v>
      </c>
      <c r="I35" s="42">
        <f t="shared" si="8"/>
        <v>4.3869637053635113E-3</v>
      </c>
      <c r="J35" s="42">
        <f t="shared" si="8"/>
        <v>4.9313432959969816E-3</v>
      </c>
      <c r="K35" s="42">
        <f t="shared" si="8"/>
        <v>5.6834634581550691E-3</v>
      </c>
      <c r="L35" s="42">
        <f t="shared" si="8"/>
        <v>6.3713616013303387E-3</v>
      </c>
      <c r="M35" s="42">
        <f t="shared" si="8"/>
        <v>7.131925830689001E-3</v>
      </c>
      <c r="N35" s="42">
        <f t="shared" si="8"/>
        <v>7.6879699276615199E-3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1.3846717882025059</v>
      </c>
      <c r="D41" s="47">
        <v>1.3919938807587255</v>
      </c>
      <c r="E41" s="47">
        <v>1.3889292792860908</v>
      </c>
      <c r="F41" s="47">
        <v>1.3809150018394356</v>
      </c>
      <c r="G41" s="47">
        <v>1.3752797609747607</v>
      </c>
      <c r="H41" s="47">
        <v>1.3801951336812899</v>
      </c>
      <c r="I41" s="47">
        <v>1.3825539673427507</v>
      </c>
      <c r="J41" s="47">
        <v>1.3957937029023462</v>
      </c>
      <c r="K41" s="47">
        <v>1.4026343832789332</v>
      </c>
      <c r="L41" s="47">
        <v>1.4060258641638583</v>
      </c>
      <c r="M41" s="47">
        <v>1.4106972665011044</v>
      </c>
      <c r="N41" s="47">
        <v>1.4198092347446161</v>
      </c>
    </row>
    <row r="43" spans="1:14" x14ac:dyDescent="0.25">
      <c r="A43" s="48" t="s">
        <v>31</v>
      </c>
      <c r="B43" s="48"/>
      <c r="C43" s="49">
        <v>128.05542960799548</v>
      </c>
      <c r="D43" s="49">
        <v>128.97195002064319</v>
      </c>
      <c r="E43" s="49">
        <v>127.60076048218346</v>
      </c>
      <c r="F43" s="49">
        <v>126.08177431456554</v>
      </c>
      <c r="G43" s="49">
        <v>124.84140252575821</v>
      </c>
      <c r="H43" s="49">
        <v>125.92953936701151</v>
      </c>
      <c r="I43" s="49">
        <v>122.96885218522078</v>
      </c>
      <c r="J43" s="49">
        <v>121.94827468953656</v>
      </c>
      <c r="K43" s="49">
        <v>119.84173406215598</v>
      </c>
      <c r="L43" s="49">
        <v>120.17732411161683</v>
      </c>
      <c r="M43" s="49">
        <v>117.49123237687581</v>
      </c>
      <c r="N43" s="49">
        <v>116.02570925017793</v>
      </c>
    </row>
    <row r="44" spans="1:14" x14ac:dyDescent="0.25">
      <c r="A44" s="19" t="s">
        <v>47</v>
      </c>
      <c r="B44" s="19"/>
      <c r="C44" s="50">
        <v>129.45207573991954</v>
      </c>
      <c r="D44" s="50">
        <v>128.97195002064316</v>
      </c>
      <c r="E44" s="50">
        <v>127.34580627160922</v>
      </c>
      <c r="F44" s="50">
        <v>125.58381453697262</v>
      </c>
      <c r="G44" s="50">
        <v>124.13790471665462</v>
      </c>
      <c r="H44" s="50">
        <v>124.96474538632006</v>
      </c>
      <c r="I44" s="50">
        <v>121.82628572422831</v>
      </c>
      <c r="J44" s="50">
        <v>120.63214145099832</v>
      </c>
      <c r="K44" s="50">
        <v>118.38897792433964</v>
      </c>
      <c r="L44" s="50">
        <v>118.60920486257567</v>
      </c>
      <c r="M44" s="50">
        <v>115.8019117571923</v>
      </c>
      <c r="N44" s="50">
        <v>114.23903462503968</v>
      </c>
    </row>
    <row r="45" spans="1:14" x14ac:dyDescent="0.25">
      <c r="A45" s="51" t="s">
        <v>48</v>
      </c>
      <c r="B45" s="51"/>
      <c r="C45" s="52">
        <v>126.57553205844894</v>
      </c>
      <c r="D45" s="52">
        <v>128.97195002064316</v>
      </c>
      <c r="E45" s="52">
        <v>127.8663066226958</v>
      </c>
      <c r="F45" s="52">
        <v>126.59415332815811</v>
      </c>
      <c r="G45" s="52">
        <v>125.56080544735626</v>
      </c>
      <c r="H45" s="52">
        <v>126.90512998636929</v>
      </c>
      <c r="I45" s="52">
        <v>124.12279616777225</v>
      </c>
      <c r="J45" s="52">
        <v>123.27019889546808</v>
      </c>
      <c r="K45" s="52">
        <v>121.28883845874068</v>
      </c>
      <c r="L45" s="52">
        <v>121.73283897474181</v>
      </c>
      <c r="M45" s="52">
        <v>119.15441606035148</v>
      </c>
      <c r="N45" s="52">
        <v>117.76727284247814</v>
      </c>
    </row>
    <row r="47" spans="1:14" x14ac:dyDescent="0.25">
      <c r="A47" s="48" t="s">
        <v>32</v>
      </c>
      <c r="B47" s="48"/>
      <c r="C47" s="49">
        <v>76.483038869468729</v>
      </c>
      <c r="D47" s="49">
        <v>76.399005643963662</v>
      </c>
      <c r="E47" s="49">
        <v>76.545093100612519</v>
      </c>
      <c r="F47" s="49">
        <v>76.703292993801881</v>
      </c>
      <c r="G47" s="49">
        <v>76.834058575749083</v>
      </c>
      <c r="H47" s="49">
        <v>76.744624520980054</v>
      </c>
      <c r="I47" s="49">
        <v>77.044834574206604</v>
      </c>
      <c r="J47" s="49">
        <v>77.157679011416249</v>
      </c>
      <c r="K47" s="49">
        <v>77.379185916118303</v>
      </c>
      <c r="L47" s="49">
        <v>77.35622599043252</v>
      </c>
      <c r="M47" s="49">
        <v>77.64264848417065</v>
      </c>
      <c r="N47" s="49">
        <v>77.803259776113734</v>
      </c>
    </row>
    <row r="48" spans="1:14" x14ac:dyDescent="0.25">
      <c r="A48" s="19" t="s">
        <v>45</v>
      </c>
      <c r="B48" s="19"/>
      <c r="C48" s="50">
        <v>74.058042659572394</v>
      </c>
      <c r="D48" s="50">
        <v>74.106935450931161</v>
      </c>
      <c r="E48" s="50">
        <v>74.27346175717139</v>
      </c>
      <c r="F48" s="50">
        <v>74.455134774659783</v>
      </c>
      <c r="G48" s="50">
        <v>74.607438622834877</v>
      </c>
      <c r="H48" s="50">
        <v>74.521620571316774</v>
      </c>
      <c r="I48" s="50">
        <v>74.851675089476842</v>
      </c>
      <c r="J48" s="50">
        <v>74.981672309182088</v>
      </c>
      <c r="K48" s="50">
        <v>75.224462814502274</v>
      </c>
      <c r="L48" s="50">
        <v>75.208757975148814</v>
      </c>
      <c r="M48" s="50">
        <v>75.521684285285716</v>
      </c>
      <c r="N48" s="50">
        <v>75.700402789900735</v>
      </c>
    </row>
    <row r="49" spans="1:14" x14ac:dyDescent="0.25">
      <c r="A49" s="51" t="s">
        <v>46</v>
      </c>
      <c r="B49" s="51"/>
      <c r="C49" s="52">
        <v>78.703341934925305</v>
      </c>
      <c r="D49" s="52">
        <v>78.491348961770171</v>
      </c>
      <c r="E49" s="52">
        <v>78.59676736405811</v>
      </c>
      <c r="F49" s="52">
        <v>78.719058817362423</v>
      </c>
      <c r="G49" s="52">
        <v>78.819660782270475</v>
      </c>
      <c r="H49" s="52">
        <v>78.710617500843114</v>
      </c>
      <c r="I49" s="52">
        <v>78.970959278422853</v>
      </c>
      <c r="J49" s="52">
        <v>79.058601951750077</v>
      </c>
      <c r="K49" s="52">
        <v>79.247358079850528</v>
      </c>
      <c r="L49" s="52">
        <v>79.212968687387885</v>
      </c>
      <c r="M49" s="52">
        <v>79.464625153407709</v>
      </c>
      <c r="N49" s="52">
        <v>79.602267228775929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E141C-EC66-4C79-811A-454B5E974E2F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75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19714</v>
      </c>
      <c r="D8" s="21">
        <v>19697.346357440398</v>
      </c>
      <c r="E8" s="21">
        <v>19666.800074151273</v>
      </c>
      <c r="F8" s="21">
        <v>19635.437946532387</v>
      </c>
      <c r="G8" s="21">
        <v>19603.369571237599</v>
      </c>
      <c r="H8" s="21">
        <v>19569.743415794146</v>
      </c>
      <c r="I8" s="21">
        <v>19533.872056729084</v>
      </c>
      <c r="J8" s="21">
        <v>19500.394005465649</v>
      </c>
      <c r="K8" s="21">
        <v>19469.342424678107</v>
      </c>
      <c r="L8" s="21">
        <v>19439.420674674599</v>
      </c>
      <c r="M8" s="21">
        <v>19405.868717744102</v>
      </c>
      <c r="N8" s="21">
        <v>19375.014620778093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212.122930283789</v>
      </c>
      <c r="D10" s="26">
        <f t="shared" ref="D10:N10" si="0">SUM(D11:D12)</f>
        <v>214.35156817541719</v>
      </c>
      <c r="E10" s="26">
        <f t="shared" si="0"/>
        <v>214.04505213909556</v>
      </c>
      <c r="F10" s="26">
        <f t="shared" si="0"/>
        <v>212.01539174039678</v>
      </c>
      <c r="G10" s="26">
        <f t="shared" si="0"/>
        <v>209.87255242499398</v>
      </c>
      <c r="H10" s="26">
        <f t="shared" si="0"/>
        <v>208.5779756898815</v>
      </c>
      <c r="I10" s="26">
        <f t="shared" si="0"/>
        <v>206.66797267170978</v>
      </c>
      <c r="J10" s="26">
        <f t="shared" si="0"/>
        <v>206.26528138951718</v>
      </c>
      <c r="K10" s="26">
        <f t="shared" si="0"/>
        <v>204.82200540699816</v>
      </c>
      <c r="L10" s="26">
        <f t="shared" si="0"/>
        <v>203.30697196689957</v>
      </c>
      <c r="M10" s="26">
        <f t="shared" si="0"/>
        <v>202.11582849045041</v>
      </c>
      <c r="N10" s="26">
        <f t="shared" si="0"/>
        <v>201.54506139171903</v>
      </c>
    </row>
    <row r="11" spans="1:14" x14ac:dyDescent="0.25">
      <c r="A11" s="20" t="s">
        <v>34</v>
      </c>
      <c r="B11" s="18"/>
      <c r="C11" s="22">
        <v>108.52464124491665</v>
      </c>
      <c r="D11" s="22">
        <v>109.41916646901782</v>
      </c>
      <c r="E11" s="22">
        <v>109.76669340466438</v>
      </c>
      <c r="F11" s="22">
        <v>108.60027538876302</v>
      </c>
      <c r="G11" s="22">
        <v>107.30325988646308</v>
      </c>
      <c r="H11" s="22">
        <v>106.64459126648971</v>
      </c>
      <c r="I11" s="22">
        <v>105.750324393227</v>
      </c>
      <c r="J11" s="22">
        <v>105.75165765131732</v>
      </c>
      <c r="K11" s="22">
        <v>104.80905648581242</v>
      </c>
      <c r="L11" s="22">
        <v>104.04698911602409</v>
      </c>
      <c r="M11" s="22">
        <v>103.65996214158801</v>
      </c>
      <c r="N11" s="22">
        <v>103.65174585859835</v>
      </c>
    </row>
    <row r="12" spans="1:14" x14ac:dyDescent="0.25">
      <c r="A12" s="27" t="s">
        <v>35</v>
      </c>
      <c r="B12" s="28"/>
      <c r="C12" s="29">
        <v>103.59828903887235</v>
      </c>
      <c r="D12" s="29">
        <v>104.93240170639936</v>
      </c>
      <c r="E12" s="29">
        <v>104.27835873443118</v>
      </c>
      <c r="F12" s="29">
        <v>103.41511635163376</v>
      </c>
      <c r="G12" s="29">
        <v>102.5692925385309</v>
      </c>
      <c r="H12" s="29">
        <v>101.93338442339179</v>
      </c>
      <c r="I12" s="29">
        <v>100.91764827848277</v>
      </c>
      <c r="J12" s="29">
        <v>100.51362373819987</v>
      </c>
      <c r="K12" s="29">
        <v>100.01294892118574</v>
      </c>
      <c r="L12" s="29">
        <v>99.259982850875474</v>
      </c>
      <c r="M12" s="29">
        <v>98.455866348862401</v>
      </c>
      <c r="N12" s="29">
        <v>97.893315533120685</v>
      </c>
    </row>
    <row r="13" spans="1:14" x14ac:dyDescent="0.25">
      <c r="A13" s="33" t="s">
        <v>36</v>
      </c>
      <c r="B13" s="18"/>
      <c r="C13" s="26">
        <f>SUM(C14:C15)</f>
        <v>222.43310279386597</v>
      </c>
      <c r="D13" s="26">
        <f t="shared" ref="D13:N13" si="1">SUM(D14:D15)</f>
        <v>227.62518797078945</v>
      </c>
      <c r="E13" s="26">
        <f t="shared" si="1"/>
        <v>228.18531347995386</v>
      </c>
      <c r="F13" s="26">
        <f t="shared" si="1"/>
        <v>228.71705133940353</v>
      </c>
      <c r="G13" s="26">
        <f t="shared" si="1"/>
        <v>228.91885102298659</v>
      </c>
      <c r="H13" s="26">
        <f t="shared" si="1"/>
        <v>233.95626029841591</v>
      </c>
      <c r="I13" s="26">
        <f t="shared" si="1"/>
        <v>230.9212731647296</v>
      </c>
      <c r="J13" s="26">
        <f t="shared" si="1"/>
        <v>231.97502832461154</v>
      </c>
      <c r="K13" s="26">
        <f t="shared" si="1"/>
        <v>231.17425169763828</v>
      </c>
      <c r="L13" s="26">
        <f t="shared" si="1"/>
        <v>235.03038824500399</v>
      </c>
      <c r="M13" s="26">
        <f t="shared" si="1"/>
        <v>232.58923633332256</v>
      </c>
      <c r="N13" s="26">
        <f t="shared" si="1"/>
        <v>232.66746406690424</v>
      </c>
    </row>
    <row r="14" spans="1:14" x14ac:dyDescent="0.25">
      <c r="A14" s="20" t="s">
        <v>37</v>
      </c>
      <c r="B14" s="18"/>
      <c r="C14" s="22">
        <v>106.21908681075436</v>
      </c>
      <c r="D14" s="22">
        <v>107.84424175668055</v>
      </c>
      <c r="E14" s="22">
        <v>108.55645343347175</v>
      </c>
      <c r="F14" s="22">
        <v>108.9785096842749</v>
      </c>
      <c r="G14" s="22">
        <v>109.62111607064601</v>
      </c>
      <c r="H14" s="22">
        <v>112.00800731330072</v>
      </c>
      <c r="I14" s="22">
        <v>110.72448763392626</v>
      </c>
      <c r="J14" s="22">
        <v>111.02644999221076</v>
      </c>
      <c r="K14" s="22">
        <v>110.35784132459716</v>
      </c>
      <c r="L14" s="22">
        <v>111.74648745025864</v>
      </c>
      <c r="M14" s="22">
        <v>110.28467687261835</v>
      </c>
      <c r="N14" s="22">
        <v>109.81467173194319</v>
      </c>
    </row>
    <row r="15" spans="1:14" x14ac:dyDescent="0.25">
      <c r="A15" s="10" t="s">
        <v>38</v>
      </c>
      <c r="B15" s="12"/>
      <c r="C15" s="23">
        <v>116.21401598311161</v>
      </c>
      <c r="D15" s="23">
        <v>119.78094621410891</v>
      </c>
      <c r="E15" s="23">
        <v>119.62886004648212</v>
      </c>
      <c r="F15" s="23">
        <v>119.73854165512863</v>
      </c>
      <c r="G15" s="23">
        <v>119.29773495234056</v>
      </c>
      <c r="H15" s="23">
        <v>121.94825298511519</v>
      </c>
      <c r="I15" s="23">
        <v>120.19678553080334</v>
      </c>
      <c r="J15" s="23">
        <v>120.94857833240079</v>
      </c>
      <c r="K15" s="23">
        <v>120.81641037304111</v>
      </c>
      <c r="L15" s="23">
        <v>123.28390079474535</v>
      </c>
      <c r="M15" s="23">
        <v>122.30455946070421</v>
      </c>
      <c r="N15" s="23">
        <v>122.85279233496107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-10.310172510076967</v>
      </c>
      <c r="D17" s="32">
        <f t="shared" ref="D17:N17" si="2">D10-D13</f>
        <v>-13.273619795372269</v>
      </c>
      <c r="E17" s="32">
        <f t="shared" si="2"/>
        <v>-14.140261340858302</v>
      </c>
      <c r="F17" s="32">
        <f t="shared" si="2"/>
        <v>-16.701659599006746</v>
      </c>
      <c r="G17" s="32">
        <f t="shared" si="2"/>
        <v>-19.046298597992603</v>
      </c>
      <c r="H17" s="32">
        <f t="shared" si="2"/>
        <v>-25.378284608534415</v>
      </c>
      <c r="I17" s="32">
        <f t="shared" si="2"/>
        <v>-24.253300493019822</v>
      </c>
      <c r="J17" s="32">
        <f t="shared" si="2"/>
        <v>-25.709746935094358</v>
      </c>
      <c r="K17" s="32">
        <f t="shared" si="2"/>
        <v>-26.352246290640124</v>
      </c>
      <c r="L17" s="32">
        <f t="shared" si="2"/>
        <v>-31.723416278104423</v>
      </c>
      <c r="M17" s="32">
        <f t="shared" si="2"/>
        <v>-30.473407842872149</v>
      </c>
      <c r="N17" s="32">
        <f t="shared" si="2"/>
        <v>-31.122402675185214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766.7673688872037</v>
      </c>
      <c r="D19" s="26">
        <f t="shared" ref="D19:N19" si="3">SUM(D20:D21)</f>
        <v>763.069263671508</v>
      </c>
      <c r="E19" s="26">
        <f t="shared" si="3"/>
        <v>762.05723643458714</v>
      </c>
      <c r="F19" s="26">
        <f t="shared" si="3"/>
        <v>765.15397906112298</v>
      </c>
      <c r="G19" s="26">
        <f t="shared" si="3"/>
        <v>764.39328817217904</v>
      </c>
      <c r="H19" s="26">
        <f t="shared" si="3"/>
        <v>763.80726362396797</v>
      </c>
      <c r="I19" s="26">
        <f t="shared" si="3"/>
        <v>763.54277357207229</v>
      </c>
      <c r="J19" s="26">
        <f t="shared" si="3"/>
        <v>764.65451882597563</v>
      </c>
      <c r="K19" s="26">
        <f t="shared" si="3"/>
        <v>764.71753277679227</v>
      </c>
      <c r="L19" s="26">
        <f t="shared" si="3"/>
        <v>764.92167904150597</v>
      </c>
      <c r="M19" s="26">
        <f t="shared" si="3"/>
        <v>764.76085863023536</v>
      </c>
      <c r="N19" s="26">
        <f t="shared" si="3"/>
        <v>764.94480264880315</v>
      </c>
    </row>
    <row r="20" spans="1:14" x14ac:dyDescent="0.25">
      <c r="A20" s="60" t="s">
        <v>40</v>
      </c>
      <c r="B20" s="60"/>
      <c r="C20" s="22">
        <v>388.3986156264188</v>
      </c>
      <c r="D20" s="22">
        <v>386.45079221008319</v>
      </c>
      <c r="E20" s="22">
        <v>385.17793545327623</v>
      </c>
      <c r="F20" s="22">
        <v>386.77925828341495</v>
      </c>
      <c r="G20" s="22">
        <v>386.01955534720639</v>
      </c>
      <c r="H20" s="22">
        <v>386.29384359518997</v>
      </c>
      <c r="I20" s="22">
        <v>384.43098513991578</v>
      </c>
      <c r="J20" s="22">
        <v>385.35729950662034</v>
      </c>
      <c r="K20" s="22">
        <v>385.16443062659619</v>
      </c>
      <c r="L20" s="22">
        <v>385.88801347542648</v>
      </c>
      <c r="M20" s="22">
        <v>384.8922545629639</v>
      </c>
      <c r="N20" s="22">
        <v>384.1188357768595</v>
      </c>
    </row>
    <row r="21" spans="1:14" x14ac:dyDescent="0.25">
      <c r="A21" s="27" t="s">
        <v>41</v>
      </c>
      <c r="B21" s="27"/>
      <c r="C21" s="29">
        <v>378.36875326078484</v>
      </c>
      <c r="D21" s="29">
        <v>376.6184714614248</v>
      </c>
      <c r="E21" s="29">
        <v>376.87930098131096</v>
      </c>
      <c r="F21" s="29">
        <v>378.37472077770809</v>
      </c>
      <c r="G21" s="29">
        <v>378.37373282497265</v>
      </c>
      <c r="H21" s="29">
        <v>377.513420028778</v>
      </c>
      <c r="I21" s="29">
        <v>379.11178843215646</v>
      </c>
      <c r="J21" s="29">
        <v>379.29721931935535</v>
      </c>
      <c r="K21" s="29">
        <v>379.55310215019614</v>
      </c>
      <c r="L21" s="29">
        <v>379.03366556607943</v>
      </c>
      <c r="M21" s="29">
        <v>379.86860406727146</v>
      </c>
      <c r="N21" s="29">
        <v>380.82596687194365</v>
      </c>
    </row>
    <row r="22" spans="1:14" x14ac:dyDescent="0.25">
      <c r="A22" s="63" t="s">
        <v>44</v>
      </c>
      <c r="B22" s="63"/>
      <c r="C22" s="26">
        <f>SUM(C23:C24)</f>
        <v>773.11083893672605</v>
      </c>
      <c r="D22" s="26">
        <f t="shared" ref="D22:N22" si="4">SUM(D23:D24)</f>
        <v>780.34192716526582</v>
      </c>
      <c r="E22" s="26">
        <f t="shared" si="4"/>
        <v>779.27910271260885</v>
      </c>
      <c r="F22" s="26">
        <f t="shared" si="4"/>
        <v>780.52069475691087</v>
      </c>
      <c r="G22" s="26">
        <f t="shared" si="4"/>
        <v>778.9731450176356</v>
      </c>
      <c r="H22" s="26">
        <f t="shared" si="4"/>
        <v>774.30033808049564</v>
      </c>
      <c r="I22" s="26">
        <f t="shared" si="4"/>
        <v>772.76752434249056</v>
      </c>
      <c r="J22" s="26">
        <f t="shared" si="4"/>
        <v>769.99635267841677</v>
      </c>
      <c r="K22" s="26">
        <f t="shared" si="4"/>
        <v>768.28703648966643</v>
      </c>
      <c r="L22" s="26">
        <f t="shared" si="4"/>
        <v>766.75021969389604</v>
      </c>
      <c r="M22" s="26">
        <f t="shared" si="4"/>
        <v>765.14154775337306</v>
      </c>
      <c r="N22" s="26">
        <f t="shared" si="4"/>
        <v>767.36647908234818</v>
      </c>
    </row>
    <row r="23" spans="1:14" x14ac:dyDescent="0.25">
      <c r="A23" s="60" t="s">
        <v>42</v>
      </c>
      <c r="B23" s="60"/>
      <c r="C23" s="23">
        <v>399.82701551457615</v>
      </c>
      <c r="D23" s="22">
        <v>404.95771915215118</v>
      </c>
      <c r="E23" s="22">
        <v>404.99281330483757</v>
      </c>
      <c r="F23" s="22">
        <v>406.55979632808567</v>
      </c>
      <c r="G23" s="22">
        <v>405.99719490526155</v>
      </c>
      <c r="H23" s="22">
        <v>403.9812331683043</v>
      </c>
      <c r="I23" s="22">
        <v>404.52462856044059</v>
      </c>
      <c r="J23" s="22">
        <v>403.57482738912245</v>
      </c>
      <c r="K23" s="22">
        <v>402.37654640510726</v>
      </c>
      <c r="L23" s="22">
        <v>402.25421205937238</v>
      </c>
      <c r="M23" s="22">
        <v>401.01127703179895</v>
      </c>
      <c r="N23" s="22">
        <v>402.12774883822215</v>
      </c>
    </row>
    <row r="24" spans="1:14" x14ac:dyDescent="0.25">
      <c r="A24" s="10" t="s">
        <v>43</v>
      </c>
      <c r="B24" s="10"/>
      <c r="C24" s="23">
        <v>373.28382342214991</v>
      </c>
      <c r="D24" s="23">
        <v>375.38420801311463</v>
      </c>
      <c r="E24" s="23">
        <v>374.28628940777122</v>
      </c>
      <c r="F24" s="23">
        <v>373.96089842882526</v>
      </c>
      <c r="G24" s="23">
        <v>372.97595011237405</v>
      </c>
      <c r="H24" s="23">
        <v>370.31910491219134</v>
      </c>
      <c r="I24" s="23">
        <v>368.24289578204991</v>
      </c>
      <c r="J24" s="23">
        <v>366.42152528929438</v>
      </c>
      <c r="K24" s="23">
        <v>365.91049008455923</v>
      </c>
      <c r="L24" s="23">
        <v>364.49600763452361</v>
      </c>
      <c r="M24" s="23">
        <v>364.13027072157405</v>
      </c>
      <c r="N24" s="23">
        <v>365.23873024412609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-6.3434700495223524</v>
      </c>
      <c r="D26" s="32">
        <f t="shared" ref="D26:N26" si="5">D19-D22</f>
        <v>-17.272663493757818</v>
      </c>
      <c r="E26" s="32">
        <f t="shared" si="5"/>
        <v>-17.221866278021707</v>
      </c>
      <c r="F26" s="32">
        <f t="shared" si="5"/>
        <v>-15.366715695787889</v>
      </c>
      <c r="G26" s="32">
        <f t="shared" si="5"/>
        <v>-14.579856845456561</v>
      </c>
      <c r="H26" s="32">
        <f t="shared" si="5"/>
        <v>-10.493074456527665</v>
      </c>
      <c r="I26" s="32">
        <f t="shared" si="5"/>
        <v>-9.2247507704182681</v>
      </c>
      <c r="J26" s="32">
        <f t="shared" si="5"/>
        <v>-5.3418338524411411</v>
      </c>
      <c r="K26" s="32">
        <f t="shared" si="5"/>
        <v>-3.569503712874166</v>
      </c>
      <c r="L26" s="32">
        <f t="shared" si="5"/>
        <v>-1.8285406523900747</v>
      </c>
      <c r="M26" s="32">
        <f t="shared" si="5"/>
        <v>-0.38068912313769943</v>
      </c>
      <c r="N26" s="32">
        <f t="shared" si="5"/>
        <v>-2.4216764335450307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-16.653642559599319</v>
      </c>
      <c r="D30" s="32">
        <f t="shared" ref="D30:N30" si="6">D17+D26+D28</f>
        <v>-30.546283289130088</v>
      </c>
      <c r="E30" s="32">
        <f t="shared" si="6"/>
        <v>-31.36212761888001</v>
      </c>
      <c r="F30" s="32">
        <f t="shared" si="6"/>
        <v>-32.068375294794635</v>
      </c>
      <c r="G30" s="32">
        <f t="shared" si="6"/>
        <v>-33.626155443449164</v>
      </c>
      <c r="H30" s="32">
        <f t="shared" si="6"/>
        <v>-35.87135906506208</v>
      </c>
      <c r="I30" s="32">
        <f t="shared" si="6"/>
        <v>-33.47805126343809</v>
      </c>
      <c r="J30" s="32">
        <f t="shared" si="6"/>
        <v>-31.051580787535499</v>
      </c>
      <c r="K30" s="32">
        <f t="shared" si="6"/>
        <v>-29.92175000351429</v>
      </c>
      <c r="L30" s="32">
        <f t="shared" si="6"/>
        <v>-33.551956930494498</v>
      </c>
      <c r="M30" s="32">
        <f t="shared" si="6"/>
        <v>-30.854096966009848</v>
      </c>
      <c r="N30" s="32">
        <f t="shared" si="6"/>
        <v>-33.544079108730244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19697.346357440398</v>
      </c>
      <c r="D32" s="21">
        <v>19666.800074151273</v>
      </c>
      <c r="E32" s="21">
        <v>19635.437946532387</v>
      </c>
      <c r="F32" s="21">
        <v>19603.369571237599</v>
      </c>
      <c r="G32" s="21">
        <v>19569.743415794146</v>
      </c>
      <c r="H32" s="21">
        <v>19533.872056729084</v>
      </c>
      <c r="I32" s="21">
        <v>19500.394005465649</v>
      </c>
      <c r="J32" s="21">
        <v>19469.342424678107</v>
      </c>
      <c r="K32" s="21">
        <v>19439.420674674599</v>
      </c>
      <c r="L32" s="21">
        <v>19405.868717744102</v>
      </c>
      <c r="M32" s="21">
        <v>19375.014620778093</v>
      </c>
      <c r="N32" s="21">
        <v>19341.470541669361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-8.4476222783824717E-4</v>
      </c>
      <c r="D34" s="39">
        <f t="shared" ref="D34:N34" si="7">(D32/D8)-1</f>
        <v>-1.5507816502189353E-3</v>
      </c>
      <c r="E34" s="39">
        <f t="shared" si="7"/>
        <v>-1.5946736378383841E-3</v>
      </c>
      <c r="F34" s="39">
        <f t="shared" si="7"/>
        <v>-1.6331886959746189E-3</v>
      </c>
      <c r="G34" s="39">
        <f t="shared" si="7"/>
        <v>-1.7153252822815768E-3</v>
      </c>
      <c r="H34" s="39">
        <f t="shared" si="7"/>
        <v>-1.8330009905040967E-3</v>
      </c>
      <c r="I34" s="39">
        <f t="shared" si="7"/>
        <v>-1.7138461420352913E-3</v>
      </c>
      <c r="J34" s="39">
        <f t="shared" si="7"/>
        <v>-1.5923565841202691E-3</v>
      </c>
      <c r="K34" s="39">
        <f t="shared" si="7"/>
        <v>-1.5368649516165345E-3</v>
      </c>
      <c r="L34" s="39">
        <f t="shared" si="7"/>
        <v>-1.7259751456588646E-3</v>
      </c>
      <c r="M34" s="39">
        <f t="shared" si="7"/>
        <v>-1.5899363957768697E-3</v>
      </c>
      <c r="N34" s="39">
        <f t="shared" si="7"/>
        <v>-1.7313060023581572E-3</v>
      </c>
    </row>
    <row r="35" spans="1:14" ht="15.75" thickBot="1" x14ac:dyDescent="0.3">
      <c r="A35" s="40" t="s">
        <v>15</v>
      </c>
      <c r="B35" s="41"/>
      <c r="C35" s="42">
        <f>(C32/$C$8)-1</f>
        <v>-8.4476222783824717E-4</v>
      </c>
      <c r="D35" s="42">
        <f t="shared" ref="D35:N35" si="8">(D32/$C$8)-1</f>
        <v>-2.3942338362953342E-3</v>
      </c>
      <c r="E35" s="42">
        <f t="shared" si="8"/>
        <v>-3.9850894525521596E-3</v>
      </c>
      <c r="F35" s="42">
        <f t="shared" si="8"/>
        <v>-5.6117697454803883E-3</v>
      </c>
      <c r="G35" s="42">
        <f t="shared" si="8"/>
        <v>-7.3174690172391754E-3</v>
      </c>
      <c r="H35" s="42">
        <f t="shared" si="8"/>
        <v>-9.1370570797867368E-3</v>
      </c>
      <c r="I35" s="42">
        <f t="shared" si="8"/>
        <v>-1.0835243711796227E-2</v>
      </c>
      <c r="J35" s="42">
        <f t="shared" si="8"/>
        <v>-1.2410346724251453E-2</v>
      </c>
      <c r="K35" s="42">
        <f t="shared" si="8"/>
        <v>-1.3928138648950039E-2</v>
      </c>
      <c r="L35" s="42">
        <f t="shared" si="8"/>
        <v>-1.5630074173475617E-2</v>
      </c>
      <c r="M35" s="42">
        <f t="shared" si="8"/>
        <v>-1.719515974545538E-2</v>
      </c>
      <c r="N35" s="42">
        <f t="shared" si="8"/>
        <v>-1.8896695664534779E-2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1.5597516969969143</v>
      </c>
      <c r="D41" s="47">
        <v>1.5686869798424055</v>
      </c>
      <c r="E41" s="47">
        <v>1.5649210843683055</v>
      </c>
      <c r="F41" s="47">
        <v>1.5555990068469481</v>
      </c>
      <c r="G41" s="47">
        <v>1.5492998578076107</v>
      </c>
      <c r="H41" s="47">
        <v>1.5542917779763734</v>
      </c>
      <c r="I41" s="47">
        <v>1.5572352262868006</v>
      </c>
      <c r="J41" s="47">
        <v>1.5721099467165867</v>
      </c>
      <c r="K41" s="47">
        <v>1.5797043753999813</v>
      </c>
      <c r="L41" s="47">
        <v>1.583187623365756</v>
      </c>
      <c r="M41" s="47">
        <v>1.5883288478411719</v>
      </c>
      <c r="N41" s="47">
        <v>1.5988317797130633</v>
      </c>
    </row>
    <row r="43" spans="1:14" x14ac:dyDescent="0.25">
      <c r="A43" s="48" t="s">
        <v>31</v>
      </c>
      <c r="B43" s="48"/>
      <c r="C43" s="49">
        <v>113.38040647588122</v>
      </c>
      <c r="D43" s="49">
        <v>114.4106008247641</v>
      </c>
      <c r="E43" s="49">
        <v>113.28795832338621</v>
      </c>
      <c r="F43" s="49">
        <v>112.01476473550082</v>
      </c>
      <c r="G43" s="49">
        <v>110.98091491703319</v>
      </c>
      <c r="H43" s="49">
        <v>112.02136828658875</v>
      </c>
      <c r="I43" s="49">
        <v>109.46787442604688</v>
      </c>
      <c r="J43" s="49">
        <v>108.61703900396945</v>
      </c>
      <c r="K43" s="49">
        <v>106.8041738027846</v>
      </c>
      <c r="L43" s="49">
        <v>107.16431456411718</v>
      </c>
      <c r="M43" s="49">
        <v>104.80731728680236</v>
      </c>
      <c r="N43" s="49">
        <v>103.5659388622188</v>
      </c>
    </row>
    <row r="44" spans="1:14" x14ac:dyDescent="0.25">
      <c r="A44" s="19" t="s">
        <v>47</v>
      </c>
      <c r="B44" s="19"/>
      <c r="C44" s="50">
        <v>114.78065323578237</v>
      </c>
      <c r="D44" s="50">
        <v>114.41060082476409</v>
      </c>
      <c r="E44" s="50">
        <v>113.02610250256201</v>
      </c>
      <c r="F44" s="50">
        <v>111.52496100427581</v>
      </c>
      <c r="G44" s="50">
        <v>110.29140882316925</v>
      </c>
      <c r="H44" s="50">
        <v>111.11062042763932</v>
      </c>
      <c r="I44" s="50">
        <v>108.40578937920922</v>
      </c>
      <c r="J44" s="50">
        <v>107.41061453756957</v>
      </c>
      <c r="K44" s="50">
        <v>105.46813840711376</v>
      </c>
      <c r="L44" s="50">
        <v>105.68451884660479</v>
      </c>
      <c r="M44" s="50">
        <v>103.25304364464353</v>
      </c>
      <c r="N44" s="50">
        <v>101.92344413165627</v>
      </c>
    </row>
    <row r="45" spans="1:14" x14ac:dyDescent="0.25">
      <c r="A45" s="51" t="s">
        <v>48</v>
      </c>
      <c r="B45" s="51"/>
      <c r="C45" s="52">
        <v>112.13014080716071</v>
      </c>
      <c r="D45" s="52">
        <v>114.4106008247641</v>
      </c>
      <c r="E45" s="52">
        <v>113.52663001353808</v>
      </c>
      <c r="F45" s="52">
        <v>112.46430813463053</v>
      </c>
      <c r="G45" s="52">
        <v>111.62213745763475</v>
      </c>
      <c r="H45" s="52">
        <v>112.8711335238723</v>
      </c>
      <c r="I45" s="52">
        <v>110.46484359071185</v>
      </c>
      <c r="J45" s="52">
        <v>109.7485990528868</v>
      </c>
      <c r="K45" s="52">
        <v>108.05448100848118</v>
      </c>
      <c r="L45" s="52">
        <v>108.54188966099738</v>
      </c>
      <c r="M45" s="52">
        <v>106.24951264632426</v>
      </c>
      <c r="N45" s="52">
        <v>105.07958224792986</v>
      </c>
    </row>
    <row r="47" spans="1:14" x14ac:dyDescent="0.25">
      <c r="A47" s="48" t="s">
        <v>32</v>
      </c>
      <c r="B47" s="48"/>
      <c r="C47" s="49">
        <v>77.992661828444483</v>
      </c>
      <c r="D47" s="49">
        <v>77.894229219423821</v>
      </c>
      <c r="E47" s="49">
        <v>78.026223560457296</v>
      </c>
      <c r="F47" s="49">
        <v>78.172863422445872</v>
      </c>
      <c r="G47" s="49">
        <v>78.291692691397259</v>
      </c>
      <c r="H47" s="49">
        <v>78.190325479040553</v>
      </c>
      <c r="I47" s="49">
        <v>78.480277149576594</v>
      </c>
      <c r="J47" s="49">
        <v>78.587648401877985</v>
      </c>
      <c r="K47" s="49">
        <v>78.800453142508033</v>
      </c>
      <c r="L47" s="49">
        <v>78.775005175951733</v>
      </c>
      <c r="M47" s="49">
        <v>79.054748118855272</v>
      </c>
      <c r="N47" s="49">
        <v>79.210670884689279</v>
      </c>
    </row>
    <row r="48" spans="1:14" x14ac:dyDescent="0.25">
      <c r="A48" s="19" t="s">
        <v>45</v>
      </c>
      <c r="B48" s="19"/>
      <c r="C48" s="50">
        <v>75.622028143335953</v>
      </c>
      <c r="D48" s="50">
        <v>75.66758381929823</v>
      </c>
      <c r="E48" s="50">
        <v>75.830091717112808</v>
      </c>
      <c r="F48" s="50">
        <v>76.007825902132694</v>
      </c>
      <c r="G48" s="50">
        <v>76.156274834260515</v>
      </c>
      <c r="H48" s="50">
        <v>76.067949379707855</v>
      </c>
      <c r="I48" s="50">
        <v>76.392813490400457</v>
      </c>
      <c r="J48" s="50">
        <v>76.519159651533201</v>
      </c>
      <c r="K48" s="50">
        <v>76.757582698791765</v>
      </c>
      <c r="L48" s="50">
        <v>76.739344758127586</v>
      </c>
      <c r="M48" s="50">
        <v>77.047496520996503</v>
      </c>
      <c r="N48" s="50">
        <v>77.222317294468652</v>
      </c>
    </row>
    <row r="49" spans="1:14" x14ac:dyDescent="0.25">
      <c r="A49" s="51" t="s">
        <v>46</v>
      </c>
      <c r="B49" s="51"/>
      <c r="C49" s="52">
        <v>80.077237722372445</v>
      </c>
      <c r="D49" s="52">
        <v>79.862674253951326</v>
      </c>
      <c r="E49" s="52">
        <v>79.96361607684932</v>
      </c>
      <c r="F49" s="52">
        <v>80.081629469342218</v>
      </c>
      <c r="G49" s="52">
        <v>80.178191511943467</v>
      </c>
      <c r="H49" s="52">
        <v>80.066514197162064</v>
      </c>
      <c r="I49" s="52">
        <v>80.321144322333126</v>
      </c>
      <c r="J49" s="52">
        <v>80.405002537894518</v>
      </c>
      <c r="K49" s="52">
        <v>80.589117315585298</v>
      </c>
      <c r="L49" s="52">
        <v>80.55219947125569</v>
      </c>
      <c r="M49" s="52">
        <v>80.798366959617141</v>
      </c>
      <c r="N49" s="52">
        <v>80.931635186082914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8B37618F89864ABE738DE1DBF7EE19" ma:contentTypeVersion="11" ma:contentTypeDescription="Create a new document." ma:contentTypeScope="" ma:versionID="338772431a4e61ebfea64e648a85c22a">
  <xsd:schema xmlns:xsd="http://www.w3.org/2001/XMLSchema" xmlns:xs="http://www.w3.org/2001/XMLSchema" xmlns:p="http://schemas.microsoft.com/office/2006/metadata/properties" xmlns:ns2="1543e12e-b41e-4b3f-8a83-41e12152c6a2" xmlns:ns3="4ea622ab-6d0b-4c8a-8736-27bd26b1fd54" targetNamespace="http://schemas.microsoft.com/office/2006/metadata/properties" ma:root="true" ma:fieldsID="d8b564e3829b7f9e430e9ffbfa9bf305" ns2:_="" ns3:_="">
    <xsd:import namespace="1543e12e-b41e-4b3f-8a83-41e12152c6a2"/>
    <xsd:import namespace="4ea622ab-6d0b-4c8a-8736-27bd26b1fd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3e12e-b41e-4b3f-8a83-41e12152c6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622ab-6d0b-4c8a-8736-27bd26b1f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F26E4F-679C-4B66-919B-3E647A6934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43e12e-b41e-4b3f-8a83-41e12152c6a2"/>
    <ds:schemaRef ds:uri="4ea622ab-6d0b-4c8a-8736-27bd26b1fd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102E3F-4458-490C-8FB9-A28FE8DCD4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28F83C-1DD6-49B9-AAF7-FA6A6FCBC839}">
  <ds:schemaRefs>
    <ds:schemaRef ds:uri="1543e12e-b41e-4b3f-8a83-41e12152c6a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ea622ab-6d0b-4c8a-8736-27bd26b1fd5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Area Codes</vt:lpstr>
      <vt:lpstr>Dundee City</vt:lpstr>
      <vt:lpstr>Coldside</vt:lpstr>
      <vt:lpstr>EastEnd</vt:lpstr>
      <vt:lpstr>Lochee</vt:lpstr>
      <vt:lpstr>Maryfiel</vt:lpstr>
      <vt:lpstr>NorthEaD</vt:lpstr>
      <vt:lpstr>Strathma</vt:lpstr>
      <vt:lpstr>TheFerry</vt:lpstr>
      <vt:lpstr>WestEnd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Connachan, Cara</dc:creator>
  <cp:lastModifiedBy>Cara Connachan</cp:lastModifiedBy>
  <dcterms:created xsi:type="dcterms:W3CDTF">2020-07-15T14:42:44Z</dcterms:created>
  <dcterms:modified xsi:type="dcterms:W3CDTF">2020-08-03T15:25:19Z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0x0101008D8B37618F89864ABE738DE1DBF7EE19</vt:lpwstr>
  </property>
</Properties>
</file>