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41" documentId="8_{AB1016A0-F83E-446A-B5D0-1231E584DDBB}" xr6:coauthVersionLast="45" xr6:coauthVersionMax="45" xr10:uidLastSave="{B03DE024-2B24-4DC9-8E1C-A5B6CF36BC36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Inverclyde" sheetId="3" r:id="rId3"/>
    <sheet name="InvercEC" sheetId="4" r:id="rId4"/>
    <sheet name="InverclC" sheetId="5" r:id="rId5"/>
    <sheet name="InverclE" sheetId="6" r:id="rId6"/>
    <sheet name="InverclN" sheetId="7" r:id="rId7"/>
    <sheet name="InverclS" sheetId="8" r:id="rId8"/>
    <sheet name="InverclW" sheetId="9" r:id="rId9"/>
    <sheet name="InvercSW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0" l="1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<sst xmlns="http://schemas.openxmlformats.org/spreadsheetml/2006/main" count="498" uniqueCount="86">
  <si>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</si>
  <si>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</si>
  <si>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</si>
  <si>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</si>
  <si>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</si>
  <si>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</si>
  <si>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</si>
  <si>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</si>
  <si>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</si>
  <si>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</si>
  <si>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</si>
  <si>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</si>
  <si>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</si>
  <si>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</si>
  <si>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</si>
  <si>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</si>
  <si>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</si>
  <si>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</si>
  <si>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</si>
  <si>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</si>
  <si>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</si>
  <si>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</si>
  <si>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</si>
  <si>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</si>
  <si>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</si>
  <si>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</si>
  <si>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</si>
  <si>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</si>
  <si>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</si>
  <si>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</si>
  <si>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</si>
  <si>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</si>
  <si>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</si>
  <si>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</si>
  <si>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</si>
  <si>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</si>
  <si>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</si>
  <si>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</si>
  <si>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</si>
  <si>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</si>
  <si>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</si>
  <si>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</si>
  <si>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</si>
  <si>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</si>
  <si>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</si>
  <si>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</si>
  <si>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</si>
  <si>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</si>
  <si>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</si>
  <si>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</si>
  <si>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</si>
  <si>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</si>
  <si>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</si>
  <si>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</si>
  <si>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Inverclyde Multi Member Wards</t>
  </si>
  <si>
    <t>Inverclyde East Central</t>
  </si>
  <si>
    <t>InvercEC</t>
  </si>
  <si>
    <t>Inverclyde Central</t>
  </si>
  <si>
    <t>InverclC</t>
  </si>
  <si>
    <t>Inverclyde East</t>
  </si>
  <si>
    <t>InverclE</t>
  </si>
  <si>
    <t>Inverclyde North</t>
  </si>
  <si>
    <t>InverclN</t>
  </si>
  <si>
    <t>Inverclyde South</t>
  </si>
  <si>
    <t>InverclS</t>
  </si>
  <si>
    <t>Inverclyde West</t>
  </si>
  <si>
    <t>InverclW</t>
  </si>
  <si>
    <t>Inverclyde South West</t>
  </si>
  <si>
    <t>InvercSW</t>
  </si>
  <si>
    <t>Summary table for Inverclyde</t>
  </si>
  <si>
    <t>Summary table for Inverclyde East Central</t>
  </si>
  <si>
    <t>Summary table for Inverclyde Central</t>
  </si>
  <si>
    <t>Summary table for Inverclyde East</t>
  </si>
  <si>
    <t>Summary table for Inverclyde North</t>
  </si>
  <si>
    <t>Summary table for Inverclyde South</t>
  </si>
  <si>
    <t>Summary table for Inverclyde West</t>
  </si>
  <si>
    <t>Summary table for Inverclyde South West</t>
  </si>
  <si>
    <t>Inverclyde</t>
  </si>
  <si>
    <t>2018-based principal population projection summary table - Inverclyde</t>
  </si>
  <si>
    <t>2018-based principal population projection summary table - Inverclyde East Central</t>
  </si>
  <si>
    <t>2018-based principal population projection summary table - Inverclyde Central</t>
  </si>
  <si>
    <t>2018-based principal population projection summary table - Inverclyde East</t>
  </si>
  <si>
    <t>2018-based principal population projection summary table - Inverclyde North</t>
  </si>
  <si>
    <t>2018-based principal population projection summary table - Inverclyde South</t>
  </si>
  <si>
    <t>2018-based principal population projection summary table - Inverclyde West</t>
  </si>
  <si>
    <t>2018-based principal population projection summary table - Inverclyde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</si>
</sst>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9" fontId="0" fillId="2" borderId="0" xfId="1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topLeftCell="A4" workbookViewId="0">
      <selection activeCell="D16" sqref="D16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77</v>
      </c>
      <c r="D9" s="55" t="s">
        <v>78</v>
      </c>
    </row>
    <row r="10" spans="1:4" x14ac:dyDescent="0.25">
      <c r="A10" s="54" t="s">
        <v>55</v>
      </c>
      <c r="D10" s="55" t="s">
        <v>79</v>
      </c>
    </row>
    <row r="11" spans="1:4" x14ac:dyDescent="0.25">
      <c r="A11" s="54" t="s">
        <v>57</v>
      </c>
      <c r="D11" s="55" t="s">
        <v>80</v>
      </c>
    </row>
    <row r="12" spans="1:4" x14ac:dyDescent="0.25">
      <c r="A12" s="54" t="s">
        <v>59</v>
      </c>
      <c r="D12" s="55" t="s">
        <v>81</v>
      </c>
    </row>
    <row r="13" spans="1:4" x14ac:dyDescent="0.25">
      <c r="A13" s="54" t="s">
        <v>61</v>
      </c>
      <c r="D13" s="55" t="s">
        <v>82</v>
      </c>
    </row>
    <row r="14" spans="1:4" x14ac:dyDescent="0.25">
      <c r="A14" s="54" t="s">
        <v>63</v>
      </c>
      <c r="D14" s="55" t="s">
        <v>83</v>
      </c>
    </row>
    <row r="15" spans="1:4" x14ac:dyDescent="0.25">
      <c r="A15" s="54" t="s">
        <v>65</v>
      </c>
      <c r="D15" s="55" t="s">
        <v>84</v>
      </c>
    </row>
    <row r="16" spans="1:4" x14ac:dyDescent="0.25">
      <c r="A16" s="54" t="s">
        <v>67</v>
      </c>
      <c r="D16" s="55" t="s">
        <v>85</v>
      </c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Inverclyde!A1" display="2018-based principal population projection summary table - Inverclyde" xr:uid="{8C13A383-8A2F-4E4C-ADE7-42713AD6A7C8}"/>
    <hyperlink ref="D10:D16" location="Inverclyde!A1" display="2018-based principal population projection summary table - Inverclyde" xr:uid="{8EF6F94F-4D4A-4F0C-9AF8-0F5938391FEB}"/>
    <hyperlink ref="D10" location="InvercEC!A1" display="2018-based principal population projection summary table - Inverclyde East Central" xr:uid="{D26BE42A-C99F-4883-88D6-85AC352BC3F6}"/>
    <hyperlink ref="D11" location="InverclC!A1" display="2018-based principal population projection summary table - Inverclyde Central" xr:uid="{E96089A5-CCA2-41BE-9B73-4B9EF0CE5785}"/>
    <hyperlink ref="D12" location="InverclE!A1" display="2018-based principal population projection summary table - Inverclyde East" xr:uid="{94399560-5917-4356-B067-F541E15984C0}"/>
    <hyperlink ref="D13" location="InverclN!A1" display="2018-based principal population projection summary table - Inverclyde North" xr:uid="{FD9026A8-E3B7-4427-B554-D32D403C903A}"/>
    <hyperlink ref="D14" location="InverclS!A1" display="2018-based principal population projection summary table - Inverclyde South" xr:uid="{AB4A8733-E72C-4F7A-AFA6-ECB948167F64}"/>
    <hyperlink ref="D15" location="InverclW!A1" display="2018-based principal population projection summary table - Inverclyde West" xr:uid="{6CD67827-AC7D-44D5-8FF3-751C1D0E74F1}"/>
    <hyperlink ref="D16" location="InvercSW!A1" display="2018-based principal population projection summary table - Inverclyde South West" xr:uid="{C97BA929-DE44-4605-95BA-16611DBFE3E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11752</v>
      </c>
      <c r="D8" s="21">
        <v>11747.288871596978</v>
      </c>
      <c r="E8" s="21">
        <v>11746.89046811902</v>
      </c>
      <c r="F8" s="21">
        <v>11739.24219220281</v>
      </c>
      <c r="G8" s="21">
        <v>11728.6090494377</v>
      </c>
      <c r="H8" s="21">
        <v>11714.971070850041</v>
      </c>
      <c r="I8" s="21">
        <v>11701.682187145558</v>
      </c>
      <c r="J8" s="21">
        <v>11685.476739290965</v>
      </c>
      <c r="K8" s="21">
        <v>11667.025669036575</v>
      </c>
      <c r="L8" s="21">
        <v>11645.487596971536</v>
      </c>
      <c r="M8" s="21">
        <v>11624.752543697219</v>
      </c>
      <c r="N8" s="21">
        <v>11600.58782134154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92.497444681984973</v>
      </c>
      <c r="D10" s="26">
        <f t="shared" ref="D10:N10" si="0">SUM(D11:D12)</f>
        <v>93.332111242330527</v>
      </c>
      <c r="E10" s="26">
        <f t="shared" si="0"/>
        <v>92.587015414621305</v>
      </c>
      <c r="F10" s="26">
        <f t="shared" si="0"/>
        <v>91.878990406657394</v>
      </c>
      <c r="G10" s="26">
        <f t="shared" si="0"/>
        <v>90.426047297485368</v>
      </c>
      <c r="H10" s="26">
        <f t="shared" si="0"/>
        <v>90.031962622881238</v>
      </c>
      <c r="I10" s="26">
        <f t="shared" si="0"/>
        <v>88.946754538958444</v>
      </c>
      <c r="J10" s="26">
        <f t="shared" si="0"/>
        <v>89.529295699454096</v>
      </c>
      <c r="K10" s="26">
        <f t="shared" si="0"/>
        <v>89.000391288016402</v>
      </c>
      <c r="L10" s="26">
        <f t="shared" si="0"/>
        <v>88.842813363024646</v>
      </c>
      <c r="M10" s="26">
        <f t="shared" si="0"/>
        <v>88.778940571339135</v>
      </c>
      <c r="N10" s="26">
        <f t="shared" si="0"/>
        <v>88.866732499879816</v>
      </c>
    </row>
    <row r="11" spans="1:14" x14ac:dyDescent="0.25">
      <c r="A11" s="20" t="s">
        <v>34</v>
      </c>
      <c r="B11" s="18"/>
      <c r="C11" s="22">
        <v>47.594397263624735</v>
      </c>
      <c r="D11" s="22">
        <v>47.728257190691025</v>
      </c>
      <c r="E11" s="22">
        <v>47.426070587000204</v>
      </c>
      <c r="F11" s="22">
        <v>47.284411087555576</v>
      </c>
      <c r="G11" s="22">
        <v>46.415874043153678</v>
      </c>
      <c r="H11" s="22">
        <v>46.148458828709565</v>
      </c>
      <c r="I11" s="22">
        <v>45.537333663485903</v>
      </c>
      <c r="J11" s="22">
        <v>45.547495427385229</v>
      </c>
      <c r="K11" s="22">
        <v>45.644895210413559</v>
      </c>
      <c r="L11" s="22">
        <v>45.35735204109038</v>
      </c>
      <c r="M11" s="22">
        <v>45.54997931274589</v>
      </c>
      <c r="N11" s="22">
        <v>45.531390127615524</v>
      </c>
    </row>
    <row r="12" spans="1:14" x14ac:dyDescent="0.25">
      <c r="A12" s="27" t="s">
        <v>35</v>
      </c>
      <c r="B12" s="28"/>
      <c r="C12" s="29">
        <v>44.903047418360238</v>
      </c>
      <c r="D12" s="29">
        <v>45.603854051639502</v>
      </c>
      <c r="E12" s="29">
        <v>45.160944827621101</v>
      </c>
      <c r="F12" s="29">
        <v>44.594579319101818</v>
      </c>
      <c r="G12" s="29">
        <v>44.01017325433169</v>
      </c>
      <c r="H12" s="29">
        <v>43.883503794171673</v>
      </c>
      <c r="I12" s="29">
        <v>43.409420875472541</v>
      </c>
      <c r="J12" s="29">
        <v>43.981800272068867</v>
      </c>
      <c r="K12" s="29">
        <v>43.355496077602844</v>
      </c>
      <c r="L12" s="29">
        <v>43.485461321934267</v>
      </c>
      <c r="M12" s="29">
        <v>43.228961258593245</v>
      </c>
      <c r="N12" s="29">
        <v>43.335342372264293</v>
      </c>
    </row>
    <row r="13" spans="1:14" x14ac:dyDescent="0.25">
      <c r="A13" s="33" t="s">
        <v>36</v>
      </c>
      <c r="B13" s="18"/>
      <c r="C13" s="26">
        <f>SUM(C14:C15)</f>
        <v>108.58456134214289</v>
      </c>
      <c r="D13" s="26">
        <f t="shared" ref="D13:N13" si="1">SUM(D14:D15)</f>
        <v>112.36699627358034</v>
      </c>
      <c r="E13" s="26">
        <f t="shared" si="1"/>
        <v>115.18552398402369</v>
      </c>
      <c r="F13" s="26">
        <f t="shared" si="1"/>
        <v>118.82671867966758</v>
      </c>
      <c r="G13" s="26">
        <f t="shared" si="1"/>
        <v>118.94311525776445</v>
      </c>
      <c r="H13" s="26">
        <f t="shared" si="1"/>
        <v>119.89614351543707</v>
      </c>
      <c r="I13" s="26">
        <f t="shared" si="1"/>
        <v>122.58587340158363</v>
      </c>
      <c r="J13" s="26">
        <f t="shared" si="1"/>
        <v>126.11519685641977</v>
      </c>
      <c r="K13" s="26">
        <f t="shared" si="1"/>
        <v>129.1599053458782</v>
      </c>
      <c r="L13" s="26">
        <f t="shared" si="1"/>
        <v>129.53331058498424</v>
      </c>
      <c r="M13" s="26">
        <f t="shared" si="1"/>
        <v>131.83378528628236</v>
      </c>
      <c r="N13" s="26">
        <f t="shared" si="1"/>
        <v>132.0502525260012</v>
      </c>
    </row>
    <row r="14" spans="1:14" x14ac:dyDescent="0.25">
      <c r="A14" s="20" t="s">
        <v>37</v>
      </c>
      <c r="B14" s="18"/>
      <c r="C14" s="22">
        <v>53.088127591902975</v>
      </c>
      <c r="D14" s="22">
        <v>54.6689452904698</v>
      </c>
      <c r="E14" s="22">
        <v>56.035848239921947</v>
      </c>
      <c r="F14" s="22">
        <v>58.187510588317544</v>
      </c>
      <c r="G14" s="22">
        <v>58.624493942950039</v>
      </c>
      <c r="H14" s="22">
        <v>59.148982815081624</v>
      </c>
      <c r="I14" s="22">
        <v>60.271387427938976</v>
      </c>
      <c r="J14" s="22">
        <v>61.820752229987662</v>
      </c>
      <c r="K14" s="22">
        <v>63.233106532735519</v>
      </c>
      <c r="L14" s="22">
        <v>63.510487672852619</v>
      </c>
      <c r="M14" s="22">
        <v>64.508036187786161</v>
      </c>
      <c r="N14" s="22">
        <v>64.540513286036926</v>
      </c>
    </row>
    <row r="15" spans="1:14" x14ac:dyDescent="0.25">
      <c r="A15" s="10" t="s">
        <v>38</v>
      </c>
      <c r="B15" s="12"/>
      <c r="C15" s="23">
        <v>55.496433750239916</v>
      </c>
      <c r="D15" s="23">
        <v>57.698050983110541</v>
      </c>
      <c r="E15" s="23">
        <v>59.149675744101742</v>
      </c>
      <c r="F15" s="23">
        <v>60.639208091350028</v>
      </c>
      <c r="G15" s="23">
        <v>60.318621314814401</v>
      </c>
      <c r="H15" s="23">
        <v>60.747160700355458</v>
      </c>
      <c r="I15" s="23">
        <v>62.314485973644658</v>
      </c>
      <c r="J15" s="23">
        <v>64.29444462643211</v>
      </c>
      <c r="K15" s="23">
        <v>65.926798813142668</v>
      </c>
      <c r="L15" s="23">
        <v>66.02282291213163</v>
      </c>
      <c r="M15" s="23">
        <v>67.325749098496189</v>
      </c>
      <c r="N15" s="23">
        <v>67.509739239964262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-16.087116660157918</v>
      </c>
      <c r="D17" s="32">
        <f t="shared" ref="D17:N17" si="2">D10-D13</f>
        <v>-19.034885031249814</v>
      </c>
      <c r="E17" s="32">
        <f t="shared" si="2"/>
        <v>-22.598508569402384</v>
      </c>
      <c r="F17" s="32">
        <f t="shared" si="2"/>
        <v>-26.947728273010185</v>
      </c>
      <c r="G17" s="32">
        <f t="shared" si="2"/>
        <v>-28.517067960279078</v>
      </c>
      <c r="H17" s="32">
        <f t="shared" si="2"/>
        <v>-29.864180892555837</v>
      </c>
      <c r="I17" s="32">
        <f t="shared" si="2"/>
        <v>-33.639118862625182</v>
      </c>
      <c r="J17" s="32">
        <f t="shared" si="2"/>
        <v>-36.585901156965676</v>
      </c>
      <c r="K17" s="32">
        <f t="shared" si="2"/>
        <v>-40.159514057861799</v>
      </c>
      <c r="L17" s="32">
        <f t="shared" si="2"/>
        <v>-40.690497221959589</v>
      </c>
      <c r="M17" s="32">
        <f t="shared" si="2"/>
        <v>-43.054844714943229</v>
      </c>
      <c r="N17" s="32">
        <f t="shared" si="2"/>
        <v>-43.183520026121386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540.51222055778373</v>
      </c>
      <c r="D19" s="26">
        <f t="shared" ref="D19:N19" si="3">SUM(D20:D21)</f>
        <v>543.57201491795286</v>
      </c>
      <c r="E19" s="26">
        <f t="shared" si="3"/>
        <v>541.87692235605221</v>
      </c>
      <c r="F19" s="26">
        <f t="shared" si="3"/>
        <v>542.15718392699182</v>
      </c>
      <c r="G19" s="26">
        <f t="shared" si="3"/>
        <v>542.3670042866803</v>
      </c>
      <c r="H19" s="26">
        <f t="shared" si="3"/>
        <v>542.66668336654516</v>
      </c>
      <c r="I19" s="26">
        <f t="shared" si="3"/>
        <v>543.47449799344724</v>
      </c>
      <c r="J19" s="26">
        <f t="shared" si="3"/>
        <v>543.3846179593761</v>
      </c>
      <c r="K19" s="26">
        <f t="shared" si="3"/>
        <v>543.6042498797691</v>
      </c>
      <c r="L19" s="26">
        <f t="shared" si="3"/>
        <v>544.75694716182102</v>
      </c>
      <c r="M19" s="26">
        <f t="shared" si="3"/>
        <v>543.62977403550394</v>
      </c>
      <c r="N19" s="26">
        <f t="shared" si="3"/>
        <v>544.80972028849305</v>
      </c>
    </row>
    <row r="20" spans="1:14" x14ac:dyDescent="0.25">
      <c r="A20" s="60" t="s">
        <v>40</v>
      </c>
      <c r="B20" s="60"/>
      <c r="C20" s="22">
        <v>265.33440780061687</v>
      </c>
      <c r="D20" s="22">
        <v>267.88335144272918</v>
      </c>
      <c r="E20" s="22">
        <v>266.59693407124439</v>
      </c>
      <c r="F20" s="22">
        <v>267.31728170982672</v>
      </c>
      <c r="G20" s="22">
        <v>267.14057578008658</v>
      </c>
      <c r="H20" s="22">
        <v>266.66222558411727</v>
      </c>
      <c r="I20" s="22">
        <v>266.72134924017649</v>
      </c>
      <c r="J20" s="22">
        <v>267.5735006959203</v>
      </c>
      <c r="K20" s="22">
        <v>267.99716923313133</v>
      </c>
      <c r="L20" s="22">
        <v>268.62939247743304</v>
      </c>
      <c r="M20" s="22">
        <v>267.81060429901981</v>
      </c>
      <c r="N20" s="22">
        <v>268.85028068495387</v>
      </c>
    </row>
    <row r="21" spans="1:14" x14ac:dyDescent="0.25">
      <c r="A21" s="27" t="s">
        <v>41</v>
      </c>
      <c r="B21" s="27"/>
      <c r="C21" s="29">
        <v>275.17781275716686</v>
      </c>
      <c r="D21" s="29">
        <v>275.68866347522362</v>
      </c>
      <c r="E21" s="29">
        <v>275.27998828480781</v>
      </c>
      <c r="F21" s="29">
        <v>274.83990221716516</v>
      </c>
      <c r="G21" s="29">
        <v>275.22642850659372</v>
      </c>
      <c r="H21" s="29">
        <v>276.00445778242795</v>
      </c>
      <c r="I21" s="29">
        <v>276.75314875327075</v>
      </c>
      <c r="J21" s="29">
        <v>275.8111172634558</v>
      </c>
      <c r="K21" s="29">
        <v>275.60708064663777</v>
      </c>
      <c r="L21" s="29">
        <v>276.12755468438803</v>
      </c>
      <c r="M21" s="29">
        <v>275.81916973648407</v>
      </c>
      <c r="N21" s="29">
        <v>275.95943960353912</v>
      </c>
    </row>
    <row r="22" spans="1:14" x14ac:dyDescent="0.25">
      <c r="A22" s="63" t="s">
        <v>44</v>
      </c>
      <c r="B22" s="63"/>
      <c r="C22" s="26">
        <f>SUM(C23:C24)</f>
        <v>529.13623230064627</v>
      </c>
      <c r="D22" s="26">
        <f t="shared" ref="D22:N22" si="4">SUM(D23:D24)</f>
        <v>524.93553336466039</v>
      </c>
      <c r="E22" s="26">
        <f t="shared" si="4"/>
        <v>526.92668970285899</v>
      </c>
      <c r="F22" s="26">
        <f t="shared" si="4"/>
        <v>525.84259841909409</v>
      </c>
      <c r="G22" s="26">
        <f t="shared" si="4"/>
        <v>527.48791491406269</v>
      </c>
      <c r="H22" s="26">
        <f t="shared" si="4"/>
        <v>526.09138617846872</v>
      </c>
      <c r="I22" s="26">
        <f t="shared" si="4"/>
        <v>526.04082698541629</v>
      </c>
      <c r="J22" s="26">
        <f t="shared" si="4"/>
        <v>525.24978705680132</v>
      </c>
      <c r="K22" s="26">
        <f t="shared" si="4"/>
        <v>524.98280788694308</v>
      </c>
      <c r="L22" s="26">
        <f t="shared" si="4"/>
        <v>524.80150321418012</v>
      </c>
      <c r="M22" s="26">
        <f t="shared" si="4"/>
        <v>524.73965167624146</v>
      </c>
      <c r="N22" s="26">
        <f t="shared" si="4"/>
        <v>525.55290694742121</v>
      </c>
    </row>
    <row r="23" spans="1:14" x14ac:dyDescent="0.25">
      <c r="A23" s="60" t="s">
        <v>42</v>
      </c>
      <c r="B23" s="60"/>
      <c r="C23" s="23">
        <v>269.22198162312765</v>
      </c>
      <c r="D23" s="22">
        <v>266.83634913262199</v>
      </c>
      <c r="E23" s="22">
        <v>268.43670039644621</v>
      </c>
      <c r="F23" s="22">
        <v>267.52662629527725</v>
      </c>
      <c r="G23" s="22">
        <v>268.69965821744972</v>
      </c>
      <c r="H23" s="22">
        <v>268.29416509799069</v>
      </c>
      <c r="I23" s="22">
        <v>268.22166855017775</v>
      </c>
      <c r="J23" s="22">
        <v>266.81696563052122</v>
      </c>
      <c r="K23" s="22">
        <v>267.2698147427119</v>
      </c>
      <c r="L23" s="22">
        <v>266.84466807726943</v>
      </c>
      <c r="M23" s="22">
        <v>266.65667740060513</v>
      </c>
      <c r="N23" s="22">
        <v>267.04328472343451</v>
      </c>
    </row>
    <row r="24" spans="1:14" x14ac:dyDescent="0.25">
      <c r="A24" s="10" t="s">
        <v>43</v>
      </c>
      <c r="B24" s="10"/>
      <c r="C24" s="23">
        <v>259.91425067751868</v>
      </c>
      <c r="D24" s="23">
        <v>258.0991842320384</v>
      </c>
      <c r="E24" s="23">
        <v>258.48998930641272</v>
      </c>
      <c r="F24" s="23">
        <v>258.31597212381683</v>
      </c>
      <c r="G24" s="23">
        <v>258.78825669661302</v>
      </c>
      <c r="H24" s="23">
        <v>257.79722108047804</v>
      </c>
      <c r="I24" s="23">
        <v>257.81915843523859</v>
      </c>
      <c r="J24" s="23">
        <v>258.43282142628004</v>
      </c>
      <c r="K24" s="23">
        <v>257.71299314423118</v>
      </c>
      <c r="L24" s="23">
        <v>257.95683513691068</v>
      </c>
      <c r="M24" s="23">
        <v>258.08297427563639</v>
      </c>
      <c r="N24" s="23">
        <v>258.5096222239867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11.375988257137465</v>
      </c>
      <c r="D26" s="32">
        <f t="shared" ref="D26:N26" si="5">D19-D22</f>
        <v>18.636481553292469</v>
      </c>
      <c r="E26" s="32">
        <f t="shared" si="5"/>
        <v>14.950232653193211</v>
      </c>
      <c r="F26" s="32">
        <f t="shared" si="5"/>
        <v>16.314585507897732</v>
      </c>
      <c r="G26" s="32">
        <f t="shared" si="5"/>
        <v>14.879089372617614</v>
      </c>
      <c r="H26" s="32">
        <f t="shared" si="5"/>
        <v>16.575297188076433</v>
      </c>
      <c r="I26" s="32">
        <f t="shared" si="5"/>
        <v>17.433671008030956</v>
      </c>
      <c r="J26" s="32">
        <f t="shared" si="5"/>
        <v>18.134830902574777</v>
      </c>
      <c r="K26" s="32">
        <f t="shared" si="5"/>
        <v>18.621441992826021</v>
      </c>
      <c r="L26" s="32">
        <f t="shared" si="5"/>
        <v>19.955443947640902</v>
      </c>
      <c r="M26" s="32">
        <f t="shared" si="5"/>
        <v>18.890122359262477</v>
      </c>
      <c r="N26" s="32">
        <f t="shared" si="5"/>
        <v>19.256813341071847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-4.711128403020453</v>
      </c>
      <c r="D30" s="32">
        <f t="shared" ref="D30:N30" si="6">D17+D26+D28</f>
        <v>-0.39840347795734488</v>
      </c>
      <c r="E30" s="32">
        <f t="shared" si="6"/>
        <v>-7.6482759162091725</v>
      </c>
      <c r="F30" s="32">
        <f t="shared" si="6"/>
        <v>-10.633142765112453</v>
      </c>
      <c r="G30" s="32">
        <f t="shared" si="6"/>
        <v>-13.637978587661465</v>
      </c>
      <c r="H30" s="32">
        <f t="shared" si="6"/>
        <v>-13.288883704479403</v>
      </c>
      <c r="I30" s="32">
        <f t="shared" si="6"/>
        <v>-16.205447854594226</v>
      </c>
      <c r="J30" s="32">
        <f t="shared" si="6"/>
        <v>-18.451070254390899</v>
      </c>
      <c r="K30" s="32">
        <f t="shared" si="6"/>
        <v>-21.538072065035777</v>
      </c>
      <c r="L30" s="32">
        <f t="shared" si="6"/>
        <v>-20.735053274318687</v>
      </c>
      <c r="M30" s="32">
        <f t="shared" si="6"/>
        <v>-24.164722355680752</v>
      </c>
      <c r="N30" s="32">
        <f t="shared" si="6"/>
        <v>-23.926706685049538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11747.288871596978</v>
      </c>
      <c r="D32" s="21">
        <v>11746.89046811902</v>
      </c>
      <c r="E32" s="21">
        <v>11739.24219220281</v>
      </c>
      <c r="F32" s="21">
        <v>11728.6090494377</v>
      </c>
      <c r="G32" s="21">
        <v>11714.971070850041</v>
      </c>
      <c r="H32" s="21">
        <v>11701.682187145558</v>
      </c>
      <c r="I32" s="21">
        <v>11685.476739290965</v>
      </c>
      <c r="J32" s="21">
        <v>11667.025669036575</v>
      </c>
      <c r="K32" s="21">
        <v>11645.487596971536</v>
      </c>
      <c r="L32" s="21">
        <v>11624.752543697219</v>
      </c>
      <c r="M32" s="21">
        <v>11600.58782134154</v>
      </c>
      <c r="N32" s="21">
        <v>11576.66111465649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-4.0087886342932144E-4</v>
      </c>
      <c r="D34" s="39">
        <f t="shared" ref="D34:N34" si="7">(D32/D8)-1</f>
        <v>-3.3914504215637464E-5</v>
      </c>
      <c r="E34" s="39">
        <f t="shared" si="7"/>
        <v>-6.5108940421021444E-4</v>
      </c>
      <c r="F34" s="39">
        <f t="shared" si="7"/>
        <v>-9.0577761247412347E-4</v>
      </c>
      <c r="G34" s="39">
        <f t="shared" si="7"/>
        <v>-1.162795906161862E-3</v>
      </c>
      <c r="H34" s="39">
        <f t="shared" si="7"/>
        <v>-1.1343505352351402E-3</v>
      </c>
      <c r="I34" s="39">
        <f t="shared" si="7"/>
        <v>-1.384881899492596E-3</v>
      </c>
      <c r="J34" s="39">
        <f t="shared" si="7"/>
        <v>-1.5789745395967669E-3</v>
      </c>
      <c r="K34" s="39">
        <f t="shared" si="7"/>
        <v>-1.8460636563266686E-3</v>
      </c>
      <c r="L34" s="39">
        <f t="shared" si="7"/>
        <v>-1.7805225501857924E-3</v>
      </c>
      <c r="M34" s="39">
        <f t="shared" si="7"/>
        <v>-2.0787300430563649E-3</v>
      </c>
      <c r="N34" s="39">
        <f t="shared" si="7"/>
        <v>-2.0625426102143241E-3</v>
      </c>
    </row>
    <row r="35" spans="1:14" ht="15.75" thickBot="1" x14ac:dyDescent="0.3">
      <c r="A35" s="40" t="s">
        <v>15</v>
      </c>
      <c r="B35" s="41"/>
      <c r="C35" s="42">
        <f>(C32/$C$8)-1</f>
        <v>-4.0087886342932144E-4</v>
      </c>
      <c r="D35" s="42">
        <f t="shared" ref="D35:N35" si="8">(D32/$C$8)-1</f>
        <v>-4.3477977203709717E-4</v>
      </c>
      <c r="E35" s="42">
        <f t="shared" si="8"/>
        <v>-1.0855860957446062E-3</v>
      </c>
      <c r="F35" s="42">
        <f t="shared" si="8"/>
        <v>-1.9903804086367494E-3</v>
      </c>
      <c r="G35" s="42">
        <f t="shared" si="8"/>
        <v>-3.1508619086078049E-3</v>
      </c>
      <c r="H35" s="42">
        <f t="shared" si="8"/>
        <v>-4.2816382619504934E-3</v>
      </c>
      <c r="I35" s="42">
        <f t="shared" si="8"/>
        <v>-5.6605905981139681E-3</v>
      </c>
      <c r="J35" s="42">
        <f t="shared" si="8"/>
        <v>-7.2306272092771406E-3</v>
      </c>
      <c r="K35" s="42">
        <f t="shared" si="8"/>
        <v>-9.063342667500307E-3</v>
      </c>
      <c r="L35" s="42">
        <f t="shared" si="8"/>
        <v>-1.0827727731686609E-2</v>
      </c>
      <c r="M35" s="42">
        <f t="shared" si="8"/>
        <v>-1.2883949851809073E-2</v>
      </c>
      <c r="N35" s="42">
        <f t="shared" si="8"/>
        <v>-1.4919918766466145E-2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1.3974929282850721</v>
      </c>
      <c r="D41" s="47">
        <v>1.4188246571851679</v>
      </c>
      <c r="E41" s="47">
        <v>1.4170824985061974</v>
      </c>
      <c r="F41" s="47">
        <v>1.415101114897577</v>
      </c>
      <c r="G41" s="47">
        <v>1.4041005219321168</v>
      </c>
      <c r="H41" s="47">
        <v>1.4091170935611035</v>
      </c>
      <c r="I41" s="47">
        <v>1.4017534196234489</v>
      </c>
      <c r="J41" s="47">
        <v>1.4205606570813065</v>
      </c>
      <c r="K41" s="47">
        <v>1.4223622168754495</v>
      </c>
      <c r="L41" s="47">
        <v>1.4300065277304961</v>
      </c>
      <c r="M41" s="47">
        <v>1.4379558831300934</v>
      </c>
      <c r="N41" s="47">
        <v>1.4466933713231662</v>
      </c>
    </row>
    <row r="43" spans="1:14" x14ac:dyDescent="0.25">
      <c r="A43" s="48" t="s">
        <v>31</v>
      </c>
      <c r="B43" s="48"/>
      <c r="C43" s="49">
        <v>104.76074102632089</v>
      </c>
      <c r="D43" s="49">
        <v>105.74481697606656</v>
      </c>
      <c r="E43" s="49">
        <v>105.41114939521893</v>
      </c>
      <c r="F43" s="49">
        <v>106.009182533063</v>
      </c>
      <c r="G43" s="49">
        <v>103.83909849911916</v>
      </c>
      <c r="H43" s="49">
        <v>102.20650266225388</v>
      </c>
      <c r="I43" s="49">
        <v>101.62089442874847</v>
      </c>
      <c r="J43" s="49">
        <v>101.88122734993019</v>
      </c>
      <c r="K43" s="49">
        <v>101.76818530419797</v>
      </c>
      <c r="L43" s="49">
        <v>99.882412913223959</v>
      </c>
      <c r="M43" s="49">
        <v>99.316504037065855</v>
      </c>
      <c r="N43" s="49">
        <v>97.039256444201186</v>
      </c>
    </row>
    <row r="44" spans="1:14" x14ac:dyDescent="0.25">
      <c r="A44" s="19" t="s">
        <v>47</v>
      </c>
      <c r="B44" s="19"/>
      <c r="C44" s="50">
        <v>106.00924758175555</v>
      </c>
      <c r="D44" s="50">
        <v>105.74481697606655</v>
      </c>
      <c r="E44" s="50">
        <v>105.1804996263141</v>
      </c>
      <c r="F44" s="50">
        <v>105.5744138190652</v>
      </c>
      <c r="G44" s="50">
        <v>103.24198673858298</v>
      </c>
      <c r="H44" s="50">
        <v>101.43625241593412</v>
      </c>
      <c r="I44" s="50">
        <v>100.70256653088549</v>
      </c>
      <c r="J44" s="50">
        <v>100.82285804714553</v>
      </c>
      <c r="K44" s="50">
        <v>100.59626519345268</v>
      </c>
      <c r="L44" s="50">
        <v>98.656095649617257</v>
      </c>
      <c r="M44" s="50">
        <v>97.987668986793935</v>
      </c>
      <c r="N44" s="50">
        <v>95.671590943987255</v>
      </c>
    </row>
    <row r="45" spans="1:14" x14ac:dyDescent="0.25">
      <c r="A45" s="51" t="s">
        <v>48</v>
      </c>
      <c r="B45" s="51"/>
      <c r="C45" s="52">
        <v>103.59362923870843</v>
      </c>
      <c r="D45" s="52">
        <v>105.74481697606656</v>
      </c>
      <c r="E45" s="52">
        <v>105.63059207122687</v>
      </c>
      <c r="F45" s="52">
        <v>106.42975313980925</v>
      </c>
      <c r="G45" s="52">
        <v>104.42609567638817</v>
      </c>
      <c r="H45" s="52">
        <v>102.96781248455622</v>
      </c>
      <c r="I45" s="52">
        <v>102.52518913781097</v>
      </c>
      <c r="J45" s="52">
        <v>102.92004430925768</v>
      </c>
      <c r="K45" s="52">
        <v>102.91816645101622</v>
      </c>
      <c r="L45" s="52">
        <v>101.09118258019848</v>
      </c>
      <c r="M45" s="52">
        <v>100.62398016077991</v>
      </c>
      <c r="N45" s="52">
        <v>98.383836403438252</v>
      </c>
    </row>
    <row r="47" spans="1:14" x14ac:dyDescent="0.25">
      <c r="A47" s="48" t="s">
        <v>32</v>
      </c>
      <c r="B47" s="48"/>
      <c r="C47" s="49">
        <v>78.977117928650216</v>
      </c>
      <c r="D47" s="49">
        <v>78.851028407318012</v>
      </c>
      <c r="E47" s="49">
        <v>78.89019363115014</v>
      </c>
      <c r="F47" s="49">
        <v>78.817095204079337</v>
      </c>
      <c r="G47" s="49">
        <v>79.061079902468535</v>
      </c>
      <c r="H47" s="49">
        <v>79.25355218925462</v>
      </c>
      <c r="I47" s="49">
        <v>79.330312554869508</v>
      </c>
      <c r="J47" s="49">
        <v>79.300822099887355</v>
      </c>
      <c r="K47" s="49">
        <v>79.317343837476599</v>
      </c>
      <c r="L47" s="49">
        <v>79.542348912728045</v>
      </c>
      <c r="M47" s="49">
        <v>79.615392564249859</v>
      </c>
      <c r="N47" s="49">
        <v>79.892497596857098</v>
      </c>
    </row>
    <row r="48" spans="1:14" x14ac:dyDescent="0.25">
      <c r="A48" s="19" t="s">
        <v>45</v>
      </c>
      <c r="B48" s="19"/>
      <c r="C48" s="50">
        <v>76.658540614592241</v>
      </c>
      <c r="D48" s="50">
        <v>76.688198004290697</v>
      </c>
      <c r="E48" s="50">
        <v>76.754911783876636</v>
      </c>
      <c r="F48" s="50">
        <v>76.705561043354621</v>
      </c>
      <c r="G48" s="50">
        <v>76.990732935521947</v>
      </c>
      <c r="H48" s="50">
        <v>77.214456419263897</v>
      </c>
      <c r="I48" s="50">
        <v>77.307537929377688</v>
      </c>
      <c r="J48" s="50">
        <v>77.290264458560344</v>
      </c>
      <c r="K48" s="50">
        <v>77.319099783620317</v>
      </c>
      <c r="L48" s="50">
        <v>77.568862846070687</v>
      </c>
      <c r="M48" s="50">
        <v>77.658069702286909</v>
      </c>
      <c r="N48" s="50">
        <v>77.966029129928771</v>
      </c>
    </row>
    <row r="49" spans="1:14" x14ac:dyDescent="0.25">
      <c r="A49" s="51" t="s">
        <v>46</v>
      </c>
      <c r="B49" s="51"/>
      <c r="C49" s="52">
        <v>80.986424745148923</v>
      </c>
      <c r="D49" s="52">
        <v>80.757853976949846</v>
      </c>
      <c r="E49" s="52">
        <v>80.774301017544985</v>
      </c>
      <c r="F49" s="52">
        <v>80.69299860628611</v>
      </c>
      <c r="G49" s="52">
        <v>80.909032941464133</v>
      </c>
      <c r="H49" s="52">
        <v>81.070095886406563</v>
      </c>
      <c r="I49" s="52">
        <v>81.121418744083087</v>
      </c>
      <c r="J49" s="52">
        <v>81.079410403692265</v>
      </c>
      <c r="K49" s="52">
        <v>81.080027332785747</v>
      </c>
      <c r="L49" s="52">
        <v>81.277166044756513</v>
      </c>
      <c r="M49" s="52">
        <v>81.331591427434603</v>
      </c>
      <c r="N49" s="52">
        <v>81.580719152369767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A2" sqref="A2:A8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78150</v>
      </c>
      <c r="D8" s="21">
        <v>77693</v>
      </c>
      <c r="E8" s="21">
        <v>77255</v>
      </c>
      <c r="F8" s="21">
        <v>76791</v>
      </c>
      <c r="G8" s="21">
        <v>76313</v>
      </c>
      <c r="H8" s="21">
        <v>75835.999999999985</v>
      </c>
      <c r="I8" s="21">
        <v>75367</v>
      </c>
      <c r="J8" s="21">
        <v>74885.000000000015</v>
      </c>
      <c r="K8" s="21">
        <v>74394</v>
      </c>
      <c r="L8" s="21">
        <v>73898</v>
      </c>
      <c r="M8" s="21">
        <v>73418</v>
      </c>
      <c r="N8" s="21">
        <v>72916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653.00000000000011</v>
      </c>
      <c r="D10" s="26">
        <f t="shared" ref="D10:N10" si="0">SUM(D11:D12)</f>
        <v>659</v>
      </c>
      <c r="E10" s="26">
        <f t="shared" si="0"/>
        <v>654</v>
      </c>
      <c r="F10" s="26">
        <f t="shared" si="0"/>
        <v>649</v>
      </c>
      <c r="G10" s="26">
        <f t="shared" si="0"/>
        <v>639</v>
      </c>
      <c r="H10" s="26">
        <f t="shared" si="0"/>
        <v>636</v>
      </c>
      <c r="I10" s="26">
        <f t="shared" si="0"/>
        <v>627</v>
      </c>
      <c r="J10" s="26">
        <f t="shared" si="0"/>
        <v>629</v>
      </c>
      <c r="K10" s="26">
        <f t="shared" si="0"/>
        <v>621.99999999999989</v>
      </c>
      <c r="L10" s="26">
        <f t="shared" si="0"/>
        <v>617</v>
      </c>
      <c r="M10" s="26">
        <f t="shared" si="0"/>
        <v>612</v>
      </c>
      <c r="N10" s="26">
        <f t="shared" si="0"/>
        <v>607</v>
      </c>
    </row>
    <row r="11" spans="1:14" x14ac:dyDescent="0.25">
      <c r="A11" s="17" t="s">
        <v>34</v>
      </c>
      <c r="B11" s="18"/>
      <c r="C11" s="22">
        <v>336.00000000000006</v>
      </c>
      <c r="D11" s="22">
        <v>337</v>
      </c>
      <c r="E11" s="22">
        <v>334.99999999999994</v>
      </c>
      <c r="F11" s="22">
        <v>334.00000000000006</v>
      </c>
      <c r="G11" s="22">
        <v>327.99999999999994</v>
      </c>
      <c r="H11" s="22">
        <v>326</v>
      </c>
      <c r="I11" s="22">
        <v>321.00000000000006</v>
      </c>
      <c r="J11" s="22">
        <v>319.99999999999994</v>
      </c>
      <c r="K11" s="22">
        <v>318.99999999999994</v>
      </c>
      <c r="L11" s="22">
        <v>315.00000000000006</v>
      </c>
      <c r="M11" s="22">
        <v>314</v>
      </c>
      <c r="N11" s="22">
        <v>310.99999999999994</v>
      </c>
    </row>
    <row r="12" spans="1:14" x14ac:dyDescent="0.25">
      <c r="A12" s="27" t="s">
        <v>35</v>
      </c>
      <c r="B12" s="28"/>
      <c r="C12" s="29">
        <v>317.00000000000006</v>
      </c>
      <c r="D12" s="29">
        <v>322</v>
      </c>
      <c r="E12" s="29">
        <v>319</v>
      </c>
      <c r="F12" s="29">
        <v>315</v>
      </c>
      <c r="G12" s="29">
        <v>311</v>
      </c>
      <c r="H12" s="29">
        <v>310</v>
      </c>
      <c r="I12" s="29">
        <v>306</v>
      </c>
      <c r="J12" s="29">
        <v>309</v>
      </c>
      <c r="K12" s="29">
        <v>302.99999999999994</v>
      </c>
      <c r="L12" s="29">
        <v>302</v>
      </c>
      <c r="M12" s="29">
        <v>298</v>
      </c>
      <c r="N12" s="29">
        <v>296.00000000000006</v>
      </c>
    </row>
    <row r="13" spans="1:14" x14ac:dyDescent="0.25">
      <c r="A13" s="24" t="s">
        <v>36</v>
      </c>
      <c r="B13" s="18"/>
      <c r="C13" s="26">
        <f>SUM(C14:C15)</f>
        <v>1010.0000000000002</v>
      </c>
      <c r="D13" s="26">
        <f t="shared" ref="D13:N13" si="1">SUM(D14:D15)</f>
        <v>1029.0000000000007</v>
      </c>
      <c r="E13" s="26">
        <f t="shared" si="1"/>
        <v>1033.9999999999991</v>
      </c>
      <c r="F13" s="26">
        <f t="shared" si="1"/>
        <v>1049.0000000000005</v>
      </c>
      <c r="G13" s="26">
        <f t="shared" si="1"/>
        <v>1033.9999999999998</v>
      </c>
      <c r="H13" s="26">
        <f t="shared" si="1"/>
        <v>1027</v>
      </c>
      <c r="I13" s="26">
        <f t="shared" si="1"/>
        <v>1031.9999999999998</v>
      </c>
      <c r="J13" s="26">
        <f t="shared" si="1"/>
        <v>1046</v>
      </c>
      <c r="K13" s="26">
        <f t="shared" si="1"/>
        <v>1055.0000000000005</v>
      </c>
      <c r="L13" s="26">
        <f t="shared" si="1"/>
        <v>1045</v>
      </c>
      <c r="M13" s="26">
        <f t="shared" si="1"/>
        <v>1049.9999999999998</v>
      </c>
      <c r="N13" s="26">
        <f t="shared" si="1"/>
        <v>1037.0000000000002</v>
      </c>
    </row>
    <row r="14" spans="1:14" x14ac:dyDescent="0.25">
      <c r="A14" s="17" t="s">
        <v>37</v>
      </c>
      <c r="B14" s="18"/>
      <c r="C14" s="22">
        <v>469.92972075203772</v>
      </c>
      <c r="D14" s="22">
        <v>474.46443459488717</v>
      </c>
      <c r="E14" s="22">
        <v>477.9283839898934</v>
      </c>
      <c r="F14" s="22">
        <v>488.19990026422056</v>
      </c>
      <c r="G14" s="22">
        <v>484.14040696842994</v>
      </c>
      <c r="H14" s="22">
        <v>483.15567010624551</v>
      </c>
      <c r="I14" s="22">
        <v>486.71633964160429</v>
      </c>
      <c r="J14" s="22">
        <v>493.10137634524153</v>
      </c>
      <c r="K14" s="22">
        <v>498.81850024220671</v>
      </c>
      <c r="L14" s="22">
        <v>495.75741831209496</v>
      </c>
      <c r="M14" s="22">
        <v>498.63036921690434</v>
      </c>
      <c r="N14" s="22">
        <v>493.03358016195983</v>
      </c>
    </row>
    <row r="15" spans="1:14" x14ac:dyDescent="0.25">
      <c r="A15" s="10" t="s">
        <v>38</v>
      </c>
      <c r="B15" s="12"/>
      <c r="C15" s="23">
        <v>540.0702792479625</v>
      </c>
      <c r="D15" s="23">
        <v>554.53556540511352</v>
      </c>
      <c r="E15" s="23">
        <v>556.0716160101058</v>
      </c>
      <c r="F15" s="23">
        <v>560.80009973578001</v>
      </c>
      <c r="G15" s="23">
        <v>549.85959303156983</v>
      </c>
      <c r="H15" s="23">
        <v>543.84432989375443</v>
      </c>
      <c r="I15" s="23">
        <v>545.28366035839554</v>
      </c>
      <c r="J15" s="23">
        <v>552.89862365475835</v>
      </c>
      <c r="K15" s="23">
        <v>556.18149975779374</v>
      </c>
      <c r="L15" s="23">
        <v>549.24258168790516</v>
      </c>
      <c r="M15" s="23">
        <v>551.36963078309543</v>
      </c>
      <c r="N15" s="23">
        <v>543.96641983804034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-357.00000000000011</v>
      </c>
      <c r="D17" s="32">
        <f t="shared" ref="D17:N17" si="2">D10-D13</f>
        <v>-370.00000000000068</v>
      </c>
      <c r="E17" s="32">
        <f t="shared" si="2"/>
        <v>-379.99999999999909</v>
      </c>
      <c r="F17" s="32">
        <f t="shared" si="2"/>
        <v>-400.00000000000045</v>
      </c>
      <c r="G17" s="32">
        <f t="shared" si="2"/>
        <v>-394.99999999999977</v>
      </c>
      <c r="H17" s="32">
        <f t="shared" si="2"/>
        <v>-391</v>
      </c>
      <c r="I17" s="32">
        <f t="shared" si="2"/>
        <v>-404.99999999999977</v>
      </c>
      <c r="J17" s="32">
        <f t="shared" si="2"/>
        <v>-417</v>
      </c>
      <c r="K17" s="32">
        <f t="shared" si="2"/>
        <v>-433.00000000000057</v>
      </c>
      <c r="L17" s="32">
        <f t="shared" si="2"/>
        <v>-428</v>
      </c>
      <c r="M17" s="32">
        <f t="shared" si="2"/>
        <v>-437.99999999999977</v>
      </c>
      <c r="N17" s="32">
        <f t="shared" si="2"/>
        <v>-430.00000000000023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3544.7232709166533</v>
      </c>
      <c r="D19" s="26">
        <f t="shared" ref="D19:N19" si="3">SUM(D20:D21)</f>
        <v>3568.5232718747984</v>
      </c>
      <c r="E19" s="26">
        <f t="shared" si="3"/>
        <v>3560.5232718747975</v>
      </c>
      <c r="F19" s="26">
        <f t="shared" si="3"/>
        <v>3563.5232718747975</v>
      </c>
      <c r="G19" s="26">
        <f t="shared" si="3"/>
        <v>3561.5232718747975</v>
      </c>
      <c r="H19" s="26">
        <f t="shared" si="3"/>
        <v>3563.523271874798</v>
      </c>
      <c r="I19" s="26">
        <f t="shared" si="3"/>
        <v>3564.0232718747966</v>
      </c>
      <c r="J19" s="26">
        <f t="shared" si="3"/>
        <v>3565.5232718747975</v>
      </c>
      <c r="K19" s="26">
        <f t="shared" si="3"/>
        <v>3571.0232718747984</v>
      </c>
      <c r="L19" s="26">
        <f t="shared" si="3"/>
        <v>3576.5232718747975</v>
      </c>
      <c r="M19" s="26">
        <f t="shared" si="3"/>
        <v>3570.523271874798</v>
      </c>
      <c r="N19" s="26">
        <f t="shared" si="3"/>
        <v>3575.5232718747975</v>
      </c>
    </row>
    <row r="20" spans="1:14" x14ac:dyDescent="0.25">
      <c r="A20" s="60" t="s">
        <v>40</v>
      </c>
      <c r="B20" s="60"/>
      <c r="C20" s="22">
        <v>1736.9264952956682</v>
      </c>
      <c r="D20" s="22">
        <v>1753.9938532348428</v>
      </c>
      <c r="E20" s="22">
        <v>1748.2258279323455</v>
      </c>
      <c r="F20" s="22">
        <v>1752.861586069509</v>
      </c>
      <c r="G20" s="22">
        <v>1750.3318394216139</v>
      </c>
      <c r="H20" s="22">
        <v>1746.8394709905219</v>
      </c>
      <c r="I20" s="22">
        <v>1744.6198057582008</v>
      </c>
      <c r="J20" s="22">
        <v>1752.8123241100195</v>
      </c>
      <c r="K20" s="22">
        <v>1756.1708860585022</v>
      </c>
      <c r="L20" s="22">
        <v>1759.1403450934463</v>
      </c>
      <c r="M20" s="22">
        <v>1755.576820545851</v>
      </c>
      <c r="N20" s="22">
        <v>1760.2784260183785</v>
      </c>
    </row>
    <row r="21" spans="1:14" x14ac:dyDescent="0.25">
      <c r="A21" s="27" t="s">
        <v>41</v>
      </c>
      <c r="B21" s="27"/>
      <c r="C21" s="29">
        <v>1807.796775620985</v>
      </c>
      <c r="D21" s="29">
        <v>1814.5294186399556</v>
      </c>
      <c r="E21" s="29">
        <v>1812.297443942452</v>
      </c>
      <c r="F21" s="29">
        <v>1810.6616858052885</v>
      </c>
      <c r="G21" s="29">
        <v>1811.1914324531838</v>
      </c>
      <c r="H21" s="29">
        <v>1816.683800884276</v>
      </c>
      <c r="I21" s="29">
        <v>1819.4034661165961</v>
      </c>
      <c r="J21" s="29">
        <v>1812.7109477647778</v>
      </c>
      <c r="K21" s="29">
        <v>1814.852385816296</v>
      </c>
      <c r="L21" s="29">
        <v>1817.3829267813514</v>
      </c>
      <c r="M21" s="29">
        <v>1814.946451328947</v>
      </c>
      <c r="N21" s="29">
        <v>1815.2448458564188</v>
      </c>
    </row>
    <row r="22" spans="1:14" x14ac:dyDescent="0.25">
      <c r="A22" s="63" t="s">
        <v>44</v>
      </c>
      <c r="B22" s="63"/>
      <c r="C22" s="26">
        <f>SUM(C23:C24)</f>
        <v>3660.3232728329426</v>
      </c>
      <c r="D22" s="26">
        <f t="shared" ref="D22:N22" si="4">SUM(D23:D24)</f>
        <v>3636.5232718747966</v>
      </c>
      <c r="E22" s="26">
        <f t="shared" si="4"/>
        <v>3644.5232718747984</v>
      </c>
      <c r="F22" s="26">
        <f t="shared" si="4"/>
        <v>3641.523271874798</v>
      </c>
      <c r="G22" s="26">
        <f t="shared" si="4"/>
        <v>3643.5232718747984</v>
      </c>
      <c r="H22" s="26">
        <f t="shared" si="4"/>
        <v>3641.5232718747975</v>
      </c>
      <c r="I22" s="26">
        <f t="shared" si="4"/>
        <v>3641.0232718747975</v>
      </c>
      <c r="J22" s="26">
        <f t="shared" si="4"/>
        <v>3639.5232718747984</v>
      </c>
      <c r="K22" s="26">
        <f t="shared" si="4"/>
        <v>3634.0232718747984</v>
      </c>
      <c r="L22" s="26">
        <f t="shared" si="4"/>
        <v>3628.5232718747975</v>
      </c>
      <c r="M22" s="26">
        <f t="shared" si="4"/>
        <v>3634.5232718747984</v>
      </c>
      <c r="N22" s="26">
        <f t="shared" si="4"/>
        <v>3629.5232718747975</v>
      </c>
    </row>
    <row r="23" spans="1:14" x14ac:dyDescent="0.25">
      <c r="A23" s="60" t="s">
        <v>42</v>
      </c>
      <c r="B23" s="60"/>
      <c r="C23" s="23">
        <v>1865.5967765791293</v>
      </c>
      <c r="D23" s="22">
        <v>1848.5294186399544</v>
      </c>
      <c r="E23" s="22">
        <v>1854.2974439424524</v>
      </c>
      <c r="F23" s="22">
        <v>1849.6616858052887</v>
      </c>
      <c r="G23" s="22">
        <v>1852.191432453184</v>
      </c>
      <c r="H23" s="22">
        <v>1855.683800884276</v>
      </c>
      <c r="I23" s="22">
        <v>1857.9034661165965</v>
      </c>
      <c r="J23" s="22">
        <v>1849.7109477647787</v>
      </c>
      <c r="K23" s="22">
        <v>1846.3523858162957</v>
      </c>
      <c r="L23" s="22">
        <v>1843.3829267813514</v>
      </c>
      <c r="M23" s="22">
        <v>1846.9464513289474</v>
      </c>
      <c r="N23" s="22">
        <v>1842.2448458564188</v>
      </c>
    </row>
    <row r="24" spans="1:14" x14ac:dyDescent="0.25">
      <c r="A24" s="10" t="s">
        <v>43</v>
      </c>
      <c r="B24" s="10"/>
      <c r="C24" s="23">
        <v>1794.7264962538134</v>
      </c>
      <c r="D24" s="23">
        <v>1787.9938532348419</v>
      </c>
      <c r="E24" s="23">
        <v>1790.225827932346</v>
      </c>
      <c r="F24" s="23">
        <v>1791.8615860695093</v>
      </c>
      <c r="G24" s="23">
        <v>1791.3318394216142</v>
      </c>
      <c r="H24" s="23">
        <v>1785.8394709905212</v>
      </c>
      <c r="I24" s="23">
        <v>1783.119805758201</v>
      </c>
      <c r="J24" s="23">
        <v>1789.8123241100195</v>
      </c>
      <c r="K24" s="23">
        <v>1787.6708860585024</v>
      </c>
      <c r="L24" s="23">
        <v>1785.1403450934463</v>
      </c>
      <c r="M24" s="23">
        <v>1787.5768205458512</v>
      </c>
      <c r="N24" s="23">
        <v>1787.2784260183789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-115.60000191628933</v>
      </c>
      <c r="D26" s="32">
        <f t="shared" ref="D26:N26" si="5">D19-D22</f>
        <v>-67.999999999998181</v>
      </c>
      <c r="E26" s="32">
        <f t="shared" si="5"/>
        <v>-84.000000000000909</v>
      </c>
      <c r="F26" s="32">
        <f t="shared" si="5"/>
        <v>-78.000000000000455</v>
      </c>
      <c r="G26" s="32">
        <f t="shared" si="5"/>
        <v>-82.000000000000909</v>
      </c>
      <c r="H26" s="32">
        <f t="shared" si="5"/>
        <v>-77.999999999999545</v>
      </c>
      <c r="I26" s="32">
        <f t="shared" si="5"/>
        <v>-77.000000000000909</v>
      </c>
      <c r="J26" s="32">
        <f t="shared" si="5"/>
        <v>-74.000000000000909</v>
      </c>
      <c r="K26" s="32">
        <f t="shared" si="5"/>
        <v>-63</v>
      </c>
      <c r="L26" s="32">
        <f t="shared" si="5"/>
        <v>-52</v>
      </c>
      <c r="M26" s="32">
        <f t="shared" si="5"/>
        <v>-64.000000000000455</v>
      </c>
      <c r="N26" s="32">
        <f t="shared" si="5"/>
        <v>-54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64">
        <v>16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-456.60000191628944</v>
      </c>
      <c r="D30" s="32">
        <f t="shared" ref="D30:N30" si="6">D17+D26+D28</f>
        <v>-437.99999999999886</v>
      </c>
      <c r="E30" s="32">
        <f t="shared" si="6"/>
        <v>-464</v>
      </c>
      <c r="F30" s="32">
        <f t="shared" si="6"/>
        <v>-478.00000000000091</v>
      </c>
      <c r="G30" s="32">
        <f t="shared" si="6"/>
        <v>-477.00000000000068</v>
      </c>
      <c r="H30" s="32">
        <f t="shared" si="6"/>
        <v>-468.99999999999955</v>
      </c>
      <c r="I30" s="32">
        <f t="shared" si="6"/>
        <v>-482.00000000000068</v>
      </c>
      <c r="J30" s="32">
        <f t="shared" si="6"/>
        <v>-491.00000000000091</v>
      </c>
      <c r="K30" s="32">
        <f t="shared" si="6"/>
        <v>-496.00000000000057</v>
      </c>
      <c r="L30" s="32">
        <f t="shared" si="6"/>
        <v>-480</v>
      </c>
      <c r="M30" s="32">
        <f t="shared" si="6"/>
        <v>-502.00000000000023</v>
      </c>
      <c r="N30" s="32">
        <f t="shared" si="6"/>
        <v>-484.00000000000023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77693</v>
      </c>
      <c r="D32" s="21">
        <v>77255</v>
      </c>
      <c r="E32" s="21">
        <v>76791</v>
      </c>
      <c r="F32" s="21">
        <v>76313</v>
      </c>
      <c r="G32" s="21">
        <v>75835.999999999985</v>
      </c>
      <c r="H32" s="21">
        <v>75367</v>
      </c>
      <c r="I32" s="21">
        <v>74885.000000000015</v>
      </c>
      <c r="J32" s="21">
        <v>74394</v>
      </c>
      <c r="K32" s="21">
        <v>73898</v>
      </c>
      <c r="L32" s="21">
        <v>73418</v>
      </c>
      <c r="M32" s="21">
        <v>72916</v>
      </c>
      <c r="N32" s="21">
        <v>72432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-5.8477287268073885E-3</v>
      </c>
      <c r="D34" s="39">
        <f t="shared" ref="D34:N34" si="7">(D32/D8)-1</f>
        <v>-5.6375735265725702E-3</v>
      </c>
      <c r="E34" s="39">
        <f t="shared" si="7"/>
        <v>-6.0060837486246577E-3</v>
      </c>
      <c r="F34" s="39">
        <f t="shared" si="7"/>
        <v>-6.2246877889335916E-3</v>
      </c>
      <c r="G34" s="39">
        <f t="shared" si="7"/>
        <v>-6.250573296817219E-3</v>
      </c>
      <c r="H34" s="39">
        <f t="shared" si="7"/>
        <v>-6.1843979112820024E-3</v>
      </c>
      <c r="I34" s="39">
        <f t="shared" si="7"/>
        <v>-6.3953719797787967E-3</v>
      </c>
      <c r="J34" s="39">
        <f t="shared" si="7"/>
        <v>-6.5567203044670785E-3</v>
      </c>
      <c r="K34" s="39">
        <f t="shared" si="7"/>
        <v>-6.6672043444363505E-3</v>
      </c>
      <c r="L34" s="39">
        <f t="shared" si="7"/>
        <v>-6.4954396600720443E-3</v>
      </c>
      <c r="M34" s="39">
        <f t="shared" si="7"/>
        <v>-6.8375602713230954E-3</v>
      </c>
      <c r="N34" s="39">
        <f t="shared" si="7"/>
        <v>-6.6377749739425784E-3</v>
      </c>
    </row>
    <row r="35" spans="1:14" ht="15.75" thickBot="1" x14ac:dyDescent="0.3">
      <c r="A35" s="40" t="s">
        <v>15</v>
      </c>
      <c r="B35" s="41"/>
      <c r="C35" s="42">
        <f>(C32/$C$8)-1</f>
        <v>-5.8477287268073885E-3</v>
      </c>
      <c r="D35" s="42">
        <f t="shared" ref="D35:N35" si="8">(D32/$C$8)-1</f>
        <v>-1.1452335252719159E-2</v>
      </c>
      <c r="E35" s="42">
        <f t="shared" si="8"/>
        <v>-1.7389635316698682E-2</v>
      </c>
      <c r="F35" s="42">
        <f t="shared" si="8"/>
        <v>-2.3506078055022361E-2</v>
      </c>
      <c r="G35" s="42">
        <f t="shared" si="8"/>
        <v>-2.9609724888036038E-2</v>
      </c>
      <c r="H35" s="42">
        <f t="shared" si="8"/>
        <v>-3.561100447856691E-2</v>
      </c>
      <c r="I35" s="42">
        <f t="shared" si="8"/>
        <v>-4.1778630838131603E-2</v>
      </c>
      <c r="J35" s="42">
        <f t="shared" si="8"/>
        <v>-4.8061420345489436E-2</v>
      </c>
      <c r="K35" s="42">
        <f t="shared" si="8"/>
        <v>-5.4408189379398619E-2</v>
      </c>
      <c r="L35" s="42">
        <f t="shared" si="8"/>
        <v>-6.0550223928342972E-2</v>
      </c>
      <c r="M35" s="42">
        <f t="shared" si="8"/>
        <v>-6.6973768394113842E-2</v>
      </c>
      <c r="N35" s="42">
        <f t="shared" si="8"/>
        <v>-7.316698656429943E-2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1.4630216922947685</v>
      </c>
      <c r="D41" s="47">
        <v>1.4851437105663308</v>
      </c>
      <c r="E41" s="47">
        <v>1.4835420451197689</v>
      </c>
      <c r="F41" s="47">
        <v>1.4812678916611683</v>
      </c>
      <c r="G41" s="47">
        <v>1.4696006799618837</v>
      </c>
      <c r="H41" s="47">
        <v>1.4751613357608482</v>
      </c>
      <c r="I41" s="47">
        <v>1.46760079195149</v>
      </c>
      <c r="J41" s="47">
        <v>1.4875262605597497</v>
      </c>
      <c r="K41" s="47">
        <v>1.4892856997557955</v>
      </c>
      <c r="L41" s="47">
        <v>1.496942870649518</v>
      </c>
      <c r="M41" s="47">
        <v>1.5056266114536077</v>
      </c>
      <c r="N41" s="47">
        <v>1.5151696103459327</v>
      </c>
    </row>
    <row r="43" spans="1:14" x14ac:dyDescent="0.25">
      <c r="A43" s="48" t="s">
        <v>31</v>
      </c>
      <c r="B43" s="48"/>
      <c r="C43" s="49">
        <v>110.26552652782887</v>
      </c>
      <c r="D43" s="49">
        <v>111.36125751731349</v>
      </c>
      <c r="E43" s="49">
        <v>111.00253552581336</v>
      </c>
      <c r="F43" s="49">
        <v>111.62927216553486</v>
      </c>
      <c r="G43" s="49">
        <v>109.33719687772633</v>
      </c>
      <c r="H43" s="49">
        <v>107.60615495670724</v>
      </c>
      <c r="I43" s="49">
        <v>106.96161463388017</v>
      </c>
      <c r="J43" s="49">
        <v>107.22824022216925</v>
      </c>
      <c r="K43" s="49">
        <v>107.08117290339936</v>
      </c>
      <c r="L43" s="49">
        <v>105.08436709962697</v>
      </c>
      <c r="M43" s="49">
        <v>104.45403294042663</v>
      </c>
      <c r="N43" s="49">
        <v>102.03500807613317</v>
      </c>
    </row>
    <row r="44" spans="1:14" x14ac:dyDescent="0.25">
      <c r="A44" s="19" t="s">
        <v>47</v>
      </c>
      <c r="B44" s="19"/>
      <c r="C44" s="50">
        <v>111.02361023725075</v>
      </c>
      <c r="D44" s="50">
        <v>110.79448250972239</v>
      </c>
      <c r="E44" s="50">
        <v>110.24350048919894</v>
      </c>
      <c r="F44" s="50">
        <v>110.69275568559756</v>
      </c>
      <c r="G44" s="50">
        <v>108.24653871900591</v>
      </c>
      <c r="H44" s="50">
        <v>106.39224758380055</v>
      </c>
      <c r="I44" s="50">
        <v>105.6323923099923</v>
      </c>
      <c r="J44" s="50">
        <v>105.79160421844193</v>
      </c>
      <c r="K44" s="50">
        <v>105.5789678783985</v>
      </c>
      <c r="L44" s="50">
        <v>103.57254394477769</v>
      </c>
      <c r="M44" s="50">
        <v>102.88057809999788</v>
      </c>
      <c r="N44" s="50">
        <v>100.4556964367634</v>
      </c>
    </row>
    <row r="45" spans="1:14" x14ac:dyDescent="0.25">
      <c r="A45" s="51" t="s">
        <v>48</v>
      </c>
      <c r="B45" s="51"/>
      <c r="C45" s="52">
        <v>109.61427080526053</v>
      </c>
      <c r="D45" s="52">
        <v>111.85081757762752</v>
      </c>
      <c r="E45" s="52">
        <v>111.66330719042566</v>
      </c>
      <c r="F45" s="52">
        <v>112.4575469399396</v>
      </c>
      <c r="G45" s="52">
        <v>110.31585747662733</v>
      </c>
      <c r="H45" s="52">
        <v>108.70807439463316</v>
      </c>
      <c r="I45" s="52">
        <v>108.17664593146286</v>
      </c>
      <c r="J45" s="52">
        <v>108.54282123353957</v>
      </c>
      <c r="K45" s="52">
        <v>108.46527631358499</v>
      </c>
      <c r="L45" s="52">
        <v>106.48737295628486</v>
      </c>
      <c r="M45" s="52">
        <v>105.91900952049043</v>
      </c>
      <c r="N45" s="52">
        <v>103.50996672667425</v>
      </c>
    </row>
    <row r="47" spans="1:14" x14ac:dyDescent="0.25">
      <c r="A47" s="48" t="s">
        <v>32</v>
      </c>
      <c r="B47" s="48"/>
      <c r="C47" s="49">
        <v>78.275325000298764</v>
      </c>
      <c r="D47" s="49">
        <v>78.164412957822435</v>
      </c>
      <c r="E47" s="49">
        <v>78.208355424721205</v>
      </c>
      <c r="F47" s="49">
        <v>78.13636506397377</v>
      </c>
      <c r="G47" s="49">
        <v>78.395630582788186</v>
      </c>
      <c r="H47" s="49">
        <v>78.59553122762162</v>
      </c>
      <c r="I47" s="49">
        <v>78.673619709269971</v>
      </c>
      <c r="J47" s="49">
        <v>78.640911953337465</v>
      </c>
      <c r="K47" s="49">
        <v>78.66378632431983</v>
      </c>
      <c r="L47" s="49">
        <v>78.892893434902135</v>
      </c>
      <c r="M47" s="49">
        <v>78.976565454613493</v>
      </c>
      <c r="N47" s="49">
        <v>79.275098338258616</v>
      </c>
    </row>
    <row r="48" spans="1:14" x14ac:dyDescent="0.25">
      <c r="A48" s="19" t="s">
        <v>45</v>
      </c>
      <c r="B48" s="19"/>
      <c r="C48" s="50">
        <v>75.990920098028042</v>
      </c>
      <c r="D48" s="50">
        <v>76.018031898860471</v>
      </c>
      <c r="E48" s="50">
        <v>76.078552435860871</v>
      </c>
      <c r="F48" s="50">
        <v>76.011585845332007</v>
      </c>
      <c r="G48" s="50">
        <v>76.327197985646407</v>
      </c>
      <c r="H48" s="50">
        <v>76.549054014507419</v>
      </c>
      <c r="I48" s="50">
        <v>76.647607899383416</v>
      </c>
      <c r="J48" s="50">
        <v>76.625881030992304</v>
      </c>
      <c r="K48" s="50">
        <v>76.670229295564098</v>
      </c>
      <c r="L48" s="50">
        <v>76.917651486942148</v>
      </c>
      <c r="M48" s="50">
        <v>77.014144385158346</v>
      </c>
      <c r="N48" s="50">
        <v>77.330177625587879</v>
      </c>
    </row>
    <row r="49" spans="1:14" x14ac:dyDescent="0.25">
      <c r="A49" s="51" t="s">
        <v>46</v>
      </c>
      <c r="B49" s="51"/>
      <c r="C49" s="52">
        <v>80.332771838113743</v>
      </c>
      <c r="D49" s="52">
        <v>80.115848774233854</v>
      </c>
      <c r="E49" s="52">
        <v>80.146022087640418</v>
      </c>
      <c r="F49" s="52">
        <v>80.069521869524422</v>
      </c>
      <c r="G49" s="52">
        <v>80.287352983496618</v>
      </c>
      <c r="H49" s="52">
        <v>80.463374026094641</v>
      </c>
      <c r="I49" s="52">
        <v>80.523237464065517</v>
      </c>
      <c r="J49" s="52">
        <v>80.482388376195331</v>
      </c>
      <c r="K49" s="52">
        <v>80.490290625361226</v>
      </c>
      <c r="L49" s="52">
        <v>80.696150649069864</v>
      </c>
      <c r="M49" s="52">
        <v>80.766194044722624</v>
      </c>
      <c r="N49" s="52">
        <v>81.040293224363964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9588</v>
      </c>
      <c r="D8" s="21">
        <v>9516.9826996080556</v>
      </c>
      <c r="E8" s="21">
        <v>9450.047186547592</v>
      </c>
      <c r="F8" s="21">
        <v>9379.2990470291697</v>
      </c>
      <c r="G8" s="21">
        <v>9305.5826068055176</v>
      </c>
      <c r="H8" s="21">
        <v>9231.3875261826233</v>
      </c>
      <c r="I8" s="21">
        <v>9156.3642353098821</v>
      </c>
      <c r="J8" s="21">
        <v>9079.7446220318488</v>
      </c>
      <c r="K8" s="21">
        <v>9001.8859607758313</v>
      </c>
      <c r="L8" s="21">
        <v>8923.010136450077</v>
      </c>
      <c r="M8" s="21">
        <v>8845.6885428076821</v>
      </c>
      <c r="N8" s="21">
        <v>8765.8762499373097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87.07251803428349</v>
      </c>
      <c r="D10" s="26">
        <f t="shared" ref="D10:N10" si="0">SUM(D11:D12)</f>
        <v>87.227049579731982</v>
      </c>
      <c r="E10" s="26">
        <f t="shared" si="0"/>
        <v>85.767045623392747</v>
      </c>
      <c r="F10" s="26">
        <f t="shared" si="0"/>
        <v>84.465597501496944</v>
      </c>
      <c r="G10" s="26">
        <f t="shared" si="0"/>
        <v>82.650052920620254</v>
      </c>
      <c r="H10" s="26">
        <f t="shared" si="0"/>
        <v>81.869048929311788</v>
      </c>
      <c r="I10" s="26">
        <f t="shared" si="0"/>
        <v>80.465251472239757</v>
      </c>
      <c r="J10" s="26">
        <f t="shared" si="0"/>
        <v>80.691511896582909</v>
      </c>
      <c r="K10" s="26">
        <f t="shared" si="0"/>
        <v>79.874332187154181</v>
      </c>
      <c r="L10" s="26">
        <f t="shared" si="0"/>
        <v>79.391653683469585</v>
      </c>
      <c r="M10" s="26">
        <f t="shared" si="0"/>
        <v>79.05812154185142</v>
      </c>
      <c r="N10" s="26">
        <f t="shared" si="0"/>
        <v>78.670870486928621</v>
      </c>
    </row>
    <row r="11" spans="1:14" x14ac:dyDescent="0.25">
      <c r="A11" s="20" t="s">
        <v>34</v>
      </c>
      <c r="B11" s="18"/>
      <c r="C11" s="22">
        <v>44.803010810902379</v>
      </c>
      <c r="D11" s="22">
        <v>44.60624538447599</v>
      </c>
      <c r="E11" s="22">
        <v>43.932660984459581</v>
      </c>
      <c r="F11" s="22">
        <v>43.469198097842806</v>
      </c>
      <c r="G11" s="22">
        <v>42.424440309801945</v>
      </c>
      <c r="H11" s="22">
        <v>41.964323822257299</v>
      </c>
      <c r="I11" s="22">
        <v>41.195128744161025</v>
      </c>
      <c r="J11" s="22">
        <v>41.051325607164593</v>
      </c>
      <c r="K11" s="22">
        <v>40.964488694054957</v>
      </c>
      <c r="L11" s="22">
        <v>40.532205689291601</v>
      </c>
      <c r="M11" s="22">
        <v>40.562500268204808</v>
      </c>
      <c r="N11" s="22">
        <v>40.307480595444481</v>
      </c>
    </row>
    <row r="12" spans="1:14" x14ac:dyDescent="0.25">
      <c r="A12" s="27" t="s">
        <v>35</v>
      </c>
      <c r="B12" s="28"/>
      <c r="C12" s="29">
        <v>42.269507223381112</v>
      </c>
      <c r="D12" s="29">
        <v>42.620804195255992</v>
      </c>
      <c r="E12" s="29">
        <v>41.834384638933166</v>
      </c>
      <c r="F12" s="29">
        <v>40.996399403654138</v>
      </c>
      <c r="G12" s="29">
        <v>40.22561261081831</v>
      </c>
      <c r="H12" s="29">
        <v>39.904725107054489</v>
      </c>
      <c r="I12" s="29">
        <v>39.270122728078732</v>
      </c>
      <c r="J12" s="29">
        <v>39.640186289418317</v>
      </c>
      <c r="K12" s="29">
        <v>38.909843493099224</v>
      </c>
      <c r="L12" s="29">
        <v>38.859447994177984</v>
      </c>
      <c r="M12" s="29">
        <v>38.495621273646613</v>
      </c>
      <c r="N12" s="29">
        <v>38.36338989148414</v>
      </c>
    </row>
    <row r="13" spans="1:14" x14ac:dyDescent="0.25">
      <c r="A13" s="33" t="s">
        <v>36</v>
      </c>
      <c r="B13" s="18"/>
      <c r="C13" s="26">
        <f>SUM(C14:C15)</f>
        <v>113.75431016153252</v>
      </c>
      <c r="D13" s="26">
        <f t="shared" ref="D13:N13" si="1">SUM(D14:D15)</f>
        <v>116.05410068597644</v>
      </c>
      <c r="E13" s="26">
        <f t="shared" si="1"/>
        <v>116.88667694487128</v>
      </c>
      <c r="F13" s="26">
        <f t="shared" si="1"/>
        <v>119.26025065596099</v>
      </c>
      <c r="G13" s="26">
        <f t="shared" si="1"/>
        <v>117.7765816289634</v>
      </c>
      <c r="H13" s="26">
        <f t="shared" si="1"/>
        <v>117.77312290224813</v>
      </c>
      <c r="I13" s="26">
        <f t="shared" si="1"/>
        <v>118.57475533097116</v>
      </c>
      <c r="J13" s="26">
        <f t="shared" si="1"/>
        <v>120.83221812651749</v>
      </c>
      <c r="K13" s="26">
        <f t="shared" si="1"/>
        <v>122.3414793156179</v>
      </c>
      <c r="L13" s="26">
        <f t="shared" si="1"/>
        <v>121.62386819627764</v>
      </c>
      <c r="M13" s="26">
        <f t="shared" si="1"/>
        <v>122.2754499735034</v>
      </c>
      <c r="N13" s="26">
        <f t="shared" si="1"/>
        <v>121.34397147852488</v>
      </c>
    </row>
    <row r="14" spans="1:14" x14ac:dyDescent="0.25">
      <c r="A14" s="20" t="s">
        <v>37</v>
      </c>
      <c r="B14" s="18"/>
      <c r="C14" s="22">
        <v>55.087837432023889</v>
      </c>
      <c r="D14" s="22">
        <v>55.172028229776387</v>
      </c>
      <c r="E14" s="22">
        <v>55.34822769115771</v>
      </c>
      <c r="F14" s="22">
        <v>56.65969870366083</v>
      </c>
      <c r="G14" s="22">
        <v>56.211386654345858</v>
      </c>
      <c r="H14" s="22">
        <v>56.124355872749604</v>
      </c>
      <c r="I14" s="22">
        <v>56.58696898266664</v>
      </c>
      <c r="J14" s="22">
        <v>57.45784407161905</v>
      </c>
      <c r="K14" s="22">
        <v>58.252653146770832</v>
      </c>
      <c r="L14" s="22">
        <v>58.05042000156039</v>
      </c>
      <c r="M14" s="22">
        <v>58.533696032865734</v>
      </c>
      <c r="N14" s="22">
        <v>58.090680188384439</v>
      </c>
    </row>
    <row r="15" spans="1:14" x14ac:dyDescent="0.25">
      <c r="A15" s="10" t="s">
        <v>38</v>
      </c>
      <c r="B15" s="12"/>
      <c r="C15" s="23">
        <v>58.666472729508619</v>
      </c>
      <c r="D15" s="23">
        <v>60.882072456200056</v>
      </c>
      <c r="E15" s="23">
        <v>61.53844925371358</v>
      </c>
      <c r="F15" s="23">
        <v>62.600551952300158</v>
      </c>
      <c r="G15" s="23">
        <v>61.56519497461754</v>
      </c>
      <c r="H15" s="23">
        <v>61.648767029498536</v>
      </c>
      <c r="I15" s="23">
        <v>61.98778634830451</v>
      </c>
      <c r="J15" s="23">
        <v>63.374374054898439</v>
      </c>
      <c r="K15" s="23">
        <v>64.088826168847064</v>
      </c>
      <c r="L15" s="23">
        <v>63.573448194717251</v>
      </c>
      <c r="M15" s="23">
        <v>63.741753940637665</v>
      </c>
      <c r="N15" s="23">
        <v>63.253291290140432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-26.681792127249025</v>
      </c>
      <c r="D17" s="32">
        <f t="shared" ref="D17:N17" si="2">D10-D13</f>
        <v>-28.827051106244454</v>
      </c>
      <c r="E17" s="32">
        <f t="shared" si="2"/>
        <v>-31.119631321478536</v>
      </c>
      <c r="F17" s="32">
        <f t="shared" si="2"/>
        <v>-34.794653154464044</v>
      </c>
      <c r="G17" s="32">
        <f t="shared" si="2"/>
        <v>-35.126528708343145</v>
      </c>
      <c r="H17" s="32">
        <f t="shared" si="2"/>
        <v>-35.904073972936345</v>
      </c>
      <c r="I17" s="32">
        <f t="shared" si="2"/>
        <v>-38.109503858731401</v>
      </c>
      <c r="J17" s="32">
        <f t="shared" si="2"/>
        <v>-40.14070622993458</v>
      </c>
      <c r="K17" s="32">
        <f t="shared" si="2"/>
        <v>-42.467147128463722</v>
      </c>
      <c r="L17" s="32">
        <f t="shared" si="2"/>
        <v>-42.232214512808056</v>
      </c>
      <c r="M17" s="32">
        <f t="shared" si="2"/>
        <v>-43.217328431651978</v>
      </c>
      <c r="N17" s="32">
        <f t="shared" si="2"/>
        <v>-42.673100991596257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441.4029341948318</v>
      </c>
      <c r="D19" s="26">
        <f t="shared" ref="D19:N19" si="3">SUM(D20:D21)</f>
        <v>444.65898890213373</v>
      </c>
      <c r="E19" s="26">
        <f t="shared" si="3"/>
        <v>443.62519339198172</v>
      </c>
      <c r="F19" s="26">
        <f t="shared" si="3"/>
        <v>444.31906601807032</v>
      </c>
      <c r="G19" s="26">
        <f t="shared" si="3"/>
        <v>444.02838506883643</v>
      </c>
      <c r="H19" s="26">
        <f t="shared" si="3"/>
        <v>444.210353374823</v>
      </c>
      <c r="I19" s="26">
        <f t="shared" si="3"/>
        <v>444.46339552744388</v>
      </c>
      <c r="J19" s="26">
        <f t="shared" si="3"/>
        <v>444.76862252447052</v>
      </c>
      <c r="K19" s="26">
        <f t="shared" si="3"/>
        <v>445.87370022998539</v>
      </c>
      <c r="L19" s="26">
        <f t="shared" si="3"/>
        <v>446.4946600546881</v>
      </c>
      <c r="M19" s="26">
        <f t="shared" si="3"/>
        <v>445.67280339072863</v>
      </c>
      <c r="N19" s="26">
        <f t="shared" si="3"/>
        <v>445.73658711231622</v>
      </c>
    </row>
    <row r="20" spans="1:14" x14ac:dyDescent="0.25">
      <c r="A20" s="60" t="s">
        <v>40</v>
      </c>
      <c r="B20" s="60"/>
      <c r="C20" s="22">
        <v>216.66221231357235</v>
      </c>
      <c r="D20" s="22">
        <v>218.61005366796874</v>
      </c>
      <c r="E20" s="22">
        <v>217.46043717413244</v>
      </c>
      <c r="F20" s="22">
        <v>218.18063956643948</v>
      </c>
      <c r="G20" s="22">
        <v>217.97813010176071</v>
      </c>
      <c r="H20" s="22">
        <v>217.74968252912612</v>
      </c>
      <c r="I20" s="22">
        <v>217.85106189752653</v>
      </c>
      <c r="J20" s="22">
        <v>218.62459572989351</v>
      </c>
      <c r="K20" s="22">
        <v>219.10751364175707</v>
      </c>
      <c r="L20" s="22">
        <v>219.56309807259782</v>
      </c>
      <c r="M20" s="22">
        <v>219.15378391103206</v>
      </c>
      <c r="N20" s="22">
        <v>219.26208942274246</v>
      </c>
    </row>
    <row r="21" spans="1:14" x14ac:dyDescent="0.25">
      <c r="A21" s="27" t="s">
        <v>41</v>
      </c>
      <c r="B21" s="27"/>
      <c r="C21" s="29">
        <v>224.74072188125942</v>
      </c>
      <c r="D21" s="29">
        <v>226.04893523416501</v>
      </c>
      <c r="E21" s="29">
        <v>226.16475621784932</v>
      </c>
      <c r="F21" s="29">
        <v>226.13842645163083</v>
      </c>
      <c r="G21" s="29">
        <v>226.05025496707572</v>
      </c>
      <c r="H21" s="29">
        <v>226.46067084569688</v>
      </c>
      <c r="I21" s="29">
        <v>226.61233362991734</v>
      </c>
      <c r="J21" s="29">
        <v>226.14402679457697</v>
      </c>
      <c r="K21" s="29">
        <v>226.76618658822835</v>
      </c>
      <c r="L21" s="29">
        <v>226.93156198209024</v>
      </c>
      <c r="M21" s="29">
        <v>226.51901947969657</v>
      </c>
      <c r="N21" s="29">
        <v>226.47449768957372</v>
      </c>
    </row>
    <row r="22" spans="1:14" x14ac:dyDescent="0.25">
      <c r="A22" s="63" t="s">
        <v>44</v>
      </c>
      <c r="B22" s="63"/>
      <c r="C22" s="26">
        <f>SUM(C23:C24)</f>
        <v>485.73844245952898</v>
      </c>
      <c r="D22" s="26">
        <f t="shared" ref="D22:N22" si="4">SUM(D23:D24)</f>
        <v>482.76745085635469</v>
      </c>
      <c r="E22" s="26">
        <f t="shared" si="4"/>
        <v>483.25370158891974</v>
      </c>
      <c r="F22" s="26">
        <f t="shared" si="4"/>
        <v>483.24085308725921</v>
      </c>
      <c r="G22" s="26">
        <f t="shared" si="4"/>
        <v>483.09693698338845</v>
      </c>
      <c r="H22" s="26">
        <f t="shared" si="4"/>
        <v>483.3295702746309</v>
      </c>
      <c r="I22" s="26">
        <f t="shared" si="4"/>
        <v>482.97350494674265</v>
      </c>
      <c r="J22" s="26">
        <f t="shared" si="4"/>
        <v>482.48657755055365</v>
      </c>
      <c r="K22" s="26">
        <f t="shared" si="4"/>
        <v>482.28237742727572</v>
      </c>
      <c r="L22" s="26">
        <f t="shared" si="4"/>
        <v>481.58403918427666</v>
      </c>
      <c r="M22" s="26">
        <f t="shared" si="4"/>
        <v>482.26776782944762</v>
      </c>
      <c r="N22" s="26">
        <f t="shared" si="4"/>
        <v>480.84532220211122</v>
      </c>
    </row>
    <row r="23" spans="1:14" x14ac:dyDescent="0.25">
      <c r="A23" s="60" t="s">
        <v>42</v>
      </c>
      <c r="B23" s="60"/>
      <c r="C23" s="23">
        <v>247.58353203003713</v>
      </c>
      <c r="D23" s="22">
        <v>245.06885081821483</v>
      </c>
      <c r="E23" s="22">
        <v>245.68123886792463</v>
      </c>
      <c r="F23" s="22">
        <v>245.18221758908612</v>
      </c>
      <c r="G23" s="22">
        <v>245.30668702505997</v>
      </c>
      <c r="H23" s="22">
        <v>246.37155486844779</v>
      </c>
      <c r="I23" s="22">
        <v>247.01933942666551</v>
      </c>
      <c r="J23" s="22">
        <v>245.05273025406481</v>
      </c>
      <c r="K23" s="22">
        <v>244.55863302163507</v>
      </c>
      <c r="L23" s="22">
        <v>244.37526715123406</v>
      </c>
      <c r="M23" s="22">
        <v>244.86501446138627</v>
      </c>
      <c r="N23" s="22">
        <v>243.59390570019198</v>
      </c>
    </row>
    <row r="24" spans="1:14" x14ac:dyDescent="0.25">
      <c r="A24" s="10" t="s">
        <v>43</v>
      </c>
      <c r="B24" s="10"/>
      <c r="C24" s="23">
        <v>238.15491042949185</v>
      </c>
      <c r="D24" s="23">
        <v>237.69860003813986</v>
      </c>
      <c r="E24" s="23">
        <v>237.57246272099513</v>
      </c>
      <c r="F24" s="23">
        <v>238.05863549817312</v>
      </c>
      <c r="G24" s="23">
        <v>237.79024995832845</v>
      </c>
      <c r="H24" s="23">
        <v>236.95801540618311</v>
      </c>
      <c r="I24" s="23">
        <v>235.95416552007714</v>
      </c>
      <c r="J24" s="23">
        <v>237.43384729648884</v>
      </c>
      <c r="K24" s="23">
        <v>237.72374440564064</v>
      </c>
      <c r="L24" s="23">
        <v>237.20877203304264</v>
      </c>
      <c r="M24" s="23">
        <v>237.40275336806138</v>
      </c>
      <c r="N24" s="23">
        <v>237.25141650191921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-44.335508264697182</v>
      </c>
      <c r="D26" s="32">
        <f t="shared" ref="D26:N26" si="5">D19-D22</f>
        <v>-38.108461954220957</v>
      </c>
      <c r="E26" s="32">
        <f t="shared" si="5"/>
        <v>-39.628508196938014</v>
      </c>
      <c r="F26" s="32">
        <f t="shared" si="5"/>
        <v>-38.921787069188895</v>
      </c>
      <c r="G26" s="32">
        <f t="shared" si="5"/>
        <v>-39.068551914552017</v>
      </c>
      <c r="H26" s="32">
        <f t="shared" si="5"/>
        <v>-39.119216899807896</v>
      </c>
      <c r="I26" s="32">
        <f t="shared" si="5"/>
        <v>-38.510109419298772</v>
      </c>
      <c r="J26" s="32">
        <f t="shared" si="5"/>
        <v>-37.717955026083132</v>
      </c>
      <c r="K26" s="32">
        <f t="shared" si="5"/>
        <v>-36.408677197290331</v>
      </c>
      <c r="L26" s="32">
        <f t="shared" si="5"/>
        <v>-35.089379129588565</v>
      </c>
      <c r="M26" s="32">
        <f t="shared" si="5"/>
        <v>-36.594964438718989</v>
      </c>
      <c r="N26" s="32">
        <f t="shared" si="5"/>
        <v>-35.108735089795005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-71.017300391946208</v>
      </c>
      <c r="D30" s="32">
        <f t="shared" ref="D30:N30" si="6">D17+D26+D28</f>
        <v>-66.935513060465411</v>
      </c>
      <c r="E30" s="32">
        <f t="shared" si="6"/>
        <v>-70.748139518416551</v>
      </c>
      <c r="F30" s="32">
        <f t="shared" si="6"/>
        <v>-73.716440223652938</v>
      </c>
      <c r="G30" s="32">
        <f t="shared" si="6"/>
        <v>-74.195080622895162</v>
      </c>
      <c r="H30" s="32">
        <f t="shared" si="6"/>
        <v>-75.023290872744241</v>
      </c>
      <c r="I30" s="32">
        <f t="shared" si="6"/>
        <v>-76.619613278030172</v>
      </c>
      <c r="J30" s="32">
        <f t="shared" si="6"/>
        <v>-77.858661256017712</v>
      </c>
      <c r="K30" s="32">
        <f t="shared" si="6"/>
        <v>-78.875824325754053</v>
      </c>
      <c r="L30" s="32">
        <f t="shared" si="6"/>
        <v>-77.321593642396621</v>
      </c>
      <c r="M30" s="32">
        <f t="shared" si="6"/>
        <v>-79.812292870370968</v>
      </c>
      <c r="N30" s="32">
        <f t="shared" si="6"/>
        <v>-77.781836081391262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9516.9826996080556</v>
      </c>
      <c r="D32" s="21">
        <v>9450.047186547592</v>
      </c>
      <c r="E32" s="21">
        <v>9379.2990470291697</v>
      </c>
      <c r="F32" s="21">
        <v>9305.5826068055176</v>
      </c>
      <c r="G32" s="21">
        <v>9231.3875261826233</v>
      </c>
      <c r="H32" s="21">
        <v>9156.3642353098821</v>
      </c>
      <c r="I32" s="21">
        <v>9079.7446220318488</v>
      </c>
      <c r="J32" s="21">
        <v>9001.8859607758313</v>
      </c>
      <c r="K32" s="21">
        <v>8923.010136450077</v>
      </c>
      <c r="L32" s="21">
        <v>8845.6885428076821</v>
      </c>
      <c r="M32" s="21">
        <v>8765.8762499373097</v>
      </c>
      <c r="N32" s="21">
        <v>8688.0944138559189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-7.4068940750880996E-3</v>
      </c>
      <c r="D34" s="39">
        <f t="shared" ref="D34:N34" si="7">(D32/D8)-1</f>
        <v>-7.0332704359356013E-3</v>
      </c>
      <c r="E34" s="39">
        <f t="shared" si="7"/>
        <v>-7.4865382279926118E-3</v>
      </c>
      <c r="F34" s="39">
        <f t="shared" si="7"/>
        <v>-7.8594828732965194E-3</v>
      </c>
      <c r="G34" s="39">
        <f t="shared" si="7"/>
        <v>-7.9731795157707008E-3</v>
      </c>
      <c r="H34" s="39">
        <f t="shared" si="7"/>
        <v>-8.1269788165598822E-3</v>
      </c>
      <c r="I34" s="39">
        <f t="shared" si="7"/>
        <v>-8.3679079718741445E-3</v>
      </c>
      <c r="J34" s="39">
        <f t="shared" si="7"/>
        <v>-8.5749836032936733E-3</v>
      </c>
      <c r="K34" s="39">
        <f t="shared" si="7"/>
        <v>-8.7621443627970974E-3</v>
      </c>
      <c r="L34" s="39">
        <f t="shared" si="7"/>
        <v>-8.6654158697567762E-3</v>
      </c>
      <c r="M34" s="39">
        <f t="shared" si="7"/>
        <v>-9.0227337854063006E-3</v>
      </c>
      <c r="N34" s="39">
        <f t="shared" si="7"/>
        <v>-8.87325281165674E-3</v>
      </c>
    </row>
    <row r="35" spans="1:14" ht="15.75" thickBot="1" x14ac:dyDescent="0.3">
      <c r="A35" s="40" t="s">
        <v>15</v>
      </c>
      <c r="B35" s="41"/>
      <c r="C35" s="42">
        <f>(C32/$C$8)-1</f>
        <v>-7.4068940750880996E-3</v>
      </c>
      <c r="D35" s="42">
        <f t="shared" ref="D35:N35" si="8">(D32/$C$8)-1</f>
        <v>-1.4388069821903215E-2</v>
      </c>
      <c r="E35" s="42">
        <f t="shared" si="8"/>
        <v>-2.1766891215147077E-2</v>
      </c>
      <c r="F35" s="42">
        <f t="shared" si="8"/>
        <v>-2.9455297579733308E-2</v>
      </c>
      <c r="G35" s="42">
        <f t="shared" si="8"/>
        <v>-3.7193624720210372E-2</v>
      </c>
      <c r="H35" s="42">
        <f t="shared" si="8"/>
        <v>-4.5018331736558004E-2</v>
      </c>
      <c r="I35" s="42">
        <f t="shared" si="8"/>
        <v>-5.3009530451413323E-2</v>
      </c>
      <c r="J35" s="42">
        <f t="shared" si="8"/>
        <v>-6.1129958200267898E-2</v>
      </c>
      <c r="K35" s="42">
        <f t="shared" si="8"/>
        <v>-6.9356473044422495E-2</v>
      </c>
      <c r="L35" s="42">
        <f t="shared" si="8"/>
        <v>-7.7420886231989727E-2</v>
      </c>
      <c r="M35" s="42">
        <f t="shared" si="8"/>
        <v>-8.5745071971494613E-2</v>
      </c>
      <c r="N35" s="42">
        <f t="shared" si="8"/>
        <v>-9.3857487082194546E-2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1.4623066792473767</v>
      </c>
      <c r="D41" s="47">
        <v>1.4852032216178985</v>
      </c>
      <c r="E41" s="47">
        <v>1.4830389962057646</v>
      </c>
      <c r="F41" s="47">
        <v>1.4805447698385996</v>
      </c>
      <c r="G41" s="47">
        <v>1.469037788287874</v>
      </c>
      <c r="H41" s="47">
        <v>1.4749826047726731</v>
      </c>
      <c r="I41" s="47">
        <v>1.4674806162155043</v>
      </c>
      <c r="J41" s="47">
        <v>1.4873014697031066</v>
      </c>
      <c r="K41" s="47">
        <v>1.4892996824153022</v>
      </c>
      <c r="L41" s="47">
        <v>1.496820711331377</v>
      </c>
      <c r="M41" s="47">
        <v>1.5055711315624363</v>
      </c>
      <c r="N41" s="47">
        <v>1.5151936798562164</v>
      </c>
    </row>
    <row r="43" spans="1:14" x14ac:dyDescent="0.25">
      <c r="A43" s="48" t="s">
        <v>31</v>
      </c>
      <c r="B43" s="48"/>
      <c r="C43" s="49">
        <v>120.87329799728462</v>
      </c>
      <c r="D43" s="49">
        <v>122.01325035699985</v>
      </c>
      <c r="E43" s="49">
        <v>121.6261365038054</v>
      </c>
      <c r="F43" s="49">
        <v>122.325786635873</v>
      </c>
      <c r="G43" s="49">
        <v>119.83955579347756</v>
      </c>
      <c r="H43" s="49">
        <v>117.93715054597322</v>
      </c>
      <c r="I43" s="49">
        <v>117.23806203218136</v>
      </c>
      <c r="J43" s="49">
        <v>117.55707628502832</v>
      </c>
      <c r="K43" s="49">
        <v>117.45001883626078</v>
      </c>
      <c r="L43" s="49">
        <v>115.28702422771785</v>
      </c>
      <c r="M43" s="49">
        <v>114.58007095188846</v>
      </c>
      <c r="N43" s="49">
        <v>111.977281359847</v>
      </c>
    </row>
    <row r="44" spans="1:14" x14ac:dyDescent="0.25">
      <c r="A44" s="19" t="s">
        <v>47</v>
      </c>
      <c r="B44" s="19"/>
      <c r="C44" s="50">
        <v>122.32072921361254</v>
      </c>
      <c r="D44" s="50">
        <v>122.01325035699982</v>
      </c>
      <c r="E44" s="50">
        <v>121.34570184087525</v>
      </c>
      <c r="F44" s="50">
        <v>121.78464253821869</v>
      </c>
      <c r="G44" s="50">
        <v>119.07980769503229</v>
      </c>
      <c r="H44" s="50">
        <v>116.94862921091139</v>
      </c>
      <c r="I44" s="50">
        <v>116.03375658317073</v>
      </c>
      <c r="J44" s="50">
        <v>116.16583276449968</v>
      </c>
      <c r="K44" s="50">
        <v>115.90494854457432</v>
      </c>
      <c r="L44" s="50">
        <v>113.67138817178251</v>
      </c>
      <c r="M44" s="50">
        <v>112.85512912855447</v>
      </c>
      <c r="N44" s="50">
        <v>110.15100269403115</v>
      </c>
    </row>
    <row r="45" spans="1:14" x14ac:dyDescent="0.25">
      <c r="A45" s="51" t="s">
        <v>48</v>
      </c>
      <c r="B45" s="51"/>
      <c r="C45" s="52">
        <v>119.54500145784355</v>
      </c>
      <c r="D45" s="52">
        <v>122.01325035699983</v>
      </c>
      <c r="E45" s="52">
        <v>121.87947140669681</v>
      </c>
      <c r="F45" s="52">
        <v>122.81973854353708</v>
      </c>
      <c r="G45" s="52">
        <v>120.54175127989768</v>
      </c>
      <c r="H45" s="52">
        <v>118.85173414441908</v>
      </c>
      <c r="I45" s="52">
        <v>118.35947515495248</v>
      </c>
      <c r="J45" s="52">
        <v>118.84755438113127</v>
      </c>
      <c r="K45" s="52">
        <v>118.89056455457487</v>
      </c>
      <c r="L45" s="52">
        <v>116.80294238370338</v>
      </c>
      <c r="M45" s="52">
        <v>116.21118001096828</v>
      </c>
      <c r="N45" s="52">
        <v>113.7086738072052</v>
      </c>
    </row>
    <row r="47" spans="1:14" x14ac:dyDescent="0.25">
      <c r="A47" s="48" t="s">
        <v>32</v>
      </c>
      <c r="B47" s="48"/>
      <c r="C47" s="49">
        <v>77.178866451968446</v>
      </c>
      <c r="D47" s="49">
        <v>77.076705133932222</v>
      </c>
      <c r="E47" s="49">
        <v>77.126009023606983</v>
      </c>
      <c r="F47" s="49">
        <v>77.056359214426678</v>
      </c>
      <c r="G47" s="49">
        <v>77.308951438220134</v>
      </c>
      <c r="H47" s="49">
        <v>77.509974465586112</v>
      </c>
      <c r="I47" s="49">
        <v>77.584547342092264</v>
      </c>
      <c r="J47" s="49">
        <v>77.556235609771477</v>
      </c>
      <c r="K47" s="49">
        <v>77.574612823496295</v>
      </c>
      <c r="L47" s="49">
        <v>77.807153713767207</v>
      </c>
      <c r="M47" s="49">
        <v>77.882889264678425</v>
      </c>
      <c r="N47" s="49">
        <v>78.169045133700024</v>
      </c>
    </row>
    <row r="48" spans="1:14" x14ac:dyDescent="0.25">
      <c r="A48" s="19" t="s">
        <v>45</v>
      </c>
      <c r="B48" s="19"/>
      <c r="C48" s="50">
        <v>74.797121600754082</v>
      </c>
      <c r="D48" s="50">
        <v>74.830725317501503</v>
      </c>
      <c r="E48" s="50">
        <v>74.901578917466054</v>
      </c>
      <c r="F48" s="50">
        <v>74.85521511701721</v>
      </c>
      <c r="G48" s="50">
        <v>75.146137997481645</v>
      </c>
      <c r="H48" s="50">
        <v>75.375480409930034</v>
      </c>
      <c r="I48" s="50">
        <v>75.472972027988035</v>
      </c>
      <c r="J48" s="50">
        <v>75.458959662009605</v>
      </c>
      <c r="K48" s="50">
        <v>75.491303584628028</v>
      </c>
      <c r="L48" s="50">
        <v>75.746448201025245</v>
      </c>
      <c r="M48" s="50">
        <v>75.839513769236049</v>
      </c>
      <c r="N48" s="50">
        <v>76.153317044003515</v>
      </c>
    </row>
    <row r="49" spans="1:14" x14ac:dyDescent="0.25">
      <c r="A49" s="51" t="s">
        <v>46</v>
      </c>
      <c r="B49" s="51"/>
      <c r="C49" s="52">
        <v>79.35302951796649</v>
      </c>
      <c r="D49" s="52">
        <v>79.127827820413074</v>
      </c>
      <c r="E49" s="52">
        <v>79.148771680399634</v>
      </c>
      <c r="F49" s="52">
        <v>79.070514428150631</v>
      </c>
      <c r="G49" s="52">
        <v>79.292575367464366</v>
      </c>
      <c r="H49" s="52">
        <v>79.45977156828512</v>
      </c>
      <c r="I49" s="52">
        <v>79.515672151589769</v>
      </c>
      <c r="J49" s="52">
        <v>79.476914940428429</v>
      </c>
      <c r="K49" s="52">
        <v>79.481109540685026</v>
      </c>
      <c r="L49" s="52">
        <v>79.683774161446365</v>
      </c>
      <c r="M49" s="52">
        <v>79.742668692833647</v>
      </c>
      <c r="N49" s="52">
        <v>79.998135841582709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11941</v>
      </c>
      <c r="D8" s="21">
        <v>11903.449607546328</v>
      </c>
      <c r="E8" s="21">
        <v>11871.591014038137</v>
      </c>
      <c r="F8" s="21">
        <v>11836.922429927055</v>
      </c>
      <c r="G8" s="21">
        <v>11799.754544812082</v>
      </c>
      <c r="H8" s="21">
        <v>11763.302495444612</v>
      </c>
      <c r="I8" s="21">
        <v>11728.239414678226</v>
      </c>
      <c r="J8" s="21">
        <v>11689.214035430532</v>
      </c>
      <c r="K8" s="21">
        <v>11647.341428982298</v>
      </c>
      <c r="L8" s="21">
        <v>11604.69819164099</v>
      </c>
      <c r="M8" s="21">
        <v>11562.634190844879</v>
      </c>
      <c r="N8" s="21">
        <v>11516.374313857517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125.77597481959961</v>
      </c>
      <c r="D10" s="26">
        <f t="shared" ref="D10:N10" si="0">SUM(D11:D12)</f>
        <v>127.84076935258861</v>
      </c>
      <c r="E10" s="26">
        <f t="shared" si="0"/>
        <v>127.58230699984743</v>
      </c>
      <c r="F10" s="26">
        <f t="shared" si="0"/>
        <v>127.07256820395489</v>
      </c>
      <c r="G10" s="26">
        <f t="shared" si="0"/>
        <v>125.43736339631511</v>
      </c>
      <c r="H10" s="26">
        <f t="shared" si="0"/>
        <v>124.9543119512489</v>
      </c>
      <c r="I10" s="26">
        <f t="shared" si="0"/>
        <v>122.96524848713869</v>
      </c>
      <c r="J10" s="26">
        <f t="shared" si="0"/>
        <v>122.78712087973142</v>
      </c>
      <c r="K10" s="26">
        <f t="shared" si="0"/>
        <v>120.60739711170055</v>
      </c>
      <c r="L10" s="26">
        <f t="shared" si="0"/>
        <v>118.7765885078183</v>
      </c>
      <c r="M10" s="26">
        <f t="shared" si="0"/>
        <v>116.91015164527246</v>
      </c>
      <c r="N10" s="26">
        <f t="shared" si="0"/>
        <v>115.01590741383293</v>
      </c>
    </row>
    <row r="11" spans="1:14" x14ac:dyDescent="0.25">
      <c r="A11" s="20" t="s">
        <v>34</v>
      </c>
      <c r="B11" s="18"/>
      <c r="C11" s="22">
        <v>64.717806339028286</v>
      </c>
      <c r="D11" s="22">
        <v>65.37532514692316</v>
      </c>
      <c r="E11" s="22">
        <v>65.351793340900443</v>
      </c>
      <c r="F11" s="22">
        <v>65.396360215902831</v>
      </c>
      <c r="G11" s="22">
        <v>64.387253824712602</v>
      </c>
      <c r="H11" s="22">
        <v>64.048908327212487</v>
      </c>
      <c r="I11" s="22">
        <v>62.953500421645167</v>
      </c>
      <c r="J11" s="22">
        <v>62.467215709879255</v>
      </c>
      <c r="K11" s="22">
        <v>61.854919097479865</v>
      </c>
      <c r="L11" s="22">
        <v>60.639587325709506</v>
      </c>
      <c r="M11" s="22">
        <v>59.98331309904502</v>
      </c>
      <c r="N11" s="22">
        <v>58.929072826527253</v>
      </c>
    </row>
    <row r="12" spans="1:14" x14ac:dyDescent="0.25">
      <c r="A12" s="27" t="s">
        <v>35</v>
      </c>
      <c r="B12" s="28"/>
      <c r="C12" s="29">
        <v>61.058168480571325</v>
      </c>
      <c r="D12" s="29">
        <v>62.465444205665449</v>
      </c>
      <c r="E12" s="29">
        <v>62.23051365894699</v>
      </c>
      <c r="F12" s="29">
        <v>61.676207988052056</v>
      </c>
      <c r="G12" s="29">
        <v>61.050109571602505</v>
      </c>
      <c r="H12" s="29">
        <v>60.90540362403641</v>
      </c>
      <c r="I12" s="29">
        <v>60.011748065493528</v>
      </c>
      <c r="J12" s="29">
        <v>60.319905169852163</v>
      </c>
      <c r="K12" s="29">
        <v>58.752478014220685</v>
      </c>
      <c r="L12" s="29">
        <v>58.137001182108797</v>
      </c>
      <c r="M12" s="29">
        <v>56.926838546227444</v>
      </c>
      <c r="N12" s="29">
        <v>56.086834587305681</v>
      </c>
    </row>
    <row r="13" spans="1:14" x14ac:dyDescent="0.25">
      <c r="A13" s="33" t="s">
        <v>36</v>
      </c>
      <c r="B13" s="18"/>
      <c r="C13" s="26">
        <f>SUM(C14:C15)</f>
        <v>174.30936955965109</v>
      </c>
      <c r="D13" s="26">
        <f t="shared" ref="D13:N13" si="1">SUM(D14:D15)</f>
        <v>177.4876426811947</v>
      </c>
      <c r="E13" s="26">
        <f t="shared" si="1"/>
        <v>178.33044006282307</v>
      </c>
      <c r="F13" s="26">
        <f t="shared" si="1"/>
        <v>181.191726541028</v>
      </c>
      <c r="G13" s="26">
        <f t="shared" si="1"/>
        <v>179.13702288432296</v>
      </c>
      <c r="H13" s="26">
        <f t="shared" si="1"/>
        <v>177.86231083835145</v>
      </c>
      <c r="I13" s="26">
        <f t="shared" si="1"/>
        <v>178.98176741937272</v>
      </c>
      <c r="J13" s="26">
        <f t="shared" si="1"/>
        <v>181.81500893833856</v>
      </c>
      <c r="K13" s="26">
        <f t="shared" si="1"/>
        <v>183.21475876544878</v>
      </c>
      <c r="L13" s="26">
        <f t="shared" si="1"/>
        <v>181.94905878993706</v>
      </c>
      <c r="M13" s="26">
        <f t="shared" si="1"/>
        <v>182.93659375894197</v>
      </c>
      <c r="N13" s="26">
        <f t="shared" si="1"/>
        <v>180.8471713345582</v>
      </c>
    </row>
    <row r="14" spans="1:14" x14ac:dyDescent="0.25">
      <c r="A14" s="20" t="s">
        <v>37</v>
      </c>
      <c r="B14" s="18"/>
      <c r="C14" s="22">
        <v>79.55064078941669</v>
      </c>
      <c r="D14" s="22">
        <v>80.419125862199479</v>
      </c>
      <c r="E14" s="22">
        <v>81.426973365747287</v>
      </c>
      <c r="F14" s="22">
        <v>83.906097033337119</v>
      </c>
      <c r="G14" s="22">
        <v>83.54415292635737</v>
      </c>
      <c r="H14" s="22">
        <v>83.829519930436149</v>
      </c>
      <c r="I14" s="22">
        <v>84.736995206150226</v>
      </c>
      <c r="J14" s="22">
        <v>86.24958096879817</v>
      </c>
      <c r="K14" s="22">
        <v>87.427079461016248</v>
      </c>
      <c r="L14" s="22">
        <v>87.294172671922766</v>
      </c>
      <c r="M14" s="22">
        <v>88.015994804512118</v>
      </c>
      <c r="N14" s="22">
        <v>87.244445496351887</v>
      </c>
    </row>
    <row r="15" spans="1:14" x14ac:dyDescent="0.25">
      <c r="A15" s="10" t="s">
        <v>38</v>
      </c>
      <c r="B15" s="12"/>
      <c r="C15" s="23">
        <v>94.758728770234399</v>
      </c>
      <c r="D15" s="23">
        <v>97.068516818995221</v>
      </c>
      <c r="E15" s="23">
        <v>96.903466697075771</v>
      </c>
      <c r="F15" s="23">
        <v>97.285629507690899</v>
      </c>
      <c r="G15" s="23">
        <v>95.59286995796559</v>
      </c>
      <c r="H15" s="23">
        <v>94.032790907915285</v>
      </c>
      <c r="I15" s="23">
        <v>94.24477221322249</v>
      </c>
      <c r="J15" s="23">
        <v>95.56542796954038</v>
      </c>
      <c r="K15" s="23">
        <v>95.78767930443253</v>
      </c>
      <c r="L15" s="23">
        <v>94.654886118014304</v>
      </c>
      <c r="M15" s="23">
        <v>94.920598954429835</v>
      </c>
      <c r="N15" s="23">
        <v>93.602725838206325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-48.533394740051477</v>
      </c>
      <c r="D17" s="32">
        <f t="shared" ref="D17:N17" si="2">D10-D13</f>
        <v>-49.646873328606091</v>
      </c>
      <c r="E17" s="32">
        <f t="shared" si="2"/>
        <v>-50.74813306297564</v>
      </c>
      <c r="F17" s="32">
        <f t="shared" si="2"/>
        <v>-54.119158337073117</v>
      </c>
      <c r="G17" s="32">
        <f t="shared" si="2"/>
        <v>-53.699659488007853</v>
      </c>
      <c r="H17" s="32">
        <f t="shared" si="2"/>
        <v>-52.907998887102551</v>
      </c>
      <c r="I17" s="32">
        <f t="shared" si="2"/>
        <v>-56.016518932234021</v>
      </c>
      <c r="J17" s="32">
        <f t="shared" si="2"/>
        <v>-59.027888058607147</v>
      </c>
      <c r="K17" s="32">
        <f t="shared" si="2"/>
        <v>-62.607361653748228</v>
      </c>
      <c r="L17" s="32">
        <f t="shared" si="2"/>
        <v>-63.172470282118752</v>
      </c>
      <c r="M17" s="32">
        <f t="shared" si="2"/>
        <v>-66.026442113669503</v>
      </c>
      <c r="N17" s="32">
        <f t="shared" si="2"/>
        <v>-65.831263920725263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596.18653273227721</v>
      </c>
      <c r="D19" s="26">
        <f t="shared" ref="D19:N19" si="3">SUM(D20:D21)</f>
        <v>599.70903858666486</v>
      </c>
      <c r="E19" s="26">
        <f t="shared" si="3"/>
        <v>599.10885100625035</v>
      </c>
      <c r="F19" s="26">
        <f t="shared" si="3"/>
        <v>598.95791041701523</v>
      </c>
      <c r="G19" s="26">
        <f t="shared" si="3"/>
        <v>599.66785656118645</v>
      </c>
      <c r="H19" s="26">
        <f t="shared" si="3"/>
        <v>599.64639312861914</v>
      </c>
      <c r="I19" s="26">
        <f t="shared" si="3"/>
        <v>599.64591933975726</v>
      </c>
      <c r="J19" s="26">
        <f t="shared" si="3"/>
        <v>599.10013035572501</v>
      </c>
      <c r="K19" s="26">
        <f t="shared" si="3"/>
        <v>600.13105264728358</v>
      </c>
      <c r="L19" s="26">
        <f t="shared" si="3"/>
        <v>600.99058426712293</v>
      </c>
      <c r="M19" s="26">
        <f t="shared" si="3"/>
        <v>600.40589112328132</v>
      </c>
      <c r="N19" s="26">
        <f t="shared" si="3"/>
        <v>601.92517180166647</v>
      </c>
    </row>
    <row r="20" spans="1:14" x14ac:dyDescent="0.25">
      <c r="A20" s="60" t="s">
        <v>40</v>
      </c>
      <c r="B20" s="60"/>
      <c r="C20" s="22">
        <v>291.75859238639498</v>
      </c>
      <c r="D20" s="22">
        <v>294.13475709391867</v>
      </c>
      <c r="E20" s="22">
        <v>294.26323034158094</v>
      </c>
      <c r="F20" s="22">
        <v>294.73537149836557</v>
      </c>
      <c r="G20" s="22">
        <v>294.93250900917542</v>
      </c>
      <c r="H20" s="22">
        <v>293.49647037503598</v>
      </c>
      <c r="I20" s="22">
        <v>292.85234130138559</v>
      </c>
      <c r="J20" s="22">
        <v>294.29656077653829</v>
      </c>
      <c r="K20" s="22">
        <v>295.02820418769028</v>
      </c>
      <c r="L20" s="22">
        <v>295.31675895827527</v>
      </c>
      <c r="M20" s="22">
        <v>295.03159945140061</v>
      </c>
      <c r="N20" s="22">
        <v>296.16472618318642</v>
      </c>
    </row>
    <row r="21" spans="1:14" x14ac:dyDescent="0.25">
      <c r="A21" s="27" t="s">
        <v>41</v>
      </c>
      <c r="B21" s="27"/>
      <c r="C21" s="29">
        <v>304.42794034588223</v>
      </c>
      <c r="D21" s="29">
        <v>305.57428149274619</v>
      </c>
      <c r="E21" s="29">
        <v>304.84562066466941</v>
      </c>
      <c r="F21" s="29">
        <v>304.22253891864966</v>
      </c>
      <c r="G21" s="29">
        <v>304.73534755201104</v>
      </c>
      <c r="H21" s="29">
        <v>306.14992275358316</v>
      </c>
      <c r="I21" s="29">
        <v>306.79357803837161</v>
      </c>
      <c r="J21" s="29">
        <v>304.80356957918673</v>
      </c>
      <c r="K21" s="29">
        <v>305.1028484595933</v>
      </c>
      <c r="L21" s="29">
        <v>305.67382530884765</v>
      </c>
      <c r="M21" s="29">
        <v>305.37429167188071</v>
      </c>
      <c r="N21" s="29">
        <v>305.76044561847999</v>
      </c>
    </row>
    <row r="22" spans="1:14" x14ac:dyDescent="0.25">
      <c r="A22" s="63" t="s">
        <v>44</v>
      </c>
      <c r="B22" s="63"/>
      <c r="C22" s="26">
        <f>SUM(C23:C24)</f>
        <v>585.20353044589638</v>
      </c>
      <c r="D22" s="26">
        <f t="shared" ref="D22:N22" si="4">SUM(D23:D24)</f>
        <v>581.92075876625313</v>
      </c>
      <c r="E22" s="26">
        <f t="shared" si="4"/>
        <v>583.02930205435462</v>
      </c>
      <c r="F22" s="26">
        <f t="shared" si="4"/>
        <v>582.00663719491604</v>
      </c>
      <c r="G22" s="26">
        <f t="shared" si="4"/>
        <v>582.42024644064736</v>
      </c>
      <c r="H22" s="26">
        <f t="shared" si="4"/>
        <v>581.8014750079019</v>
      </c>
      <c r="I22" s="26">
        <f t="shared" si="4"/>
        <v>582.65477965521791</v>
      </c>
      <c r="J22" s="26">
        <f t="shared" si="4"/>
        <v>581.9448487453534</v>
      </c>
      <c r="K22" s="26">
        <f t="shared" si="4"/>
        <v>580.1669283348424</v>
      </c>
      <c r="L22" s="26">
        <f t="shared" si="4"/>
        <v>579.88211478111339</v>
      </c>
      <c r="M22" s="26">
        <f t="shared" si="4"/>
        <v>580.63932599697591</v>
      </c>
      <c r="N22" s="26">
        <f t="shared" si="4"/>
        <v>580.31040883185574</v>
      </c>
    </row>
    <row r="23" spans="1:14" x14ac:dyDescent="0.25">
      <c r="A23" s="60" t="s">
        <v>42</v>
      </c>
      <c r="B23" s="60"/>
      <c r="C23" s="23">
        <v>297.79593729050112</v>
      </c>
      <c r="D23" s="22">
        <v>295.44462300193163</v>
      </c>
      <c r="E23" s="22">
        <v>296.79137021961094</v>
      </c>
      <c r="F23" s="22">
        <v>295.67527592440371</v>
      </c>
      <c r="G23" s="22">
        <v>296.01271325122144</v>
      </c>
      <c r="H23" s="22">
        <v>296.14829217252628</v>
      </c>
      <c r="I23" s="22">
        <v>296.61137861659319</v>
      </c>
      <c r="J23" s="22">
        <v>295.75511553100495</v>
      </c>
      <c r="K23" s="22">
        <v>294.77176144676304</v>
      </c>
      <c r="L23" s="22">
        <v>294.40876675529643</v>
      </c>
      <c r="M23" s="22">
        <v>294.93017323105289</v>
      </c>
      <c r="N23" s="22">
        <v>294.52192081700309</v>
      </c>
    </row>
    <row r="24" spans="1:14" x14ac:dyDescent="0.25">
      <c r="A24" s="10" t="s">
        <v>43</v>
      </c>
      <c r="B24" s="10"/>
      <c r="C24" s="23">
        <v>287.40759315539526</v>
      </c>
      <c r="D24" s="23">
        <v>286.47613576432155</v>
      </c>
      <c r="E24" s="23">
        <v>286.23793183474368</v>
      </c>
      <c r="F24" s="23">
        <v>286.33136127051239</v>
      </c>
      <c r="G24" s="23">
        <v>286.40753318942586</v>
      </c>
      <c r="H24" s="23">
        <v>285.65318283537556</v>
      </c>
      <c r="I24" s="23">
        <v>286.04340103862478</v>
      </c>
      <c r="J24" s="23">
        <v>286.18973321434845</v>
      </c>
      <c r="K24" s="23">
        <v>285.39516688807942</v>
      </c>
      <c r="L24" s="23">
        <v>285.4733480258169</v>
      </c>
      <c r="M24" s="23">
        <v>285.70915276592302</v>
      </c>
      <c r="N24" s="23">
        <v>285.7884880148527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10.983002286380838</v>
      </c>
      <c r="D26" s="32">
        <f t="shared" ref="D26:N26" si="5">D19-D22</f>
        <v>17.788279820411731</v>
      </c>
      <c r="E26" s="32">
        <f t="shared" si="5"/>
        <v>16.079548951895731</v>
      </c>
      <c r="F26" s="32">
        <f t="shared" si="5"/>
        <v>16.951273222099189</v>
      </c>
      <c r="G26" s="32">
        <f t="shared" si="5"/>
        <v>17.247610120539093</v>
      </c>
      <c r="H26" s="32">
        <f t="shared" si="5"/>
        <v>17.844918120717239</v>
      </c>
      <c r="I26" s="32">
        <f t="shared" si="5"/>
        <v>16.991139684539348</v>
      </c>
      <c r="J26" s="32">
        <f t="shared" si="5"/>
        <v>17.155281610371617</v>
      </c>
      <c r="K26" s="32">
        <f t="shared" si="5"/>
        <v>19.964124312441186</v>
      </c>
      <c r="L26" s="32">
        <f t="shared" si="5"/>
        <v>21.10846948600954</v>
      </c>
      <c r="M26" s="32">
        <f t="shared" si="5"/>
        <v>19.766565126305409</v>
      </c>
      <c r="N26" s="32">
        <f t="shared" si="5"/>
        <v>21.614762969810727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-37.550392453670639</v>
      </c>
      <c r="D30" s="32">
        <f t="shared" ref="D30:N30" si="6">D17+D26+D28</f>
        <v>-31.85859350819436</v>
      </c>
      <c r="E30" s="32">
        <f t="shared" si="6"/>
        <v>-34.668584111079909</v>
      </c>
      <c r="F30" s="32">
        <f t="shared" si="6"/>
        <v>-37.167885114973927</v>
      </c>
      <c r="G30" s="32">
        <f t="shared" si="6"/>
        <v>-36.45204936746876</v>
      </c>
      <c r="H30" s="32">
        <f t="shared" si="6"/>
        <v>-35.063080766385312</v>
      </c>
      <c r="I30" s="32">
        <f t="shared" si="6"/>
        <v>-39.025379247694673</v>
      </c>
      <c r="J30" s="32">
        <f t="shared" si="6"/>
        <v>-41.87260644823553</v>
      </c>
      <c r="K30" s="32">
        <f t="shared" si="6"/>
        <v>-42.643237341307042</v>
      </c>
      <c r="L30" s="32">
        <f t="shared" si="6"/>
        <v>-42.064000796109212</v>
      </c>
      <c r="M30" s="32">
        <f t="shared" si="6"/>
        <v>-46.259876987364095</v>
      </c>
      <c r="N30" s="32">
        <f t="shared" si="6"/>
        <v>-44.216500950914536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11903.449607546328</v>
      </c>
      <c r="D32" s="21">
        <v>11871.591014038137</v>
      </c>
      <c r="E32" s="21">
        <v>11836.922429927055</v>
      </c>
      <c r="F32" s="21">
        <v>11799.754544812082</v>
      </c>
      <c r="G32" s="21">
        <v>11763.302495444612</v>
      </c>
      <c r="H32" s="21">
        <v>11728.239414678226</v>
      </c>
      <c r="I32" s="21">
        <v>11689.214035430532</v>
      </c>
      <c r="J32" s="21">
        <v>11647.341428982298</v>
      </c>
      <c r="K32" s="21">
        <v>11604.69819164099</v>
      </c>
      <c r="L32" s="21">
        <v>11562.634190844879</v>
      </c>
      <c r="M32" s="21">
        <v>11516.374313857517</v>
      </c>
      <c r="N32" s="21">
        <v>11472.157812906602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-3.1446606191836146E-3</v>
      </c>
      <c r="D34" s="39">
        <f t="shared" ref="D34:N34" si="7">(D32/D8)-1</f>
        <v>-2.6764168840598401E-3</v>
      </c>
      <c r="E34" s="39">
        <f t="shared" si="7"/>
        <v>-2.9202980518858723E-3</v>
      </c>
      <c r="F34" s="39">
        <f t="shared" si="7"/>
        <v>-3.1399956648362481E-3</v>
      </c>
      <c r="G34" s="39">
        <f t="shared" si="7"/>
        <v>-3.0892209858294217E-3</v>
      </c>
      <c r="H34" s="39">
        <f t="shared" si="7"/>
        <v>-2.9807174286271554E-3</v>
      </c>
      <c r="I34" s="39">
        <f t="shared" si="7"/>
        <v>-3.3274712314325106E-3</v>
      </c>
      <c r="J34" s="39">
        <f t="shared" si="7"/>
        <v>-3.5821575617759338E-3</v>
      </c>
      <c r="K34" s="39">
        <f t="shared" si="7"/>
        <v>-3.6611992188361198E-3</v>
      </c>
      <c r="L34" s="39">
        <f t="shared" si="7"/>
        <v>-3.6247388860495278E-3</v>
      </c>
      <c r="M34" s="39">
        <f t="shared" si="7"/>
        <v>-4.0008077937802033E-3</v>
      </c>
      <c r="N34" s="39">
        <f t="shared" si="7"/>
        <v>-3.8394463175541738E-3</v>
      </c>
    </row>
    <row r="35" spans="1:14" ht="15.75" thickBot="1" x14ac:dyDescent="0.3">
      <c r="A35" s="40" t="s">
        <v>15</v>
      </c>
      <c r="B35" s="41"/>
      <c r="C35" s="42">
        <f>(C32/$C$8)-1</f>
        <v>-3.1446606191836146E-3</v>
      </c>
      <c r="D35" s="42">
        <f t="shared" ref="D35:N35" si="8">(D32/$C$8)-1</f>
        <v>-5.8126610804676293E-3</v>
      </c>
      <c r="E35" s="42">
        <f t="shared" si="8"/>
        <v>-8.7159844295239264E-3</v>
      </c>
      <c r="F35" s="42">
        <f t="shared" si="8"/>
        <v>-1.1828611941036571E-2</v>
      </c>
      <c r="G35" s="42">
        <f t="shared" si="8"/>
        <v>-1.488129173062458E-2</v>
      </c>
      <c r="H35" s="42">
        <f t="shared" si="8"/>
        <v>-1.7817652233629855E-2</v>
      </c>
      <c r="I35" s="42">
        <f t="shared" si="8"/>
        <v>-2.1085835739843239E-2</v>
      </c>
      <c r="J35" s="42">
        <f t="shared" si="8"/>
        <v>-2.4592460515677317E-2</v>
      </c>
      <c r="K35" s="42">
        <f t="shared" si="8"/>
        <v>-2.8163621837284158E-2</v>
      </c>
      <c r="L35" s="42">
        <f t="shared" si="8"/>
        <v>-3.1686274948088178E-2</v>
      </c>
      <c r="M35" s="42">
        <f t="shared" si="8"/>
        <v>-3.5560312046100218E-2</v>
      </c>
      <c r="N35" s="42">
        <f t="shared" si="8"/>
        <v>-3.9263226454517852E-2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1.5200656202154392</v>
      </c>
      <c r="D41" s="47">
        <v>1.5434287152457415</v>
      </c>
      <c r="E41" s="47">
        <v>1.5418548602583735</v>
      </c>
      <c r="F41" s="47">
        <v>1.5388013766154591</v>
      </c>
      <c r="G41" s="47">
        <v>1.526717858657465</v>
      </c>
      <c r="H41" s="47">
        <v>1.5325606229467867</v>
      </c>
      <c r="I41" s="47">
        <v>1.5250529071662215</v>
      </c>
      <c r="J41" s="47">
        <v>1.5460446593599768</v>
      </c>
      <c r="K41" s="47">
        <v>1.5476131125647785</v>
      </c>
      <c r="L41" s="47">
        <v>1.555778351501889</v>
      </c>
      <c r="M41" s="47">
        <v>1.5646549273887131</v>
      </c>
      <c r="N41" s="47">
        <v>1.5744829038192807</v>
      </c>
    </row>
    <row r="43" spans="1:14" x14ac:dyDescent="0.25">
      <c r="A43" s="48" t="s">
        <v>31</v>
      </c>
      <c r="B43" s="48"/>
      <c r="C43" s="49">
        <v>142.84120736295654</v>
      </c>
      <c r="D43" s="49">
        <v>144.38234625578315</v>
      </c>
      <c r="E43" s="49">
        <v>144.01235840479461</v>
      </c>
      <c r="F43" s="49">
        <v>144.88710473618579</v>
      </c>
      <c r="G43" s="49">
        <v>142.00788045656387</v>
      </c>
      <c r="H43" s="49">
        <v>139.83851303963226</v>
      </c>
      <c r="I43" s="49">
        <v>139.07565204516015</v>
      </c>
      <c r="J43" s="49">
        <v>139.46134810058109</v>
      </c>
      <c r="K43" s="49">
        <v>139.30919410940763</v>
      </c>
      <c r="L43" s="49">
        <v>136.77337774524034</v>
      </c>
      <c r="M43" s="49">
        <v>136.01032514722635</v>
      </c>
      <c r="N43" s="49">
        <v>132.8840067053311</v>
      </c>
    </row>
    <row r="44" spans="1:14" x14ac:dyDescent="0.25">
      <c r="A44" s="19" t="s">
        <v>47</v>
      </c>
      <c r="B44" s="19"/>
      <c r="C44" s="50">
        <v>144.69949551005388</v>
      </c>
      <c r="D44" s="50">
        <v>144.38234625578315</v>
      </c>
      <c r="E44" s="50">
        <v>143.64100854374101</v>
      </c>
      <c r="F44" s="50">
        <v>144.1982688481549</v>
      </c>
      <c r="G44" s="50">
        <v>141.04877478879396</v>
      </c>
      <c r="H44" s="50">
        <v>138.61736459661262</v>
      </c>
      <c r="I44" s="50">
        <v>137.62789401337486</v>
      </c>
      <c r="J44" s="50">
        <v>137.80227995056745</v>
      </c>
      <c r="K44" s="50">
        <v>137.4981692919059</v>
      </c>
      <c r="L44" s="50">
        <v>134.86497464027957</v>
      </c>
      <c r="M44" s="50">
        <v>133.94238444527542</v>
      </c>
      <c r="N44" s="50">
        <v>130.75367674644707</v>
      </c>
    </row>
    <row r="45" spans="1:14" x14ac:dyDescent="0.25">
      <c r="A45" s="51" t="s">
        <v>48</v>
      </c>
      <c r="B45" s="51"/>
      <c r="C45" s="52">
        <v>141.31762191208796</v>
      </c>
      <c r="D45" s="52">
        <v>144.38234625578318</v>
      </c>
      <c r="E45" s="52">
        <v>144.32588763449996</v>
      </c>
      <c r="F45" s="52">
        <v>145.48651376826055</v>
      </c>
      <c r="G45" s="52">
        <v>142.8568434283757</v>
      </c>
      <c r="H45" s="52">
        <v>140.94544138627046</v>
      </c>
      <c r="I45" s="52">
        <v>140.40360771194895</v>
      </c>
      <c r="J45" s="52">
        <v>140.99336188819885</v>
      </c>
      <c r="K45" s="52">
        <v>141.00429734932706</v>
      </c>
      <c r="L45" s="52">
        <v>138.58188231869624</v>
      </c>
      <c r="M45" s="52">
        <v>137.98572652259381</v>
      </c>
      <c r="N45" s="52">
        <v>134.93309531201496</v>
      </c>
    </row>
    <row r="47" spans="1:14" x14ac:dyDescent="0.25">
      <c r="A47" s="48" t="s">
        <v>32</v>
      </c>
      <c r="B47" s="48"/>
      <c r="C47" s="49">
        <v>75.108887528278004</v>
      </c>
      <c r="D47" s="49">
        <v>75.007148252726708</v>
      </c>
      <c r="E47" s="49">
        <v>75.0514007390437</v>
      </c>
      <c r="F47" s="49">
        <v>74.984025225791854</v>
      </c>
      <c r="G47" s="49">
        <v>75.25012502970246</v>
      </c>
      <c r="H47" s="49">
        <v>75.453074364734846</v>
      </c>
      <c r="I47" s="49">
        <v>75.534915734019194</v>
      </c>
      <c r="J47" s="49">
        <v>75.510131001128613</v>
      </c>
      <c r="K47" s="49">
        <v>75.532498472191733</v>
      </c>
      <c r="L47" s="49">
        <v>75.769224133619431</v>
      </c>
      <c r="M47" s="49">
        <v>75.850717328956762</v>
      </c>
      <c r="N47" s="49">
        <v>76.145759658155839</v>
      </c>
    </row>
    <row r="48" spans="1:14" x14ac:dyDescent="0.25">
      <c r="A48" s="19" t="s">
        <v>45</v>
      </c>
      <c r="B48" s="19"/>
      <c r="C48" s="50">
        <v>72.589628053321874</v>
      </c>
      <c r="D48" s="50">
        <v>72.627692342496445</v>
      </c>
      <c r="E48" s="50">
        <v>72.703205595495717</v>
      </c>
      <c r="F48" s="50">
        <v>72.660199302801146</v>
      </c>
      <c r="G48" s="50">
        <v>72.957569613542802</v>
      </c>
      <c r="H48" s="50">
        <v>73.193196808522472</v>
      </c>
      <c r="I48" s="50">
        <v>73.295573549076138</v>
      </c>
      <c r="J48" s="50">
        <v>73.285112664695987</v>
      </c>
      <c r="K48" s="50">
        <v>73.321299796417421</v>
      </c>
      <c r="L48" s="50">
        <v>73.582479436591242</v>
      </c>
      <c r="M48" s="50">
        <v>73.679798788331993</v>
      </c>
      <c r="N48" s="50">
        <v>74.000271970518256</v>
      </c>
    </row>
    <row r="49" spans="1:14" x14ac:dyDescent="0.25">
      <c r="A49" s="51" t="s">
        <v>46</v>
      </c>
      <c r="B49" s="51"/>
      <c r="C49" s="52">
        <v>77.409231400192382</v>
      </c>
      <c r="D49" s="52">
        <v>77.187019803265073</v>
      </c>
      <c r="E49" s="52">
        <v>77.213069281269526</v>
      </c>
      <c r="F49" s="52">
        <v>77.137999991699175</v>
      </c>
      <c r="G49" s="52">
        <v>77.367528089416979</v>
      </c>
      <c r="H49" s="52">
        <v>77.542137933706243</v>
      </c>
      <c r="I49" s="52">
        <v>77.603335073660261</v>
      </c>
      <c r="J49" s="52">
        <v>77.568041040151925</v>
      </c>
      <c r="K49" s="52">
        <v>77.576197203511413</v>
      </c>
      <c r="L49" s="52">
        <v>77.785694221899163</v>
      </c>
      <c r="M49" s="52">
        <v>77.849686488753591</v>
      </c>
      <c r="N49" s="52">
        <v>78.113150289648885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11364</v>
      </c>
      <c r="D8" s="21">
        <v>11303.775465117273</v>
      </c>
      <c r="E8" s="21">
        <v>11247.157014889168</v>
      </c>
      <c r="F8" s="21">
        <v>11186.082748357929</v>
      </c>
      <c r="G8" s="21">
        <v>11123.116914713659</v>
      </c>
      <c r="H8" s="21">
        <v>11059.940461455353</v>
      </c>
      <c r="I8" s="21">
        <v>10997.977465592297</v>
      </c>
      <c r="J8" s="21">
        <v>10934.782893547708</v>
      </c>
      <c r="K8" s="21">
        <v>10870.601636520241</v>
      </c>
      <c r="L8" s="21">
        <v>10805.765832597554</v>
      </c>
      <c r="M8" s="21">
        <v>10743.477556231041</v>
      </c>
      <c r="N8" s="21">
        <v>10677.977998400334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91.431520422908221</v>
      </c>
      <c r="D10" s="26">
        <f t="shared" ref="D10:N10" si="0">SUM(D11:D12)</f>
        <v>92.241822429685982</v>
      </c>
      <c r="E10" s="26">
        <f t="shared" si="0"/>
        <v>91.794482028537104</v>
      </c>
      <c r="F10" s="26">
        <f t="shared" si="0"/>
        <v>91.358020321386334</v>
      </c>
      <c r="G10" s="26">
        <f t="shared" si="0"/>
        <v>90.365834062906757</v>
      </c>
      <c r="H10" s="26">
        <f t="shared" si="0"/>
        <v>90.555361060236123</v>
      </c>
      <c r="I10" s="26">
        <f t="shared" si="0"/>
        <v>90.040915535386119</v>
      </c>
      <c r="J10" s="26">
        <f t="shared" si="0"/>
        <v>91.184060346741134</v>
      </c>
      <c r="K10" s="26">
        <f t="shared" si="0"/>
        <v>91.039829186866854</v>
      </c>
      <c r="L10" s="26">
        <f t="shared" si="0"/>
        <v>91.149913022216609</v>
      </c>
      <c r="M10" s="26">
        <f t="shared" si="0"/>
        <v>91.170276904005618</v>
      </c>
      <c r="N10" s="26">
        <f t="shared" si="0"/>
        <v>91.15630747788579</v>
      </c>
    </row>
    <row r="11" spans="1:14" x14ac:dyDescent="0.25">
      <c r="A11" s="20" t="s">
        <v>34</v>
      </c>
      <c r="B11" s="18"/>
      <c r="C11" s="22">
        <v>47.045927813318777</v>
      </c>
      <c r="D11" s="22">
        <v>47.170704338094346</v>
      </c>
      <c r="E11" s="22">
        <v>47.020109295963195</v>
      </c>
      <c r="F11" s="22">
        <v>47.016300134580952</v>
      </c>
      <c r="G11" s="22">
        <v>46.384966467344938</v>
      </c>
      <c r="H11" s="22">
        <v>46.416741675529835</v>
      </c>
      <c r="I11" s="22">
        <v>46.097502211896241</v>
      </c>
      <c r="J11" s="22">
        <v>46.389347076243496</v>
      </c>
      <c r="K11" s="22">
        <v>46.690844872364188</v>
      </c>
      <c r="L11" s="22">
        <v>46.535206810369907</v>
      </c>
      <c r="M11" s="22">
        <v>46.776906777545364</v>
      </c>
      <c r="N11" s="22">
        <v>46.704467258027151</v>
      </c>
    </row>
    <row r="12" spans="1:14" x14ac:dyDescent="0.25">
      <c r="A12" s="27" t="s">
        <v>35</v>
      </c>
      <c r="B12" s="28"/>
      <c r="C12" s="29">
        <v>44.385592609589445</v>
      </c>
      <c r="D12" s="29">
        <v>45.071118091591636</v>
      </c>
      <c r="E12" s="29">
        <v>44.774372732573909</v>
      </c>
      <c r="F12" s="29">
        <v>44.341720186805382</v>
      </c>
      <c r="G12" s="29">
        <v>43.980867595561818</v>
      </c>
      <c r="H12" s="29">
        <v>44.138619384706288</v>
      </c>
      <c r="I12" s="29">
        <v>43.943413323489878</v>
      </c>
      <c r="J12" s="29">
        <v>44.794713270497638</v>
      </c>
      <c r="K12" s="29">
        <v>44.348984314502665</v>
      </c>
      <c r="L12" s="29">
        <v>44.614706211846702</v>
      </c>
      <c r="M12" s="29">
        <v>44.393370126460255</v>
      </c>
      <c r="N12" s="29">
        <v>44.451840219858639</v>
      </c>
    </row>
    <row r="13" spans="1:14" x14ac:dyDescent="0.25">
      <c r="A13" s="33" t="s">
        <v>36</v>
      </c>
      <c r="B13" s="18"/>
      <c r="C13" s="26">
        <f>SUM(C14:C15)</f>
        <v>140.30395512574864</v>
      </c>
      <c r="D13" s="26">
        <f t="shared" ref="D13:N13" si="1">SUM(D14:D15)</f>
        <v>143.38548955249149</v>
      </c>
      <c r="E13" s="26">
        <f t="shared" si="1"/>
        <v>144.30689485137856</v>
      </c>
      <c r="F13" s="26">
        <f t="shared" si="1"/>
        <v>146.72986686466132</v>
      </c>
      <c r="G13" s="26">
        <f t="shared" si="1"/>
        <v>145.52743138598524</v>
      </c>
      <c r="H13" s="26">
        <f t="shared" si="1"/>
        <v>145.20577852285371</v>
      </c>
      <c r="I13" s="26">
        <f t="shared" si="1"/>
        <v>146.63939763467971</v>
      </c>
      <c r="J13" s="26">
        <f t="shared" si="1"/>
        <v>148.91331924255579</v>
      </c>
      <c r="K13" s="26">
        <f t="shared" si="1"/>
        <v>150.88525229866218</v>
      </c>
      <c r="L13" s="26">
        <f t="shared" si="1"/>
        <v>149.6465007134511</v>
      </c>
      <c r="M13" s="26">
        <f t="shared" si="1"/>
        <v>150.8634328349932</v>
      </c>
      <c r="N13" s="26">
        <f t="shared" si="1"/>
        <v>149.17754180392612</v>
      </c>
    </row>
    <row r="14" spans="1:14" x14ac:dyDescent="0.25">
      <c r="A14" s="20" t="s">
        <v>37</v>
      </c>
      <c r="B14" s="18"/>
      <c r="C14" s="22">
        <v>65.132281375343069</v>
      </c>
      <c r="D14" s="22">
        <v>66.051017550775924</v>
      </c>
      <c r="E14" s="22">
        <v>66.63024528659129</v>
      </c>
      <c r="F14" s="22">
        <v>68.096468295305726</v>
      </c>
      <c r="G14" s="22">
        <v>67.829642393642402</v>
      </c>
      <c r="H14" s="22">
        <v>67.926595046902975</v>
      </c>
      <c r="I14" s="22">
        <v>68.652618319521721</v>
      </c>
      <c r="J14" s="22">
        <v>69.482784875032621</v>
      </c>
      <c r="K14" s="22">
        <v>70.43515781240427</v>
      </c>
      <c r="L14" s="22">
        <v>69.862518147341063</v>
      </c>
      <c r="M14" s="22">
        <v>70.183279572222929</v>
      </c>
      <c r="N14" s="22">
        <v>69.285972014542381</v>
      </c>
    </row>
    <row r="15" spans="1:14" x14ac:dyDescent="0.25">
      <c r="A15" s="10" t="s">
        <v>38</v>
      </c>
      <c r="B15" s="12"/>
      <c r="C15" s="23">
        <v>75.171673750405574</v>
      </c>
      <c r="D15" s="23">
        <v>77.334472001715568</v>
      </c>
      <c r="E15" s="23">
        <v>77.676649564787283</v>
      </c>
      <c r="F15" s="23">
        <v>78.633398569355592</v>
      </c>
      <c r="G15" s="23">
        <v>77.697788992342836</v>
      </c>
      <c r="H15" s="23">
        <v>77.279183475950731</v>
      </c>
      <c r="I15" s="23">
        <v>77.986779315157975</v>
      </c>
      <c r="J15" s="23">
        <v>79.430534367523165</v>
      </c>
      <c r="K15" s="23">
        <v>80.450094486257925</v>
      </c>
      <c r="L15" s="23">
        <v>79.783982566110041</v>
      </c>
      <c r="M15" s="23">
        <v>80.68015326277029</v>
      </c>
      <c r="N15" s="23">
        <v>79.891569789383738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-48.872434702840422</v>
      </c>
      <c r="D17" s="32">
        <f t="shared" ref="D17:N17" si="2">D10-D13</f>
        <v>-51.14366712280551</v>
      </c>
      <c r="E17" s="32">
        <f t="shared" si="2"/>
        <v>-52.512412822841455</v>
      </c>
      <c r="F17" s="32">
        <f t="shared" si="2"/>
        <v>-55.371846543274984</v>
      </c>
      <c r="G17" s="32">
        <f t="shared" si="2"/>
        <v>-55.161597323078482</v>
      </c>
      <c r="H17" s="32">
        <f t="shared" si="2"/>
        <v>-54.650417462617582</v>
      </c>
      <c r="I17" s="32">
        <f t="shared" si="2"/>
        <v>-56.598482099293591</v>
      </c>
      <c r="J17" s="32">
        <f t="shared" si="2"/>
        <v>-57.729258895814652</v>
      </c>
      <c r="K17" s="32">
        <f t="shared" si="2"/>
        <v>-59.845423111795327</v>
      </c>
      <c r="L17" s="32">
        <f t="shared" si="2"/>
        <v>-58.496587691234495</v>
      </c>
      <c r="M17" s="32">
        <f t="shared" si="2"/>
        <v>-59.693155930987587</v>
      </c>
      <c r="N17" s="32">
        <f t="shared" si="2"/>
        <v>-58.021234326040329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477.22959636418875</v>
      </c>
      <c r="D19" s="26">
        <f t="shared" ref="D19:N19" si="3">SUM(D20:D21)</f>
        <v>480.2577873919052</v>
      </c>
      <c r="E19" s="26">
        <f t="shared" si="3"/>
        <v>478.74975419909981</v>
      </c>
      <c r="F19" s="26">
        <f t="shared" si="3"/>
        <v>478.69201153433187</v>
      </c>
      <c r="G19" s="26">
        <f t="shared" si="3"/>
        <v>478.75805805889098</v>
      </c>
      <c r="H19" s="26">
        <f t="shared" si="3"/>
        <v>479.31880370047878</v>
      </c>
      <c r="I19" s="26">
        <f t="shared" si="3"/>
        <v>479.47775141698736</v>
      </c>
      <c r="J19" s="26">
        <f t="shared" si="3"/>
        <v>479.8226102696824</v>
      </c>
      <c r="K19" s="26">
        <f t="shared" si="3"/>
        <v>480.10929105954705</v>
      </c>
      <c r="L19" s="26">
        <f t="shared" si="3"/>
        <v>480.45728575841355</v>
      </c>
      <c r="M19" s="26">
        <f t="shared" si="3"/>
        <v>479.24109604389241</v>
      </c>
      <c r="N19" s="26">
        <f t="shared" si="3"/>
        <v>480.41183692198365</v>
      </c>
    </row>
    <row r="20" spans="1:14" x14ac:dyDescent="0.25">
      <c r="A20" s="60" t="s">
        <v>40</v>
      </c>
      <c r="B20" s="60"/>
      <c r="C20" s="22">
        <v>233.21320137929791</v>
      </c>
      <c r="D20" s="22">
        <v>235.91306944491669</v>
      </c>
      <c r="E20" s="22">
        <v>235.16424735373536</v>
      </c>
      <c r="F20" s="22">
        <v>235.356759700781</v>
      </c>
      <c r="G20" s="22">
        <v>235.07432226269555</v>
      </c>
      <c r="H20" s="22">
        <v>234.7399635010419</v>
      </c>
      <c r="I20" s="22">
        <v>234.1611040426784</v>
      </c>
      <c r="J20" s="22">
        <v>235.50016813540716</v>
      </c>
      <c r="K20" s="22">
        <v>235.8881702555573</v>
      </c>
      <c r="L20" s="22">
        <v>235.8383554329057</v>
      </c>
      <c r="M20" s="22">
        <v>235.41860497382635</v>
      </c>
      <c r="N20" s="22">
        <v>236.3648066590859</v>
      </c>
    </row>
    <row r="21" spans="1:14" x14ac:dyDescent="0.25">
      <c r="A21" s="27" t="s">
        <v>41</v>
      </c>
      <c r="B21" s="27"/>
      <c r="C21" s="29">
        <v>244.01639498489087</v>
      </c>
      <c r="D21" s="29">
        <v>244.34471794698851</v>
      </c>
      <c r="E21" s="29">
        <v>243.58550684536448</v>
      </c>
      <c r="F21" s="29">
        <v>243.3352518335509</v>
      </c>
      <c r="G21" s="29">
        <v>243.68373579619544</v>
      </c>
      <c r="H21" s="29">
        <v>244.57884019943688</v>
      </c>
      <c r="I21" s="29">
        <v>245.31664737430896</v>
      </c>
      <c r="J21" s="29">
        <v>244.32244213427526</v>
      </c>
      <c r="K21" s="29">
        <v>244.22112080398975</v>
      </c>
      <c r="L21" s="29">
        <v>244.61893032550785</v>
      </c>
      <c r="M21" s="29">
        <v>243.82249107006606</v>
      </c>
      <c r="N21" s="29">
        <v>244.04703026289778</v>
      </c>
    </row>
    <row r="22" spans="1:14" x14ac:dyDescent="0.25">
      <c r="A22" s="63" t="s">
        <v>44</v>
      </c>
      <c r="B22" s="63"/>
      <c r="C22" s="26">
        <f>SUM(C23:C24)</f>
        <v>488.58169654407538</v>
      </c>
      <c r="D22" s="26">
        <f t="shared" ref="D22:N22" si="4">SUM(D23:D24)</f>
        <v>485.7325704972053</v>
      </c>
      <c r="E22" s="26">
        <f t="shared" si="4"/>
        <v>487.31160790749794</v>
      </c>
      <c r="F22" s="26">
        <f t="shared" si="4"/>
        <v>486.28599863532656</v>
      </c>
      <c r="G22" s="26">
        <f t="shared" si="4"/>
        <v>486.77291399411575</v>
      </c>
      <c r="H22" s="26">
        <f t="shared" si="4"/>
        <v>486.63138210091654</v>
      </c>
      <c r="I22" s="26">
        <f t="shared" si="4"/>
        <v>486.07384136228535</v>
      </c>
      <c r="J22" s="26">
        <f t="shared" si="4"/>
        <v>486.27460840133608</v>
      </c>
      <c r="K22" s="26">
        <f t="shared" si="4"/>
        <v>485.0996718704356</v>
      </c>
      <c r="L22" s="26">
        <f t="shared" si="4"/>
        <v>484.24897443369372</v>
      </c>
      <c r="M22" s="26">
        <f t="shared" si="4"/>
        <v>485.04749794361192</v>
      </c>
      <c r="N22" s="26">
        <f t="shared" si="4"/>
        <v>484.69074043280818</v>
      </c>
    </row>
    <row r="23" spans="1:14" x14ac:dyDescent="0.25">
      <c r="A23" s="60" t="s">
        <v>42</v>
      </c>
      <c r="B23" s="60"/>
      <c r="C23" s="23">
        <v>248.0426596604409</v>
      </c>
      <c r="D23" s="22">
        <v>246.34593440221553</v>
      </c>
      <c r="E23" s="22">
        <v>247.7924929742332</v>
      </c>
      <c r="F23" s="22">
        <v>246.83370609410701</v>
      </c>
      <c r="G23" s="22">
        <v>247.06650596994544</v>
      </c>
      <c r="H23" s="22">
        <v>247.3021536617764</v>
      </c>
      <c r="I23" s="22">
        <v>246.99400016915519</v>
      </c>
      <c r="J23" s="22">
        <v>246.6604379565122</v>
      </c>
      <c r="K23" s="22">
        <v>245.85846926051775</v>
      </c>
      <c r="L23" s="22">
        <v>245.28775865429239</v>
      </c>
      <c r="M23" s="22">
        <v>245.95961463774245</v>
      </c>
      <c r="N23" s="22">
        <v>245.47482308369771</v>
      </c>
    </row>
    <row r="24" spans="1:14" x14ac:dyDescent="0.25">
      <c r="A24" s="10" t="s">
        <v>43</v>
      </c>
      <c r="B24" s="10"/>
      <c r="C24" s="23">
        <v>240.53903688363445</v>
      </c>
      <c r="D24" s="23">
        <v>239.38663609498977</v>
      </c>
      <c r="E24" s="23">
        <v>239.51911493326475</v>
      </c>
      <c r="F24" s="23">
        <v>239.45229254121952</v>
      </c>
      <c r="G24" s="23">
        <v>239.70640802417032</v>
      </c>
      <c r="H24" s="23">
        <v>239.32922843914014</v>
      </c>
      <c r="I24" s="23">
        <v>239.07984119313016</v>
      </c>
      <c r="J24" s="23">
        <v>239.61417044482388</v>
      </c>
      <c r="K24" s="23">
        <v>239.24120260991788</v>
      </c>
      <c r="L24" s="23">
        <v>238.96121577940133</v>
      </c>
      <c r="M24" s="23">
        <v>239.08788330586944</v>
      </c>
      <c r="N24" s="23">
        <v>239.21591734911047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-11.352100179886634</v>
      </c>
      <c r="D26" s="32">
        <f t="shared" ref="D26:N26" si="5">D19-D22</f>
        <v>-5.474783105300105</v>
      </c>
      <c r="E26" s="32">
        <f t="shared" si="5"/>
        <v>-8.5618537083981323</v>
      </c>
      <c r="F26" s="32">
        <f t="shared" si="5"/>
        <v>-7.5939871009946955</v>
      </c>
      <c r="G26" s="32">
        <f t="shared" si="5"/>
        <v>-8.014855935224773</v>
      </c>
      <c r="H26" s="32">
        <f t="shared" si="5"/>
        <v>-7.3125784004377579</v>
      </c>
      <c r="I26" s="32">
        <f t="shared" si="5"/>
        <v>-6.5960899452979902</v>
      </c>
      <c r="J26" s="32">
        <f t="shared" si="5"/>
        <v>-6.4519981316536814</v>
      </c>
      <c r="K26" s="32">
        <f t="shared" si="5"/>
        <v>-4.9903808108885528</v>
      </c>
      <c r="L26" s="32">
        <f t="shared" si="5"/>
        <v>-3.7916886752801702</v>
      </c>
      <c r="M26" s="32">
        <f t="shared" si="5"/>
        <v>-5.8064018997195035</v>
      </c>
      <c r="N26" s="32">
        <f t="shared" si="5"/>
        <v>-4.2789035108245344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-60.224534882727056</v>
      </c>
      <c r="D30" s="32">
        <f t="shared" ref="D30:N30" si="6">D17+D26+D28</f>
        <v>-56.618450228105615</v>
      </c>
      <c r="E30" s="32">
        <f t="shared" si="6"/>
        <v>-61.074266531239587</v>
      </c>
      <c r="F30" s="32">
        <f t="shared" si="6"/>
        <v>-62.965833644269679</v>
      </c>
      <c r="G30" s="32">
        <f t="shared" si="6"/>
        <v>-63.176453258303255</v>
      </c>
      <c r="H30" s="32">
        <f t="shared" si="6"/>
        <v>-61.96299586305534</v>
      </c>
      <c r="I30" s="32">
        <f t="shared" si="6"/>
        <v>-63.194572044591581</v>
      </c>
      <c r="J30" s="32">
        <f t="shared" si="6"/>
        <v>-64.181257027468334</v>
      </c>
      <c r="K30" s="32">
        <f t="shared" si="6"/>
        <v>-64.83580392268388</v>
      </c>
      <c r="L30" s="32">
        <f t="shared" si="6"/>
        <v>-62.288276366514665</v>
      </c>
      <c r="M30" s="32">
        <f t="shared" si="6"/>
        <v>-65.49955783070709</v>
      </c>
      <c r="N30" s="32">
        <f t="shared" si="6"/>
        <v>-62.300137836864863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11303.775465117273</v>
      </c>
      <c r="D32" s="21">
        <v>11247.157014889168</v>
      </c>
      <c r="E32" s="21">
        <v>11186.082748357929</v>
      </c>
      <c r="F32" s="21">
        <v>11123.116914713659</v>
      </c>
      <c r="G32" s="21">
        <v>11059.940461455353</v>
      </c>
      <c r="H32" s="21">
        <v>10997.977465592297</v>
      </c>
      <c r="I32" s="21">
        <v>10934.782893547708</v>
      </c>
      <c r="J32" s="21">
        <v>10870.601636520241</v>
      </c>
      <c r="K32" s="21">
        <v>10805.765832597554</v>
      </c>
      <c r="L32" s="21">
        <v>10743.477556231041</v>
      </c>
      <c r="M32" s="21">
        <v>10677.977998400334</v>
      </c>
      <c r="N32" s="21">
        <v>10615.677860563468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-5.2995894828165024E-3</v>
      </c>
      <c r="D34" s="39">
        <f t="shared" ref="D34:N34" si="7">(D32/D8)-1</f>
        <v>-5.0088088181533541E-3</v>
      </c>
      <c r="E34" s="39">
        <f t="shared" si="7"/>
        <v>-5.4301959553323398E-3</v>
      </c>
      <c r="F34" s="39">
        <f t="shared" si="7"/>
        <v>-5.6289440245301803E-3</v>
      </c>
      <c r="G34" s="39">
        <f t="shared" si="7"/>
        <v>-5.6797437033800913E-3</v>
      </c>
      <c r="H34" s="39">
        <f t="shared" si="7"/>
        <v>-5.6024710150114343E-3</v>
      </c>
      <c r="I34" s="39">
        <f t="shared" si="7"/>
        <v>-5.746017596625963E-3</v>
      </c>
      <c r="J34" s="39">
        <f t="shared" si="7"/>
        <v>-5.8694587402680076E-3</v>
      </c>
      <c r="K34" s="39">
        <f t="shared" si="7"/>
        <v>-5.9643252591345952E-3</v>
      </c>
      <c r="L34" s="39">
        <f t="shared" si="7"/>
        <v>-5.7643555608626329E-3</v>
      </c>
      <c r="M34" s="39">
        <f t="shared" si="7"/>
        <v>-6.0966812177791763E-3</v>
      </c>
      <c r="N34" s="39">
        <f t="shared" si="7"/>
        <v>-5.8344508526051442E-3</v>
      </c>
    </row>
    <row r="35" spans="1:14" ht="15.75" thickBot="1" x14ac:dyDescent="0.3">
      <c r="A35" s="40" t="s">
        <v>15</v>
      </c>
      <c r="B35" s="41"/>
      <c r="C35" s="42">
        <f>(C32/$C$8)-1</f>
        <v>-5.2995894828165024E-3</v>
      </c>
      <c r="D35" s="42">
        <f t="shared" ref="D35:N35" si="8">(D32/$C$8)-1</f>
        <v>-1.028185367043577E-2</v>
      </c>
      <c r="E35" s="42">
        <f t="shared" si="8"/>
        <v>-1.5656217145553653E-2</v>
      </c>
      <c r="F35" s="42">
        <f t="shared" si="8"/>
        <v>-2.1197033200135662E-2</v>
      </c>
      <c r="G35" s="42">
        <f t="shared" si="8"/>
        <v>-2.6756383187666932E-2</v>
      </c>
      <c r="H35" s="42">
        <f t="shared" si="8"/>
        <v>-3.2208952341402863E-2</v>
      </c>
      <c r="I35" s="42">
        <f t="shared" si="8"/>
        <v>-3.7769896731106312E-2</v>
      </c>
      <c r="J35" s="42">
        <f t="shared" si="8"/>
        <v>-4.3417666620886863E-2</v>
      </c>
      <c r="K35" s="42">
        <f t="shared" si="8"/>
        <v>-4.9123034794301912E-2</v>
      </c>
      <c r="L35" s="42">
        <f t="shared" si="8"/>
        <v>-5.4604227716381515E-2</v>
      </c>
      <c r="M35" s="42">
        <f t="shared" si="8"/>
        <v>-6.0368004364630856E-2</v>
      </c>
      <c r="N35" s="42">
        <f t="shared" si="8"/>
        <v>-6.5850241062700765E-2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1.6342921916499551</v>
      </c>
      <c r="D41" s="47">
        <v>1.658566654510331</v>
      </c>
      <c r="E41" s="47">
        <v>1.6576792026370555</v>
      </c>
      <c r="F41" s="47">
        <v>1.6548254379013254</v>
      </c>
      <c r="G41" s="47">
        <v>1.6411082386730071</v>
      </c>
      <c r="H41" s="47">
        <v>1.6472322110090851</v>
      </c>
      <c r="I41" s="47">
        <v>1.6386279543481734</v>
      </c>
      <c r="J41" s="47">
        <v>1.6610982989678957</v>
      </c>
      <c r="K41" s="47">
        <v>1.662823830268594</v>
      </c>
      <c r="L41" s="47">
        <v>1.6715856487562613</v>
      </c>
      <c r="M41" s="47">
        <v>1.6810558158551052</v>
      </c>
      <c r="N41" s="47">
        <v>1.6918785527695683</v>
      </c>
    </row>
    <row r="43" spans="1:14" x14ac:dyDescent="0.25">
      <c r="A43" s="48" t="s">
        <v>31</v>
      </c>
      <c r="B43" s="48"/>
      <c r="C43" s="49">
        <v>95.551088110245018</v>
      </c>
      <c r="D43" s="49">
        <v>96.593823199291535</v>
      </c>
      <c r="E43" s="49">
        <v>96.375107743257971</v>
      </c>
      <c r="F43" s="49">
        <v>97.006127498844606</v>
      </c>
      <c r="G43" s="49">
        <v>95.113214739381121</v>
      </c>
      <c r="H43" s="49">
        <v>93.718268102603204</v>
      </c>
      <c r="I43" s="49">
        <v>93.281100581207028</v>
      </c>
      <c r="J43" s="49">
        <v>93.61869619063178</v>
      </c>
      <c r="K43" s="49">
        <v>93.623578730065091</v>
      </c>
      <c r="L43" s="49">
        <v>91.983348759629564</v>
      </c>
      <c r="M43" s="49">
        <v>91.55043135520458</v>
      </c>
      <c r="N43" s="49">
        <v>89.551515087061119</v>
      </c>
    </row>
    <row r="44" spans="1:14" x14ac:dyDescent="0.25">
      <c r="A44" s="19" t="s">
        <v>47</v>
      </c>
      <c r="B44" s="19"/>
      <c r="C44" s="50">
        <v>96.77314776669553</v>
      </c>
      <c r="D44" s="50">
        <v>96.593823199291521</v>
      </c>
      <c r="E44" s="50">
        <v>96.139620019962635</v>
      </c>
      <c r="F44" s="50">
        <v>96.563710252288288</v>
      </c>
      <c r="G44" s="50">
        <v>94.499018819548752</v>
      </c>
      <c r="H44" s="50">
        <v>92.922622834863503</v>
      </c>
      <c r="I44" s="50">
        <v>92.324958399500986</v>
      </c>
      <c r="J44" s="50">
        <v>92.512531247801164</v>
      </c>
      <c r="K44" s="50">
        <v>92.398653840239461</v>
      </c>
      <c r="L44" s="50">
        <v>90.693566149021095</v>
      </c>
      <c r="M44" s="50">
        <v>90.136045310787196</v>
      </c>
      <c r="N44" s="50">
        <v>88.067699114039215</v>
      </c>
    </row>
    <row r="45" spans="1:14" x14ac:dyDescent="0.25">
      <c r="A45" s="51" t="s">
        <v>48</v>
      </c>
      <c r="B45" s="51"/>
      <c r="C45" s="52">
        <v>94.516924643102683</v>
      </c>
      <c r="D45" s="52">
        <v>96.593823199291577</v>
      </c>
      <c r="E45" s="52">
        <v>96.578027872236973</v>
      </c>
      <c r="F45" s="52">
        <v>97.392549085420114</v>
      </c>
      <c r="G45" s="52">
        <v>95.655968156479773</v>
      </c>
      <c r="H45" s="52">
        <v>94.428958660201843</v>
      </c>
      <c r="I45" s="52">
        <v>94.139344325831473</v>
      </c>
      <c r="J45" s="52">
        <v>94.608246898930517</v>
      </c>
      <c r="K45" s="52">
        <v>94.722995026923456</v>
      </c>
      <c r="L45" s="52">
        <v>93.143247125595963</v>
      </c>
      <c r="M45" s="52">
        <v>92.817399818241185</v>
      </c>
      <c r="N45" s="52">
        <v>90.879439611625372</v>
      </c>
    </row>
    <row r="47" spans="1:14" x14ac:dyDescent="0.25">
      <c r="A47" s="48" t="s">
        <v>32</v>
      </c>
      <c r="B47" s="48"/>
      <c r="C47" s="49">
        <v>80.088608811280906</v>
      </c>
      <c r="D47" s="49">
        <v>79.966164348277275</v>
      </c>
      <c r="E47" s="49">
        <v>80.002294380821496</v>
      </c>
      <c r="F47" s="49">
        <v>79.932067504045662</v>
      </c>
      <c r="G47" s="49">
        <v>80.176462141745404</v>
      </c>
      <c r="H47" s="49">
        <v>80.360423019844788</v>
      </c>
      <c r="I47" s="49">
        <v>80.424728987818582</v>
      </c>
      <c r="J47" s="49">
        <v>80.392170686194177</v>
      </c>
      <c r="K47" s="49">
        <v>80.400374733423249</v>
      </c>
      <c r="L47" s="49">
        <v>80.619540771210083</v>
      </c>
      <c r="M47" s="49">
        <v>80.687505755044526</v>
      </c>
      <c r="N47" s="49">
        <v>80.962583281608048</v>
      </c>
    </row>
    <row r="48" spans="1:14" x14ac:dyDescent="0.25">
      <c r="A48" s="19" t="s">
        <v>45</v>
      </c>
      <c r="B48" s="19"/>
      <c r="C48" s="50">
        <v>77.828858451668651</v>
      </c>
      <c r="D48" s="50">
        <v>77.855953714428338</v>
      </c>
      <c r="E48" s="50">
        <v>77.919994737507636</v>
      </c>
      <c r="F48" s="50">
        <v>77.868654779368256</v>
      </c>
      <c r="G48" s="50">
        <v>78.150225791586294</v>
      </c>
      <c r="H48" s="50">
        <v>78.370397190830204</v>
      </c>
      <c r="I48" s="50">
        <v>78.460620079060206</v>
      </c>
      <c r="J48" s="50">
        <v>78.441151777648216</v>
      </c>
      <c r="K48" s="50">
        <v>78.467666498485571</v>
      </c>
      <c r="L48" s="50">
        <v>78.714065710654168</v>
      </c>
      <c r="M48" s="50">
        <v>78.800772411200583</v>
      </c>
      <c r="N48" s="50">
        <v>79.105161909949842</v>
      </c>
    </row>
    <row r="49" spans="1:14" x14ac:dyDescent="0.25">
      <c r="A49" s="51" t="s">
        <v>46</v>
      </c>
      <c r="B49" s="51"/>
      <c r="C49" s="52">
        <v>82.012955053225184</v>
      </c>
      <c r="D49" s="52">
        <v>81.781642049543379</v>
      </c>
      <c r="E49" s="52">
        <v>81.795171405736113</v>
      </c>
      <c r="F49" s="52">
        <v>81.711701884467288</v>
      </c>
      <c r="G49" s="52">
        <v>81.924253959227499</v>
      </c>
      <c r="H49" s="52">
        <v>82.081647516959478</v>
      </c>
      <c r="I49" s="52">
        <v>82.130074348172528</v>
      </c>
      <c r="J49" s="52">
        <v>82.085818234219943</v>
      </c>
      <c r="K49" s="52">
        <v>82.084065352922551</v>
      </c>
      <c r="L49" s="52">
        <v>82.278010231463725</v>
      </c>
      <c r="M49" s="52">
        <v>82.329585430546544</v>
      </c>
      <c r="N49" s="52">
        <v>82.575136970612405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13815</v>
      </c>
      <c r="D8" s="21">
        <v>13710.68660672019</v>
      </c>
      <c r="E8" s="21">
        <v>13611.391044015072</v>
      </c>
      <c r="F8" s="21">
        <v>13508.779456719827</v>
      </c>
      <c r="G8" s="21">
        <v>13404.852676046521</v>
      </c>
      <c r="H8" s="21">
        <v>13304.299043024235</v>
      </c>
      <c r="I8" s="21">
        <v>13207.084078225324</v>
      </c>
      <c r="J8" s="21">
        <v>13109.103174200189</v>
      </c>
      <c r="K8" s="21">
        <v>13011.341551050531</v>
      </c>
      <c r="L8" s="21">
        <v>12915.444742464355</v>
      </c>
      <c r="M8" s="21">
        <v>12826.374206909721</v>
      </c>
      <c r="N8" s="21">
        <v>12735.40059267944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99.228084748128495</v>
      </c>
      <c r="D10" s="26">
        <f t="shared" ref="D10:N10" si="0">SUM(D11:D12)</f>
        <v>99.744547220276729</v>
      </c>
      <c r="E10" s="26">
        <f t="shared" si="0"/>
        <v>98.642534531240216</v>
      </c>
      <c r="F10" s="26">
        <f t="shared" si="0"/>
        <v>97.702393836656526</v>
      </c>
      <c r="G10" s="26">
        <f t="shared" si="0"/>
        <v>96.119418403563131</v>
      </c>
      <c r="H10" s="26">
        <f t="shared" si="0"/>
        <v>95.660127223807805</v>
      </c>
      <c r="I10" s="26">
        <f t="shared" si="0"/>
        <v>94.310958890979578</v>
      </c>
      <c r="J10" s="26">
        <f t="shared" si="0"/>
        <v>94.712537572255044</v>
      </c>
      <c r="K10" s="26">
        <f t="shared" si="0"/>
        <v>93.892978802424835</v>
      </c>
      <c r="L10" s="26">
        <f t="shared" si="0"/>
        <v>93.624514252112021</v>
      </c>
      <c r="M10" s="26">
        <f t="shared" si="0"/>
        <v>93.472397567432353</v>
      </c>
      <c r="N10" s="26">
        <f t="shared" si="0"/>
        <v>93.409339352582066</v>
      </c>
    </row>
    <row r="11" spans="1:14" x14ac:dyDescent="0.25">
      <c r="A11" s="20" t="s">
        <v>34</v>
      </c>
      <c r="B11" s="18"/>
      <c r="C11" s="22">
        <v>51.057636256311142</v>
      </c>
      <c r="D11" s="22">
        <v>51.007454344815258</v>
      </c>
      <c r="E11" s="22">
        <v>50.527903773647509</v>
      </c>
      <c r="F11" s="22">
        <v>50.281355225644496</v>
      </c>
      <c r="G11" s="22">
        <v>49.33829301466151</v>
      </c>
      <c r="H11" s="22">
        <v>49.033335652454944</v>
      </c>
      <c r="I11" s="22">
        <v>48.283600963324474</v>
      </c>
      <c r="J11" s="22">
        <v>48.184438828492226</v>
      </c>
      <c r="K11" s="22">
        <v>48.154116138221099</v>
      </c>
      <c r="L11" s="22">
        <v>47.798576968258168</v>
      </c>
      <c r="M11" s="22">
        <v>47.958060189826398</v>
      </c>
      <c r="N11" s="22">
        <v>47.858821315738091</v>
      </c>
    </row>
    <row r="12" spans="1:14" x14ac:dyDescent="0.25">
      <c r="A12" s="27" t="s">
        <v>35</v>
      </c>
      <c r="B12" s="28"/>
      <c r="C12" s="29">
        <v>48.170448491817353</v>
      </c>
      <c r="D12" s="29">
        <v>48.737092875461471</v>
      </c>
      <c r="E12" s="29">
        <v>48.114630757592707</v>
      </c>
      <c r="F12" s="29">
        <v>47.42103861101203</v>
      </c>
      <c r="G12" s="29">
        <v>46.781125388901621</v>
      </c>
      <c r="H12" s="29">
        <v>46.626791571352861</v>
      </c>
      <c r="I12" s="29">
        <v>46.027357927655103</v>
      </c>
      <c r="J12" s="29">
        <v>46.528098743762818</v>
      </c>
      <c r="K12" s="29">
        <v>45.738862664203737</v>
      </c>
      <c r="L12" s="29">
        <v>45.825937283853854</v>
      </c>
      <c r="M12" s="29">
        <v>45.514337377605955</v>
      </c>
      <c r="N12" s="29">
        <v>45.550518036843975</v>
      </c>
    </row>
    <row r="13" spans="1:14" x14ac:dyDescent="0.25">
      <c r="A13" s="33" t="s">
        <v>36</v>
      </c>
      <c r="B13" s="18"/>
      <c r="C13" s="26">
        <f>SUM(C14:C15)</f>
        <v>257.39714798037011</v>
      </c>
      <c r="D13" s="26">
        <f t="shared" ref="D13:N13" si="1">SUM(D14:D15)</f>
        <v>261.71389485690889</v>
      </c>
      <c r="E13" s="26">
        <f t="shared" si="1"/>
        <v>261.38913886491093</v>
      </c>
      <c r="F13" s="26">
        <f t="shared" si="1"/>
        <v>263.46541316945581</v>
      </c>
      <c r="G13" s="26">
        <f t="shared" si="1"/>
        <v>257.37060581510889</v>
      </c>
      <c r="H13" s="26">
        <f t="shared" si="1"/>
        <v>253.43861888976107</v>
      </c>
      <c r="I13" s="26">
        <f t="shared" si="1"/>
        <v>251.98543259439521</v>
      </c>
      <c r="J13" s="26">
        <f t="shared" si="1"/>
        <v>253.04443980136304</v>
      </c>
      <c r="K13" s="26">
        <f t="shared" si="1"/>
        <v>253.13191563914285</v>
      </c>
      <c r="L13" s="26">
        <f t="shared" si="1"/>
        <v>248.71848086153975</v>
      </c>
      <c r="M13" s="26">
        <f t="shared" si="1"/>
        <v>248.2617424302494</v>
      </c>
      <c r="N13" s="26">
        <f t="shared" si="1"/>
        <v>242.85231502920436</v>
      </c>
    </row>
    <row r="14" spans="1:14" x14ac:dyDescent="0.25">
      <c r="A14" s="20" t="s">
        <v>37</v>
      </c>
      <c r="B14" s="18"/>
      <c r="C14" s="22">
        <v>110.85380650851333</v>
      </c>
      <c r="D14" s="22">
        <v>112.8801553916408</v>
      </c>
      <c r="E14" s="22">
        <v>114.1826872687503</v>
      </c>
      <c r="F14" s="22">
        <v>116.25867173682732</v>
      </c>
      <c r="G14" s="22">
        <v>114.98037057630852</v>
      </c>
      <c r="H14" s="22">
        <v>114.81809082730199</v>
      </c>
      <c r="I14" s="22">
        <v>115.6057702171769</v>
      </c>
      <c r="J14" s="22">
        <v>117.0673048994459</v>
      </c>
      <c r="K14" s="22">
        <v>118.25079444887369</v>
      </c>
      <c r="L14" s="22">
        <v>117.40349236548454</v>
      </c>
      <c r="M14" s="22">
        <v>118.0808425796008</v>
      </c>
      <c r="N14" s="22">
        <v>116.46013883855714</v>
      </c>
    </row>
    <row r="15" spans="1:14" x14ac:dyDescent="0.25">
      <c r="A15" s="10" t="s">
        <v>38</v>
      </c>
      <c r="B15" s="12"/>
      <c r="C15" s="23">
        <v>146.54334147185679</v>
      </c>
      <c r="D15" s="23">
        <v>148.83373946526811</v>
      </c>
      <c r="E15" s="23">
        <v>147.20645159616066</v>
      </c>
      <c r="F15" s="23">
        <v>147.20674143262852</v>
      </c>
      <c r="G15" s="23">
        <v>142.39023523880036</v>
      </c>
      <c r="H15" s="23">
        <v>138.6205280624591</v>
      </c>
      <c r="I15" s="23">
        <v>136.37966237721832</v>
      </c>
      <c r="J15" s="23">
        <v>135.97713490191714</v>
      </c>
      <c r="K15" s="23">
        <v>134.88112119026914</v>
      </c>
      <c r="L15" s="23">
        <v>131.31498849605521</v>
      </c>
      <c r="M15" s="23">
        <v>130.18089985064861</v>
      </c>
      <c r="N15" s="23">
        <v>126.39217619064721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-158.16906323224163</v>
      </c>
      <c r="D17" s="32">
        <f t="shared" ref="D17:N17" si="2">D10-D13</f>
        <v>-161.96934763663216</v>
      </c>
      <c r="E17" s="32">
        <f t="shared" si="2"/>
        <v>-162.74660433367072</v>
      </c>
      <c r="F17" s="32">
        <f t="shared" si="2"/>
        <v>-165.76301933279927</v>
      </c>
      <c r="G17" s="32">
        <f t="shared" si="2"/>
        <v>-161.25118741154574</v>
      </c>
      <c r="H17" s="32">
        <f t="shared" si="2"/>
        <v>-157.77849166595325</v>
      </c>
      <c r="I17" s="32">
        <f t="shared" si="2"/>
        <v>-157.67447370341563</v>
      </c>
      <c r="J17" s="32">
        <f t="shared" si="2"/>
        <v>-158.33190222910798</v>
      </c>
      <c r="K17" s="32">
        <f t="shared" si="2"/>
        <v>-159.23893683671801</v>
      </c>
      <c r="L17" s="32">
        <f t="shared" si="2"/>
        <v>-155.09396660942772</v>
      </c>
      <c r="M17" s="32">
        <f t="shared" si="2"/>
        <v>-154.78934486281705</v>
      </c>
      <c r="N17" s="32">
        <f t="shared" si="2"/>
        <v>-149.4429756766223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647.02871854581645</v>
      </c>
      <c r="D19" s="26">
        <f t="shared" ref="D19:N19" si="3">SUM(D20:D21)</f>
        <v>652.44477920960026</v>
      </c>
      <c r="E19" s="26">
        <f t="shared" si="3"/>
        <v>650.96387431471499</v>
      </c>
      <c r="F19" s="26">
        <f t="shared" si="3"/>
        <v>651.06981547814428</v>
      </c>
      <c r="G19" s="26">
        <f t="shared" si="3"/>
        <v>650.19634319637532</v>
      </c>
      <c r="H19" s="26">
        <f t="shared" si="3"/>
        <v>650.84972079421163</v>
      </c>
      <c r="I19" s="26">
        <f t="shared" si="3"/>
        <v>650.35608517147546</v>
      </c>
      <c r="J19" s="26">
        <f t="shared" si="3"/>
        <v>650.90617850876765</v>
      </c>
      <c r="K19" s="26">
        <f t="shared" si="3"/>
        <v>651.95686927592624</v>
      </c>
      <c r="L19" s="26">
        <f t="shared" si="3"/>
        <v>653.3076695480853</v>
      </c>
      <c r="M19" s="26">
        <f t="shared" si="3"/>
        <v>652.39813784655757</v>
      </c>
      <c r="N19" s="26">
        <f t="shared" si="3"/>
        <v>652.59435176074385</v>
      </c>
    </row>
    <row r="20" spans="1:14" x14ac:dyDescent="0.25">
      <c r="A20" s="60" t="s">
        <v>40</v>
      </c>
      <c r="B20" s="60"/>
      <c r="C20" s="22">
        <v>316.55099198759268</v>
      </c>
      <c r="D20" s="22">
        <v>320.20723514722363</v>
      </c>
      <c r="E20" s="22">
        <v>319.5449471462652</v>
      </c>
      <c r="F20" s="22">
        <v>320.2647859906881</v>
      </c>
      <c r="G20" s="22">
        <v>319.24324508705672</v>
      </c>
      <c r="H20" s="22">
        <v>318.84773812393775</v>
      </c>
      <c r="I20" s="22">
        <v>317.76421237916969</v>
      </c>
      <c r="J20" s="22">
        <v>319.98591700683318</v>
      </c>
      <c r="K20" s="22">
        <v>320.70559131683592</v>
      </c>
      <c r="L20" s="22">
        <v>321.08072257728173</v>
      </c>
      <c r="M20" s="22">
        <v>320.37467368828754</v>
      </c>
      <c r="N20" s="22">
        <v>320.99256797392582</v>
      </c>
    </row>
    <row r="21" spans="1:14" x14ac:dyDescent="0.25">
      <c r="A21" s="27" t="s">
        <v>41</v>
      </c>
      <c r="B21" s="27"/>
      <c r="C21" s="29">
        <v>330.47772655822376</v>
      </c>
      <c r="D21" s="29">
        <v>332.23754406237663</v>
      </c>
      <c r="E21" s="29">
        <v>331.41892716844978</v>
      </c>
      <c r="F21" s="29">
        <v>330.80502948745618</v>
      </c>
      <c r="G21" s="29">
        <v>330.9530981093186</v>
      </c>
      <c r="H21" s="29">
        <v>332.00198267027383</v>
      </c>
      <c r="I21" s="29">
        <v>332.59187279230576</v>
      </c>
      <c r="J21" s="29">
        <v>330.92026150193442</v>
      </c>
      <c r="K21" s="29">
        <v>331.25127795909037</v>
      </c>
      <c r="L21" s="29">
        <v>332.22694697080357</v>
      </c>
      <c r="M21" s="29">
        <v>332.02346415826997</v>
      </c>
      <c r="N21" s="29">
        <v>331.60178378681798</v>
      </c>
    </row>
    <row r="22" spans="1:14" x14ac:dyDescent="0.25">
      <c r="A22" s="63" t="s">
        <v>44</v>
      </c>
      <c r="B22" s="63"/>
      <c r="C22" s="26">
        <f>SUM(C23:C24)</f>
        <v>593.17304859338469</v>
      </c>
      <c r="D22" s="26">
        <f t="shared" ref="D22:N22" si="4">SUM(D23:D24)</f>
        <v>589.77099427808821</v>
      </c>
      <c r="E22" s="26">
        <f t="shared" si="4"/>
        <v>590.8288572762865</v>
      </c>
      <c r="F22" s="26">
        <f t="shared" si="4"/>
        <v>589.23357681865264</v>
      </c>
      <c r="G22" s="26">
        <f t="shared" si="4"/>
        <v>589.49878880711537</v>
      </c>
      <c r="H22" s="26">
        <f t="shared" si="4"/>
        <v>590.28619392716905</v>
      </c>
      <c r="I22" s="26">
        <f t="shared" si="4"/>
        <v>590.66251549319691</v>
      </c>
      <c r="J22" s="26">
        <f t="shared" si="4"/>
        <v>590.33589942931258</v>
      </c>
      <c r="K22" s="26">
        <f t="shared" si="4"/>
        <v>588.61474102538978</v>
      </c>
      <c r="L22" s="26">
        <f t="shared" si="4"/>
        <v>587.28423849328885</v>
      </c>
      <c r="M22" s="26">
        <f t="shared" si="4"/>
        <v>588.58240721402399</v>
      </c>
      <c r="N22" s="26">
        <f t="shared" si="4"/>
        <v>587.96335787058706</v>
      </c>
    </row>
    <row r="23" spans="1:14" x14ac:dyDescent="0.25">
      <c r="A23" s="60" t="s">
        <v>42</v>
      </c>
      <c r="B23" s="60"/>
      <c r="C23" s="23">
        <v>302.16480192741426</v>
      </c>
      <c r="D23" s="22">
        <v>299.3980114271921</v>
      </c>
      <c r="E23" s="22">
        <v>300.61899197139581</v>
      </c>
      <c r="F23" s="22">
        <v>299.33778896858763</v>
      </c>
      <c r="G23" s="22">
        <v>299.83841409295366</v>
      </c>
      <c r="H23" s="22">
        <v>300.95598199914537</v>
      </c>
      <c r="I23" s="22">
        <v>301.21430925025675</v>
      </c>
      <c r="J23" s="22">
        <v>299.9078444081938</v>
      </c>
      <c r="K23" s="22">
        <v>299.01822975974574</v>
      </c>
      <c r="L23" s="22">
        <v>298.07106454799708</v>
      </c>
      <c r="M23" s="22">
        <v>298.99135499650106</v>
      </c>
      <c r="N23" s="22">
        <v>298.52574982158239</v>
      </c>
    </row>
    <row r="24" spans="1:14" x14ac:dyDescent="0.25">
      <c r="A24" s="10" t="s">
        <v>43</v>
      </c>
      <c r="B24" s="10"/>
      <c r="C24" s="23">
        <v>291.00824666597043</v>
      </c>
      <c r="D24" s="23">
        <v>290.37298285089611</v>
      </c>
      <c r="E24" s="23">
        <v>290.20986530489074</v>
      </c>
      <c r="F24" s="23">
        <v>289.89578785006495</v>
      </c>
      <c r="G24" s="23">
        <v>289.66037471416172</v>
      </c>
      <c r="H24" s="23">
        <v>289.33021192802374</v>
      </c>
      <c r="I24" s="23">
        <v>289.4482062429401</v>
      </c>
      <c r="J24" s="23">
        <v>290.42805502111884</v>
      </c>
      <c r="K24" s="23">
        <v>289.59651126564398</v>
      </c>
      <c r="L24" s="23">
        <v>289.21317394529177</v>
      </c>
      <c r="M24" s="23">
        <v>289.59105221752299</v>
      </c>
      <c r="N24" s="23">
        <v>289.43760804900467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53.855669952431754</v>
      </c>
      <c r="D26" s="32">
        <f t="shared" ref="D26:N26" si="5">D19-D22</f>
        <v>62.673784931512046</v>
      </c>
      <c r="E26" s="32">
        <f t="shared" si="5"/>
        <v>60.135017038428487</v>
      </c>
      <c r="F26" s="32">
        <f t="shared" si="5"/>
        <v>61.836238659491642</v>
      </c>
      <c r="G26" s="32">
        <f t="shared" si="5"/>
        <v>60.697554389259949</v>
      </c>
      <c r="H26" s="32">
        <f t="shared" si="5"/>
        <v>60.563526867042583</v>
      </c>
      <c r="I26" s="32">
        <f t="shared" si="5"/>
        <v>59.69356967827855</v>
      </c>
      <c r="J26" s="32">
        <f t="shared" si="5"/>
        <v>60.570279079455076</v>
      </c>
      <c r="K26" s="32">
        <f t="shared" si="5"/>
        <v>63.342128250536462</v>
      </c>
      <c r="L26" s="32">
        <f t="shared" si="5"/>
        <v>66.023431054796447</v>
      </c>
      <c r="M26" s="32">
        <f t="shared" si="5"/>
        <v>63.815730632533587</v>
      </c>
      <c r="N26" s="32">
        <f t="shared" si="5"/>
        <v>64.630993890156788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-104.31339327980987</v>
      </c>
      <c r="D30" s="32">
        <f t="shared" ref="D30:N30" si="6">D17+D26+D28</f>
        <v>-99.295562705120119</v>
      </c>
      <c r="E30" s="32">
        <f t="shared" si="6"/>
        <v>-102.61158729524223</v>
      </c>
      <c r="F30" s="32">
        <f t="shared" si="6"/>
        <v>-103.92678067330763</v>
      </c>
      <c r="G30" s="32">
        <f t="shared" si="6"/>
        <v>-100.55363302228579</v>
      </c>
      <c r="H30" s="32">
        <f t="shared" si="6"/>
        <v>-97.214964798910671</v>
      </c>
      <c r="I30" s="32">
        <f t="shared" si="6"/>
        <v>-97.980904025137079</v>
      </c>
      <c r="J30" s="32">
        <f t="shared" si="6"/>
        <v>-97.761623149652905</v>
      </c>
      <c r="K30" s="32">
        <f t="shared" si="6"/>
        <v>-95.89680858618155</v>
      </c>
      <c r="L30" s="32">
        <f t="shared" si="6"/>
        <v>-89.070535554631277</v>
      </c>
      <c r="M30" s="32">
        <f t="shared" si="6"/>
        <v>-90.973614230283459</v>
      </c>
      <c r="N30" s="32">
        <f t="shared" si="6"/>
        <v>-84.811981786465509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13710.68660672019</v>
      </c>
      <c r="D32" s="21">
        <v>13611.391044015072</v>
      </c>
      <c r="E32" s="21">
        <v>13508.779456719827</v>
      </c>
      <c r="F32" s="21">
        <v>13404.852676046521</v>
      </c>
      <c r="G32" s="21">
        <v>13304.299043024235</v>
      </c>
      <c r="H32" s="21">
        <v>13207.084078225324</v>
      </c>
      <c r="I32" s="21">
        <v>13109.103174200189</v>
      </c>
      <c r="J32" s="21">
        <v>13011.341551050531</v>
      </c>
      <c r="K32" s="21">
        <v>12915.444742464355</v>
      </c>
      <c r="L32" s="21">
        <v>12826.374206909721</v>
      </c>
      <c r="M32" s="21">
        <v>12735.40059267944</v>
      </c>
      <c r="N32" s="21">
        <v>12650.58861089297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-7.5507342222084217E-3</v>
      </c>
      <c r="D34" s="39">
        <f t="shared" ref="D34:N34" si="7">(D32/D8)-1</f>
        <v>-7.2422020540130472E-3</v>
      </c>
      <c r="E34" s="39">
        <f t="shared" si="7"/>
        <v>-7.5386554514105253E-3</v>
      </c>
      <c r="F34" s="39">
        <f t="shared" si="7"/>
        <v>-7.6932768801409868E-3</v>
      </c>
      <c r="G34" s="39">
        <f t="shared" si="7"/>
        <v>-7.5012859486301986E-3</v>
      </c>
      <c r="H34" s="39">
        <f t="shared" si="7"/>
        <v>-7.3070339507953497E-3</v>
      </c>
      <c r="I34" s="39">
        <f t="shared" si="7"/>
        <v>-7.4188142851817629E-3</v>
      </c>
      <c r="J34" s="39">
        <f t="shared" si="7"/>
        <v>-7.4575370908713801E-3</v>
      </c>
      <c r="K34" s="39">
        <f t="shared" si="7"/>
        <v>-7.3702475805373924E-3</v>
      </c>
      <c r="L34" s="39">
        <f t="shared" si="7"/>
        <v>-6.89643580462862E-3</v>
      </c>
      <c r="M34" s="39">
        <f t="shared" si="7"/>
        <v>-7.092699212008946E-3</v>
      </c>
      <c r="N34" s="39">
        <f t="shared" si="7"/>
        <v>-6.6595456632295713E-3</v>
      </c>
    </row>
    <row r="35" spans="1:14" ht="15.75" thickBot="1" x14ac:dyDescent="0.3">
      <c r="A35" s="40" t="s">
        <v>15</v>
      </c>
      <c r="B35" s="41"/>
      <c r="C35" s="42">
        <f>(C32/$C$8)-1</f>
        <v>-7.5507342222084217E-3</v>
      </c>
      <c r="D35" s="42">
        <f t="shared" ref="D35:N35" si="8">(D32/$C$8)-1</f>
        <v>-1.473825233332815E-2</v>
      </c>
      <c r="E35" s="42">
        <f t="shared" si="8"/>
        <v>-2.2165801178441802E-2</v>
      </c>
      <c r="F35" s="42">
        <f t="shared" si="8"/>
        <v>-2.9688550412846793E-2</v>
      </c>
      <c r="G35" s="42">
        <f t="shared" si="8"/>
        <v>-3.6967134055429951E-2</v>
      </c>
      <c r="H35" s="42">
        <f t="shared" si="8"/>
        <v>-4.4004047902618582E-2</v>
      </c>
      <c r="I35" s="42">
        <f t="shared" si="8"/>
        <v>-5.109640432861462E-2</v>
      </c>
      <c r="J35" s="42">
        <f t="shared" si="8"/>
        <v>-5.8172888088995234E-2</v>
      </c>
      <c r="K35" s="42">
        <f t="shared" si="8"/>
        <v>-6.5114387081841807E-2</v>
      </c>
      <c r="L35" s="42">
        <f t="shared" si="8"/>
        <v>-7.156176569600281E-2</v>
      </c>
      <c r="M35" s="42">
        <f t="shared" si="8"/>
        <v>-7.8146898828849842E-2</v>
      </c>
      <c r="N35" s="42">
        <f t="shared" si="8"/>
        <v>-8.4286021650888943E-2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1.3341558919464962</v>
      </c>
      <c r="D41" s="47">
        <v>1.3545608893717751</v>
      </c>
      <c r="E41" s="47">
        <v>1.3523477610968664</v>
      </c>
      <c r="F41" s="47">
        <v>1.3503144738160942</v>
      </c>
      <c r="G41" s="47">
        <v>1.3399601102525971</v>
      </c>
      <c r="H41" s="47">
        <v>1.3453968132747003</v>
      </c>
      <c r="I41" s="47">
        <v>1.3386654556172279</v>
      </c>
      <c r="J41" s="47">
        <v>1.3570181929276748</v>
      </c>
      <c r="K41" s="47">
        <v>1.3584264914992366</v>
      </c>
      <c r="L41" s="47">
        <v>1.3655708840904028</v>
      </c>
      <c r="M41" s="47">
        <v>1.3735153610165849</v>
      </c>
      <c r="N41" s="47">
        <v>1.3820671127005151</v>
      </c>
    </row>
    <row r="43" spans="1:14" x14ac:dyDescent="0.25">
      <c r="A43" s="48" t="s">
        <v>31</v>
      </c>
      <c r="B43" s="48"/>
      <c r="C43" s="49">
        <v>115.50385354984458</v>
      </c>
      <c r="D43" s="49">
        <v>116.92936492545819</v>
      </c>
      <c r="E43" s="49">
        <v>116.73796284904539</v>
      </c>
      <c r="F43" s="49">
        <v>117.56171347713619</v>
      </c>
      <c r="G43" s="49">
        <v>115.31459968180148</v>
      </c>
      <c r="H43" s="49">
        <v>113.66654313850854</v>
      </c>
      <c r="I43" s="49">
        <v>113.11245787148353</v>
      </c>
      <c r="J43" s="49">
        <v>113.50444468035342</v>
      </c>
      <c r="K43" s="49">
        <v>113.46525891511898</v>
      </c>
      <c r="L43" s="49">
        <v>111.43142408867624</v>
      </c>
      <c r="M43" s="49">
        <v>110.8562885531104</v>
      </c>
      <c r="N43" s="49">
        <v>108.34562511265284</v>
      </c>
    </row>
    <row r="44" spans="1:14" x14ac:dyDescent="0.25">
      <c r="A44" s="19" t="s">
        <v>47</v>
      </c>
      <c r="B44" s="19"/>
      <c r="C44" s="50">
        <v>117.11302983047828</v>
      </c>
      <c r="D44" s="50">
        <v>116.92936492545817</v>
      </c>
      <c r="E44" s="50">
        <v>116.40922473567799</v>
      </c>
      <c r="F44" s="50">
        <v>116.94116636238488</v>
      </c>
      <c r="G44" s="50">
        <v>114.45373343790385</v>
      </c>
      <c r="H44" s="50">
        <v>112.57115462532769</v>
      </c>
      <c r="I44" s="50">
        <v>111.82764343982458</v>
      </c>
      <c r="J44" s="50">
        <v>112.02434776796864</v>
      </c>
      <c r="K44" s="50">
        <v>111.8653509526368</v>
      </c>
      <c r="L44" s="50">
        <v>109.75309713623716</v>
      </c>
      <c r="M44" s="50">
        <v>109.05694525072194</v>
      </c>
      <c r="N44" s="50">
        <v>106.4979478955341</v>
      </c>
    </row>
    <row r="45" spans="1:14" x14ac:dyDescent="0.25">
      <c r="A45" s="51" t="s">
        <v>48</v>
      </c>
      <c r="B45" s="51"/>
      <c r="C45" s="52">
        <v>114.31565603644732</v>
      </c>
      <c r="D45" s="52">
        <v>116.92936492545817</v>
      </c>
      <c r="E45" s="52">
        <v>116.99423448259378</v>
      </c>
      <c r="F45" s="52">
        <v>118.05647373144517</v>
      </c>
      <c r="G45" s="52">
        <v>116.01925916245862</v>
      </c>
      <c r="H45" s="52">
        <v>114.5901156358297</v>
      </c>
      <c r="I45" s="52">
        <v>114.22491162158154</v>
      </c>
      <c r="J45" s="52">
        <v>114.81040113742063</v>
      </c>
      <c r="K45" s="52">
        <v>114.90603049135356</v>
      </c>
      <c r="L45" s="52">
        <v>112.97601239389954</v>
      </c>
      <c r="M45" s="52">
        <v>112.54052008971557</v>
      </c>
      <c r="N45" s="52">
        <v>110.10578497674987</v>
      </c>
    </row>
    <row r="47" spans="1:14" x14ac:dyDescent="0.25">
      <c r="A47" s="48" t="s">
        <v>32</v>
      </c>
      <c r="B47" s="48"/>
      <c r="C47" s="49">
        <v>77.679620733838476</v>
      </c>
      <c r="D47" s="49">
        <v>77.553860370838237</v>
      </c>
      <c r="E47" s="49">
        <v>77.586095745426675</v>
      </c>
      <c r="F47" s="49">
        <v>77.518911668490063</v>
      </c>
      <c r="G47" s="49">
        <v>77.773327896524947</v>
      </c>
      <c r="H47" s="49">
        <v>77.964532282755556</v>
      </c>
      <c r="I47" s="49">
        <v>78.03619407614427</v>
      </c>
      <c r="J47" s="49">
        <v>78.004186206963126</v>
      </c>
      <c r="K47" s="49">
        <v>78.019354786365454</v>
      </c>
      <c r="L47" s="49">
        <v>78.245400386031349</v>
      </c>
      <c r="M47" s="49">
        <v>78.317673294486681</v>
      </c>
      <c r="N47" s="49">
        <v>78.600583053121255</v>
      </c>
    </row>
    <row r="48" spans="1:14" x14ac:dyDescent="0.25">
      <c r="A48" s="19" t="s">
        <v>45</v>
      </c>
      <c r="B48" s="19"/>
      <c r="C48" s="50">
        <v>75.352206716902913</v>
      </c>
      <c r="D48" s="50">
        <v>75.384650813734254</v>
      </c>
      <c r="E48" s="50">
        <v>75.454287370138033</v>
      </c>
      <c r="F48" s="50">
        <v>75.407051334552307</v>
      </c>
      <c r="G48" s="50">
        <v>75.696274046569258</v>
      </c>
      <c r="H48" s="50">
        <v>75.923959047505463</v>
      </c>
      <c r="I48" s="50">
        <v>76.020158560907404</v>
      </c>
      <c r="J48" s="50">
        <v>76.005201074438006</v>
      </c>
      <c r="K48" s="50">
        <v>76.036523292659894</v>
      </c>
      <c r="L48" s="50">
        <v>76.290076047364067</v>
      </c>
      <c r="M48" s="50">
        <v>76.382011776600137</v>
      </c>
      <c r="N48" s="50">
        <v>76.694073274810577</v>
      </c>
    </row>
    <row r="49" spans="1:14" x14ac:dyDescent="0.25">
      <c r="A49" s="51" t="s">
        <v>46</v>
      </c>
      <c r="B49" s="51"/>
      <c r="C49" s="52">
        <v>79.840439901907757</v>
      </c>
      <c r="D49" s="52">
        <v>79.61433768932217</v>
      </c>
      <c r="E49" s="52">
        <v>79.633958877441685</v>
      </c>
      <c r="F49" s="52">
        <v>79.554836268438024</v>
      </c>
      <c r="G49" s="52">
        <v>79.775055738664349</v>
      </c>
      <c r="H49" s="52">
        <v>79.940398122319309</v>
      </c>
      <c r="I49" s="52">
        <v>79.994940636392485</v>
      </c>
      <c r="J49" s="52">
        <v>79.955250439496652</v>
      </c>
      <c r="K49" s="52">
        <v>79.958401694012252</v>
      </c>
      <c r="L49" s="52">
        <v>80.159378427741117</v>
      </c>
      <c r="M49" s="52">
        <v>80.216952396463469</v>
      </c>
      <c r="N49" s="52">
        <v>80.470467732921776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9312</v>
      </c>
      <c r="D8" s="21">
        <v>9206.631318312342</v>
      </c>
      <c r="E8" s="21">
        <v>9092.8757817563201</v>
      </c>
      <c r="F8" s="21">
        <v>8977.6165741440327</v>
      </c>
      <c r="G8" s="21">
        <v>8862.8675044123829</v>
      </c>
      <c r="H8" s="21">
        <v>8748.4214591115251</v>
      </c>
      <c r="I8" s="21">
        <v>8634.9881156841948</v>
      </c>
      <c r="J8" s="21">
        <v>8521.8863947144546</v>
      </c>
      <c r="K8" s="21">
        <v>8408.8241616882187</v>
      </c>
      <c r="L8" s="21">
        <v>8296.0018877517923</v>
      </c>
      <c r="M8" s="21">
        <v>8185.8707143110096</v>
      </c>
      <c r="N8" s="21">
        <v>8073.1946667446045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89.369825233252541</v>
      </c>
      <c r="D10" s="26">
        <f t="shared" ref="D10:N10" si="0">SUM(D11:D12)</f>
        <v>89.996557009081712</v>
      </c>
      <c r="E10" s="26">
        <f t="shared" si="0"/>
        <v>89.07696917408839</v>
      </c>
      <c r="F10" s="26">
        <f t="shared" si="0"/>
        <v>87.901979807079911</v>
      </c>
      <c r="G10" s="26">
        <f t="shared" si="0"/>
        <v>85.912951833799255</v>
      </c>
      <c r="H10" s="26">
        <f t="shared" si="0"/>
        <v>84.778720266112003</v>
      </c>
      <c r="I10" s="26">
        <f t="shared" si="0"/>
        <v>82.857735912611616</v>
      </c>
      <c r="J10" s="26">
        <f t="shared" si="0"/>
        <v>82.356303738937996</v>
      </c>
      <c r="K10" s="26">
        <f t="shared" si="0"/>
        <v>80.681564711835094</v>
      </c>
      <c r="L10" s="26">
        <f t="shared" si="0"/>
        <v>79.192865226044816</v>
      </c>
      <c r="M10" s="26">
        <f t="shared" si="0"/>
        <v>77.766405203412418</v>
      </c>
      <c r="N10" s="26">
        <f t="shared" si="0"/>
        <v>76.403843144450349</v>
      </c>
    </row>
    <row r="11" spans="1:14" x14ac:dyDescent="0.25">
      <c r="A11" s="20" t="s">
        <v>34</v>
      </c>
      <c r="B11" s="18"/>
      <c r="C11" s="22">
        <v>45.985086184338215</v>
      </c>
      <c r="D11" s="22">
        <v>46.022518531199601</v>
      </c>
      <c r="E11" s="22">
        <v>45.628111121283808</v>
      </c>
      <c r="F11" s="22">
        <v>45.237690686540354</v>
      </c>
      <c r="G11" s="22">
        <v>44.099292960072226</v>
      </c>
      <c r="H11" s="22">
        <v>43.455759130114011</v>
      </c>
      <c r="I11" s="22">
        <v>42.419989199279634</v>
      </c>
      <c r="J11" s="22">
        <v>41.898278531733162</v>
      </c>
      <c r="K11" s="22">
        <v>41.378487368288418</v>
      </c>
      <c r="L11" s="22">
        <v>40.430717254787872</v>
      </c>
      <c r="M11" s="22">
        <v>39.899756918090681</v>
      </c>
      <c r="N11" s="22">
        <v>39.14595587796385</v>
      </c>
    </row>
    <row r="12" spans="1:14" x14ac:dyDescent="0.25">
      <c r="A12" s="27" t="s">
        <v>35</v>
      </c>
      <c r="B12" s="28"/>
      <c r="C12" s="29">
        <v>43.384739048914327</v>
      </c>
      <c r="D12" s="29">
        <v>43.974038477882111</v>
      </c>
      <c r="E12" s="29">
        <v>43.448858052804582</v>
      </c>
      <c r="F12" s="29">
        <v>42.664289120539557</v>
      </c>
      <c r="G12" s="29">
        <v>41.813658873727029</v>
      </c>
      <c r="H12" s="29">
        <v>41.322961135997993</v>
      </c>
      <c r="I12" s="29">
        <v>40.437746713331983</v>
      </c>
      <c r="J12" s="29">
        <v>40.458025207204834</v>
      </c>
      <c r="K12" s="29">
        <v>39.303077343546676</v>
      </c>
      <c r="L12" s="29">
        <v>38.762147971256944</v>
      </c>
      <c r="M12" s="29">
        <v>37.866648285321737</v>
      </c>
      <c r="N12" s="29">
        <v>37.257887266486499</v>
      </c>
    </row>
    <row r="13" spans="1:14" x14ac:dyDescent="0.25">
      <c r="A13" s="33" t="s">
        <v>36</v>
      </c>
      <c r="B13" s="18"/>
      <c r="C13" s="26">
        <f>SUM(C14:C15)</f>
        <v>107.87424478957058</v>
      </c>
      <c r="D13" s="26">
        <f t="shared" ref="D13:N13" si="1">SUM(D14:D15)</f>
        <v>107.73184160143398</v>
      </c>
      <c r="E13" s="26">
        <f t="shared" si="1"/>
        <v>106.38764666339634</v>
      </c>
      <c r="F13" s="26">
        <f t="shared" si="1"/>
        <v>105.7710245543777</v>
      </c>
      <c r="G13" s="26">
        <f t="shared" si="1"/>
        <v>102.37334505692672</v>
      </c>
      <c r="H13" s="26">
        <f t="shared" si="1"/>
        <v>100.00181642142968</v>
      </c>
      <c r="I13" s="26">
        <f t="shared" si="1"/>
        <v>99.183073919273767</v>
      </c>
      <c r="J13" s="26">
        <f t="shared" si="1"/>
        <v>99.008003464353322</v>
      </c>
      <c r="K13" s="26">
        <f t="shared" si="1"/>
        <v>98.391551867131426</v>
      </c>
      <c r="L13" s="26">
        <f t="shared" si="1"/>
        <v>96.053347655111594</v>
      </c>
      <c r="M13" s="26">
        <f t="shared" si="1"/>
        <v>95.237332649335798</v>
      </c>
      <c r="N13" s="26">
        <f t="shared" si="1"/>
        <v>92.983304308842506</v>
      </c>
    </row>
    <row r="14" spans="1:14" x14ac:dyDescent="0.25">
      <c r="A14" s="20" t="s">
        <v>37</v>
      </c>
      <c r="B14" s="18"/>
      <c r="C14" s="22">
        <v>51.273864191263627</v>
      </c>
      <c r="D14" s="22">
        <v>50.320178794322892</v>
      </c>
      <c r="E14" s="22">
        <v>49.234851203054681</v>
      </c>
      <c r="F14" s="22">
        <v>48.940883145518534</v>
      </c>
      <c r="G14" s="22">
        <v>47.267852435673397</v>
      </c>
      <c r="H14" s="22">
        <v>45.953507055770565</v>
      </c>
      <c r="I14" s="22">
        <v>45.256505065445111</v>
      </c>
      <c r="J14" s="22">
        <v>44.877901935071577</v>
      </c>
      <c r="K14" s="22">
        <v>44.558873495375536</v>
      </c>
      <c r="L14" s="22">
        <v>43.503398910662341</v>
      </c>
      <c r="M14" s="22">
        <v>43.011087327912385</v>
      </c>
      <c r="N14" s="22">
        <v>41.915478114658036</v>
      </c>
    </row>
    <row r="15" spans="1:14" x14ac:dyDescent="0.25">
      <c r="A15" s="10" t="s">
        <v>38</v>
      </c>
      <c r="B15" s="12"/>
      <c r="C15" s="23">
        <v>56.600380598306963</v>
      </c>
      <c r="D15" s="23">
        <v>57.411662807111092</v>
      </c>
      <c r="E15" s="23">
        <v>57.15279546034165</v>
      </c>
      <c r="F15" s="23">
        <v>56.83014140885917</v>
      </c>
      <c r="G15" s="23">
        <v>55.105492621253326</v>
      </c>
      <c r="H15" s="23">
        <v>54.048309365659108</v>
      </c>
      <c r="I15" s="23">
        <v>53.926568853828662</v>
      </c>
      <c r="J15" s="23">
        <v>54.130101529281745</v>
      </c>
      <c r="K15" s="23">
        <v>53.832678371755883</v>
      </c>
      <c r="L15" s="23">
        <v>52.54994874444926</v>
      </c>
      <c r="M15" s="23">
        <v>52.226245321423406</v>
      </c>
      <c r="N15" s="23">
        <v>51.06782619418447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-18.504419556318041</v>
      </c>
      <c r="D17" s="32">
        <f t="shared" ref="D17:N17" si="2">D10-D13</f>
        <v>-17.735284592352272</v>
      </c>
      <c r="E17" s="32">
        <f t="shared" si="2"/>
        <v>-17.310677489307949</v>
      </c>
      <c r="F17" s="32">
        <f t="shared" si="2"/>
        <v>-17.869044747297792</v>
      </c>
      <c r="G17" s="32">
        <f t="shared" si="2"/>
        <v>-16.460393223127468</v>
      </c>
      <c r="H17" s="32">
        <f t="shared" si="2"/>
        <v>-15.223096155317677</v>
      </c>
      <c r="I17" s="32">
        <f t="shared" si="2"/>
        <v>-16.32533800666215</v>
      </c>
      <c r="J17" s="32">
        <f t="shared" si="2"/>
        <v>-16.651699725415327</v>
      </c>
      <c r="K17" s="32">
        <f t="shared" si="2"/>
        <v>-17.709987155296332</v>
      </c>
      <c r="L17" s="32">
        <f t="shared" si="2"/>
        <v>-16.860482429066778</v>
      </c>
      <c r="M17" s="32">
        <f t="shared" si="2"/>
        <v>-17.47092744592338</v>
      </c>
      <c r="N17" s="32">
        <f t="shared" si="2"/>
        <v>-16.579461164392157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414.57016341195714</v>
      </c>
      <c r="D19" s="26">
        <f t="shared" ref="D19:N19" si="3">SUM(D20:D21)</f>
        <v>416.89003717306332</v>
      </c>
      <c r="E19" s="26">
        <f t="shared" si="3"/>
        <v>416.12044224823899</v>
      </c>
      <c r="F19" s="26">
        <f t="shared" si="3"/>
        <v>416.99990016014999</v>
      </c>
      <c r="G19" s="26">
        <f t="shared" si="3"/>
        <v>416.59455306188698</v>
      </c>
      <c r="H19" s="26">
        <f t="shared" si="3"/>
        <v>416.87746912247383</v>
      </c>
      <c r="I19" s="26">
        <f t="shared" si="3"/>
        <v>416.60080063254651</v>
      </c>
      <c r="J19" s="26">
        <f t="shared" si="3"/>
        <v>417.3042100465712</v>
      </c>
      <c r="K19" s="26">
        <f t="shared" si="3"/>
        <v>418.31931973102229</v>
      </c>
      <c r="L19" s="26">
        <f t="shared" si="3"/>
        <v>418.34323660598932</v>
      </c>
      <c r="M19" s="26">
        <f t="shared" si="3"/>
        <v>417.44308238472746</v>
      </c>
      <c r="N19" s="26">
        <f t="shared" si="3"/>
        <v>417.9744867437347</v>
      </c>
    </row>
    <row r="20" spans="1:14" x14ac:dyDescent="0.25">
      <c r="A20" s="60" t="s">
        <v>40</v>
      </c>
      <c r="B20" s="60"/>
      <c r="C20" s="22">
        <v>203.55660447503766</v>
      </c>
      <c r="D20" s="22">
        <v>205.2651369361237</v>
      </c>
      <c r="E20" s="22">
        <v>204.56420078192841</v>
      </c>
      <c r="F20" s="22">
        <v>205.21322970470604</v>
      </c>
      <c r="G20" s="22">
        <v>204.8350452589159</v>
      </c>
      <c r="H20" s="22">
        <v>204.6660207590142</v>
      </c>
      <c r="I20" s="22">
        <v>204.54239905172361</v>
      </c>
      <c r="J20" s="22">
        <v>205.2933403045941</v>
      </c>
      <c r="K20" s="22">
        <v>205.86765693506038</v>
      </c>
      <c r="L20" s="22">
        <v>206.1720481235368</v>
      </c>
      <c r="M20" s="22">
        <v>205.57956228429717</v>
      </c>
      <c r="N20" s="22">
        <v>205.9090463284721</v>
      </c>
    </row>
    <row r="21" spans="1:14" x14ac:dyDescent="0.25">
      <c r="A21" s="27" t="s">
        <v>41</v>
      </c>
      <c r="B21" s="27"/>
      <c r="C21" s="29">
        <v>211.01355893691948</v>
      </c>
      <c r="D21" s="29">
        <v>211.6249002369396</v>
      </c>
      <c r="E21" s="29">
        <v>211.55624146631055</v>
      </c>
      <c r="F21" s="29">
        <v>211.78667045544395</v>
      </c>
      <c r="G21" s="29">
        <v>211.75950780297109</v>
      </c>
      <c r="H21" s="29">
        <v>212.21144836345962</v>
      </c>
      <c r="I21" s="29">
        <v>212.0584015808229</v>
      </c>
      <c r="J21" s="29">
        <v>212.0108697419771</v>
      </c>
      <c r="K21" s="29">
        <v>212.45166279596191</v>
      </c>
      <c r="L21" s="29">
        <v>212.17118848245255</v>
      </c>
      <c r="M21" s="29">
        <v>211.86352010043029</v>
      </c>
      <c r="N21" s="29">
        <v>212.0654404152626</v>
      </c>
    </row>
    <row r="22" spans="1:14" x14ac:dyDescent="0.25">
      <c r="A22" s="63" t="s">
        <v>44</v>
      </c>
      <c r="B22" s="63"/>
      <c r="C22" s="26">
        <f>SUM(C23:C24)</f>
        <v>517.03442745958569</v>
      </c>
      <c r="D22" s="26">
        <f t="shared" ref="D22:N22" si="4">SUM(D23:D24)</f>
        <v>512.91028913673176</v>
      </c>
      <c r="E22" s="26">
        <f t="shared" si="4"/>
        <v>514.06897237121996</v>
      </c>
      <c r="F22" s="26">
        <f t="shared" si="4"/>
        <v>513.87992514450139</v>
      </c>
      <c r="G22" s="26">
        <f t="shared" si="4"/>
        <v>514.58020513961787</v>
      </c>
      <c r="H22" s="26">
        <f t="shared" si="4"/>
        <v>515.08771639448582</v>
      </c>
      <c r="I22" s="26">
        <f t="shared" si="4"/>
        <v>513.37718359562564</v>
      </c>
      <c r="J22" s="26">
        <f t="shared" si="4"/>
        <v>513.71474334739219</v>
      </c>
      <c r="K22" s="26">
        <f t="shared" si="4"/>
        <v>513.43160651215078</v>
      </c>
      <c r="L22" s="26">
        <f t="shared" si="4"/>
        <v>511.61392761770617</v>
      </c>
      <c r="M22" s="26">
        <f t="shared" si="4"/>
        <v>512.64820250520847</v>
      </c>
      <c r="N22" s="26">
        <f t="shared" si="4"/>
        <v>511.45469372983376</v>
      </c>
    </row>
    <row r="23" spans="1:14" x14ac:dyDescent="0.25">
      <c r="A23" s="60" t="s">
        <v>42</v>
      </c>
      <c r="B23" s="60"/>
      <c r="C23" s="23">
        <v>263.57060385364747</v>
      </c>
      <c r="D23" s="22">
        <v>260.94797081746719</v>
      </c>
      <c r="E23" s="22">
        <v>261.90310934531061</v>
      </c>
      <c r="F23" s="22">
        <v>261.52747628591953</v>
      </c>
      <c r="G23" s="22">
        <v>261.62251789464386</v>
      </c>
      <c r="H23" s="22">
        <v>262.60934297695047</v>
      </c>
      <c r="I23" s="22">
        <v>261.70225589697873</v>
      </c>
      <c r="J23" s="22">
        <v>261.1258950907947</v>
      </c>
      <c r="K23" s="22">
        <v>260.97342778100079</v>
      </c>
      <c r="L23" s="22">
        <v>260.37057791258928</v>
      </c>
      <c r="M23" s="22">
        <v>260.81116017035259</v>
      </c>
      <c r="N23" s="22">
        <v>259.47770950903862</v>
      </c>
    </row>
    <row r="24" spans="1:14" x14ac:dyDescent="0.25">
      <c r="A24" s="10" t="s">
        <v>43</v>
      </c>
      <c r="B24" s="10"/>
      <c r="C24" s="23">
        <v>253.46382360593825</v>
      </c>
      <c r="D24" s="23">
        <v>251.9623183192646</v>
      </c>
      <c r="E24" s="23">
        <v>252.16586302590935</v>
      </c>
      <c r="F24" s="23">
        <v>252.35244885858191</v>
      </c>
      <c r="G24" s="23">
        <v>252.95768724497401</v>
      </c>
      <c r="H24" s="23">
        <v>252.47837341753541</v>
      </c>
      <c r="I24" s="23">
        <v>251.67492769864697</v>
      </c>
      <c r="J24" s="23">
        <v>252.58884825659754</v>
      </c>
      <c r="K24" s="23">
        <v>252.45817873114996</v>
      </c>
      <c r="L24" s="23">
        <v>251.24334970511686</v>
      </c>
      <c r="M24" s="23">
        <v>251.83704233485588</v>
      </c>
      <c r="N24" s="23">
        <v>251.97698422079515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-102.46426404762855</v>
      </c>
      <c r="D26" s="32">
        <f t="shared" ref="D26:N26" si="5">D19-D22</f>
        <v>-96.020251963668443</v>
      </c>
      <c r="E26" s="32">
        <f t="shared" si="5"/>
        <v>-97.948530122980969</v>
      </c>
      <c r="F26" s="32">
        <f t="shared" si="5"/>
        <v>-96.880024984351394</v>
      </c>
      <c r="G26" s="32">
        <f t="shared" si="5"/>
        <v>-97.98565207773089</v>
      </c>
      <c r="H26" s="32">
        <f t="shared" si="5"/>
        <v>-98.210247272011998</v>
      </c>
      <c r="I26" s="32">
        <f t="shared" si="5"/>
        <v>-96.776382963079129</v>
      </c>
      <c r="J26" s="32">
        <f t="shared" si="5"/>
        <v>-96.410533300820987</v>
      </c>
      <c r="K26" s="32">
        <f t="shared" si="5"/>
        <v>-95.112286781128489</v>
      </c>
      <c r="L26" s="32">
        <f t="shared" si="5"/>
        <v>-93.270691011716849</v>
      </c>
      <c r="M26" s="32">
        <f t="shared" si="5"/>
        <v>-95.205120120481013</v>
      </c>
      <c r="N26" s="32">
        <f t="shared" si="5"/>
        <v>-93.480206986099063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64">
        <v>15.600021362304688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-105.3686622416419</v>
      </c>
      <c r="D30" s="32">
        <f t="shared" ref="D30:N30" si="6">D17+D26+D28</f>
        <v>-113.75553655602072</v>
      </c>
      <c r="E30" s="32">
        <f t="shared" si="6"/>
        <v>-115.25920761228892</v>
      </c>
      <c r="F30" s="32">
        <f t="shared" si="6"/>
        <v>-114.74906973164919</v>
      </c>
      <c r="G30" s="32">
        <f t="shared" si="6"/>
        <v>-114.44604530085836</v>
      </c>
      <c r="H30" s="32">
        <f t="shared" si="6"/>
        <v>-113.43334342732967</v>
      </c>
      <c r="I30" s="32">
        <f t="shared" si="6"/>
        <v>-113.10172096974128</v>
      </c>
      <c r="J30" s="32">
        <f t="shared" si="6"/>
        <v>-113.06223302623631</v>
      </c>
      <c r="K30" s="32">
        <f t="shared" si="6"/>
        <v>-112.82227393642482</v>
      </c>
      <c r="L30" s="32">
        <f t="shared" si="6"/>
        <v>-110.13117344078363</v>
      </c>
      <c r="M30" s="32">
        <f t="shared" si="6"/>
        <v>-112.67604756640439</v>
      </c>
      <c r="N30" s="32">
        <f t="shared" si="6"/>
        <v>-110.05966815049122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9206.631318312342</v>
      </c>
      <c r="D32" s="21">
        <v>9092.8757817563201</v>
      </c>
      <c r="E32" s="21">
        <v>8977.6165741440327</v>
      </c>
      <c r="F32" s="21">
        <v>8862.8675044123829</v>
      </c>
      <c r="G32" s="21">
        <v>8748.4214591115251</v>
      </c>
      <c r="H32" s="21">
        <v>8634.9881156841948</v>
      </c>
      <c r="I32" s="21">
        <v>8521.8863947144546</v>
      </c>
      <c r="J32" s="21">
        <v>8408.8241616882187</v>
      </c>
      <c r="K32" s="21">
        <v>8296.0018877517923</v>
      </c>
      <c r="L32" s="21">
        <v>8185.8707143110096</v>
      </c>
      <c r="M32" s="21">
        <v>8073.1946667446045</v>
      </c>
      <c r="N32" s="21">
        <v>7963.1349985941133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-1.1315365301509672E-2</v>
      </c>
      <c r="D34" s="39">
        <f t="shared" ref="D34:N34" si="7">(D32/D8)-1</f>
        <v>-1.2355826210804999E-2</v>
      </c>
      <c r="E34" s="39">
        <f t="shared" si="7"/>
        <v>-1.2675770611926818E-2</v>
      </c>
      <c r="F34" s="39">
        <f t="shared" si="7"/>
        <v>-1.2781685292968858E-2</v>
      </c>
      <c r="G34" s="39">
        <f t="shared" si="7"/>
        <v>-1.2912981633075415E-2</v>
      </c>
      <c r="H34" s="39">
        <f t="shared" si="7"/>
        <v>-1.2966149831429186E-2</v>
      </c>
      <c r="I34" s="39">
        <f t="shared" si="7"/>
        <v>-1.3098074884933197E-2</v>
      </c>
      <c r="J34" s="39">
        <f t="shared" si="7"/>
        <v>-1.3267277664762211E-2</v>
      </c>
      <c r="K34" s="39">
        <f t="shared" si="7"/>
        <v>-1.3417128455421978E-2</v>
      </c>
      <c r="L34" s="39">
        <f t="shared" si="7"/>
        <v>-1.3275210749816746E-2</v>
      </c>
      <c r="M34" s="39">
        <f t="shared" si="7"/>
        <v>-1.3764699138164804E-2</v>
      </c>
      <c r="N34" s="39">
        <f t="shared" si="7"/>
        <v>-1.363272814464056E-2</v>
      </c>
    </row>
    <row r="35" spans="1:14" ht="15.75" thickBot="1" x14ac:dyDescent="0.3">
      <c r="A35" s="40" t="s">
        <v>15</v>
      </c>
      <c r="B35" s="41"/>
      <c r="C35" s="42">
        <f>(C32/$C$8)-1</f>
        <v>-1.1315365301509672E-2</v>
      </c>
      <c r="D35" s="42">
        <f t="shared" ref="D35:N35" si="8">(D32/$C$8)-1</f>
        <v>-2.3531380825137505E-2</v>
      </c>
      <c r="E35" s="42">
        <f t="shared" si="8"/>
        <v>-3.5908873051542889E-2</v>
      </c>
      <c r="F35" s="42">
        <f t="shared" si="8"/>
        <v>-4.8231582429941744E-2</v>
      </c>
      <c r="G35" s="42">
        <f t="shared" si="8"/>
        <v>-6.0521750524965112E-2</v>
      </c>
      <c r="H35" s="42">
        <f t="shared" si="8"/>
        <v>-7.2703166271027242E-2</v>
      </c>
      <c r="I35" s="42">
        <f t="shared" si="8"/>
        <v>-8.4848969639770733E-2</v>
      </c>
      <c r="J35" s="42">
        <f t="shared" si="8"/>
        <v>-9.6990532464753088E-2</v>
      </c>
      <c r="K35" s="42">
        <f t="shared" si="8"/>
        <v>-0.1091063264871357</v>
      </c>
      <c r="L35" s="42">
        <f t="shared" si="8"/>
        <v>-0.12093312775869747</v>
      </c>
      <c r="M35" s="42">
        <f t="shared" si="8"/>
        <v>-0.13303321877742647</v>
      </c>
      <c r="N35" s="42">
        <f t="shared" si="8"/>
        <v>-0.14485234121626789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1.5684108424004983</v>
      </c>
      <c r="D41" s="47">
        <v>1.5918809633111435</v>
      </c>
      <c r="E41" s="47">
        <v>1.5907341054452433</v>
      </c>
      <c r="F41" s="47">
        <v>1.5882984860485729</v>
      </c>
      <c r="G41" s="47">
        <v>1.5757320230540437</v>
      </c>
      <c r="H41" s="47">
        <v>1.5816554993020568</v>
      </c>
      <c r="I41" s="47">
        <v>1.574113684784141</v>
      </c>
      <c r="J41" s="47">
        <v>1.5953010263331819</v>
      </c>
      <c r="K41" s="47">
        <v>1.5979163188653431</v>
      </c>
      <c r="L41" s="47">
        <v>1.6061921898051432</v>
      </c>
      <c r="M41" s="47">
        <v>1.6157082715107576</v>
      </c>
      <c r="N41" s="47">
        <v>1.6259126661808672</v>
      </c>
    </row>
    <row r="43" spans="1:14" x14ac:dyDescent="0.25">
      <c r="A43" s="48" t="s">
        <v>31</v>
      </c>
      <c r="B43" s="48"/>
      <c r="C43" s="49">
        <v>125.88021513511133</v>
      </c>
      <c r="D43" s="49">
        <v>127.09713578854146</v>
      </c>
      <c r="E43" s="49">
        <v>126.7016560846367</v>
      </c>
      <c r="F43" s="49">
        <v>127.41776566412472</v>
      </c>
      <c r="G43" s="49">
        <v>124.80503479088438</v>
      </c>
      <c r="H43" s="49">
        <v>122.81829759985706</v>
      </c>
      <c r="I43" s="49">
        <v>122.08451471595016</v>
      </c>
      <c r="J43" s="49">
        <v>122.34523988236062</v>
      </c>
      <c r="K43" s="49">
        <v>122.16489239752515</v>
      </c>
      <c r="L43" s="49">
        <v>119.82923153457028</v>
      </c>
      <c r="M43" s="49">
        <v>119.07574267492602</v>
      </c>
      <c r="N43" s="49">
        <v>116.28636491641056</v>
      </c>
    </row>
    <row r="44" spans="1:14" x14ac:dyDescent="0.25">
      <c r="A44" s="19" t="s">
        <v>47</v>
      </c>
      <c r="B44" s="19"/>
      <c r="C44" s="50">
        <v>127.40097043273606</v>
      </c>
      <c r="D44" s="50">
        <v>127.09713578854145</v>
      </c>
      <c r="E44" s="50">
        <v>126.40957789073195</v>
      </c>
      <c r="F44" s="50">
        <v>126.85835141587837</v>
      </c>
      <c r="G44" s="50">
        <v>124.00741451823681</v>
      </c>
      <c r="H44" s="50">
        <v>121.76643391366076</v>
      </c>
      <c r="I44" s="50">
        <v>120.8017626103195</v>
      </c>
      <c r="J44" s="50">
        <v>120.85147225831393</v>
      </c>
      <c r="K44" s="50">
        <v>120.5125453251808</v>
      </c>
      <c r="L44" s="50">
        <v>118.08058409337664</v>
      </c>
      <c r="M44" s="50">
        <v>117.17983428092472</v>
      </c>
      <c r="N44" s="50">
        <v>114.33465815284646</v>
      </c>
    </row>
    <row r="45" spans="1:14" x14ac:dyDescent="0.25">
      <c r="A45" s="51" t="s">
        <v>48</v>
      </c>
      <c r="B45" s="51"/>
      <c r="C45" s="52">
        <v>124.53358051928352</v>
      </c>
      <c r="D45" s="52">
        <v>127.09713578854151</v>
      </c>
      <c r="E45" s="52">
        <v>126.95435414359673</v>
      </c>
      <c r="F45" s="52">
        <v>127.90349006448994</v>
      </c>
      <c r="G45" s="52">
        <v>125.49743046607884</v>
      </c>
      <c r="H45" s="52">
        <v>123.72702367107127</v>
      </c>
      <c r="I45" s="52">
        <v>123.18224540354157</v>
      </c>
      <c r="J45" s="52">
        <v>123.61197362989554</v>
      </c>
      <c r="K45" s="52">
        <v>123.56725600661653</v>
      </c>
      <c r="L45" s="52">
        <v>121.31651788836504</v>
      </c>
      <c r="M45" s="52">
        <v>120.68381327322922</v>
      </c>
      <c r="N45" s="52">
        <v>117.9387846407184</v>
      </c>
    </row>
    <row r="47" spans="1:14" x14ac:dyDescent="0.25">
      <c r="A47" s="48" t="s">
        <v>32</v>
      </c>
      <c r="B47" s="48"/>
      <c r="C47" s="49">
        <v>76.734972583917042</v>
      </c>
      <c r="D47" s="49">
        <v>76.62377594981433</v>
      </c>
      <c r="E47" s="49">
        <v>76.671118706267862</v>
      </c>
      <c r="F47" s="49">
        <v>76.606757509743815</v>
      </c>
      <c r="G47" s="49">
        <v>76.866772381881063</v>
      </c>
      <c r="H47" s="49">
        <v>77.070815129247066</v>
      </c>
      <c r="I47" s="49">
        <v>77.154477202105113</v>
      </c>
      <c r="J47" s="49">
        <v>77.131477949809266</v>
      </c>
      <c r="K47" s="49">
        <v>77.153316334251571</v>
      </c>
      <c r="L47" s="49">
        <v>77.388693630982161</v>
      </c>
      <c r="M47" s="49">
        <v>77.46835259500952</v>
      </c>
      <c r="N47" s="49">
        <v>77.757180994472535</v>
      </c>
    </row>
    <row r="48" spans="1:14" x14ac:dyDescent="0.25">
      <c r="A48" s="19" t="s">
        <v>45</v>
      </c>
      <c r="B48" s="19"/>
      <c r="C48" s="50">
        <v>74.263523701293209</v>
      </c>
      <c r="D48" s="50">
        <v>74.298227963482347</v>
      </c>
      <c r="E48" s="50">
        <v>74.370235427768833</v>
      </c>
      <c r="F48" s="50">
        <v>74.324698035531327</v>
      </c>
      <c r="G48" s="50">
        <v>74.617231723752639</v>
      </c>
      <c r="H48" s="50">
        <v>74.848143404180789</v>
      </c>
      <c r="I48" s="50">
        <v>74.946855022828501</v>
      </c>
      <c r="J48" s="50">
        <v>74.933730692111979</v>
      </c>
      <c r="K48" s="50">
        <v>74.967036285830247</v>
      </c>
      <c r="L48" s="50">
        <v>75.223689404153944</v>
      </c>
      <c r="M48" s="50">
        <v>75.317820498533422</v>
      </c>
      <c r="N48" s="50">
        <v>75.633282342361994</v>
      </c>
    </row>
    <row r="49" spans="1:14" x14ac:dyDescent="0.25">
      <c r="A49" s="51" t="s">
        <v>46</v>
      </c>
      <c r="B49" s="51"/>
      <c r="C49" s="52">
        <v>78.884064740002245</v>
      </c>
      <c r="D49" s="52">
        <v>78.659661983905707</v>
      </c>
      <c r="E49" s="52">
        <v>78.68186267852127</v>
      </c>
      <c r="F49" s="52">
        <v>78.604409327851727</v>
      </c>
      <c r="G49" s="52">
        <v>78.828262610238141</v>
      </c>
      <c r="H49" s="52">
        <v>78.997251040030392</v>
      </c>
      <c r="I49" s="52">
        <v>79.054448922683008</v>
      </c>
      <c r="J49" s="52">
        <v>79.016562898339913</v>
      </c>
      <c r="K49" s="52">
        <v>79.021742267114632</v>
      </c>
      <c r="L49" s="52">
        <v>79.226048907228929</v>
      </c>
      <c r="M49" s="52">
        <v>79.286200187290504</v>
      </c>
      <c r="N49" s="52">
        <v>79.543576415562526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activeCell="D55" sqref="D55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10378</v>
      </c>
      <c r="D8" s="21">
        <v>10304.185431098831</v>
      </c>
      <c r="E8" s="21">
        <v>10235.047490634695</v>
      </c>
      <c r="F8" s="21">
        <v>10163.057551619175</v>
      </c>
      <c r="G8" s="21">
        <v>10088.216703772137</v>
      </c>
      <c r="H8" s="21">
        <v>10013.677943931611</v>
      </c>
      <c r="I8" s="21">
        <v>9940.6645033645163</v>
      </c>
      <c r="J8" s="21">
        <v>9864.792140784306</v>
      </c>
      <c r="K8" s="21">
        <v>9786.9795919463068</v>
      </c>
      <c r="L8" s="21">
        <v>9707.5916121236933</v>
      </c>
      <c r="M8" s="21">
        <v>9629.2022451984485</v>
      </c>
      <c r="N8" s="21">
        <v>9546.5883570392562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67.624632059842753</v>
      </c>
      <c r="D10" s="26">
        <f t="shared" ref="D10:N10" si="0">SUM(D11:D12)</f>
        <v>68.617143166304487</v>
      </c>
      <c r="E10" s="26">
        <f t="shared" si="0"/>
        <v>68.549646228272778</v>
      </c>
      <c r="F10" s="26">
        <f t="shared" si="0"/>
        <v>68.620449922768103</v>
      </c>
      <c r="G10" s="26">
        <f t="shared" si="0"/>
        <v>68.088332085310071</v>
      </c>
      <c r="H10" s="26">
        <f t="shared" si="0"/>
        <v>68.150467946402102</v>
      </c>
      <c r="I10" s="26">
        <f t="shared" si="0"/>
        <v>67.413135162685762</v>
      </c>
      <c r="J10" s="26">
        <f t="shared" si="0"/>
        <v>67.73916986629736</v>
      </c>
      <c r="K10" s="26">
        <f t="shared" si="0"/>
        <v>66.90350671200197</v>
      </c>
      <c r="L10" s="26">
        <f t="shared" si="0"/>
        <v>66.021651945314048</v>
      </c>
      <c r="M10" s="26">
        <f t="shared" si="0"/>
        <v>64.84370656668662</v>
      </c>
      <c r="N10" s="26">
        <f t="shared" si="0"/>
        <v>63.476999624440431</v>
      </c>
    </row>
    <row r="11" spans="1:14" x14ac:dyDescent="0.25">
      <c r="A11" s="20" t="s">
        <v>34</v>
      </c>
      <c r="B11" s="18"/>
      <c r="C11" s="22">
        <v>34.796135332476517</v>
      </c>
      <c r="D11" s="22">
        <v>35.089495063800626</v>
      </c>
      <c r="E11" s="22">
        <v>35.113350896745224</v>
      </c>
      <c r="F11" s="22">
        <v>35.314684551933048</v>
      </c>
      <c r="G11" s="22">
        <v>34.949879380253051</v>
      </c>
      <c r="H11" s="22">
        <v>34.932472563721831</v>
      </c>
      <c r="I11" s="22">
        <v>34.512944796207542</v>
      </c>
      <c r="J11" s="22">
        <v>34.461898819101989</v>
      </c>
      <c r="K11" s="22">
        <v>34.312248619177858</v>
      </c>
      <c r="L11" s="22">
        <v>33.706353910492588</v>
      </c>
      <c r="M11" s="22">
        <v>33.269483434541826</v>
      </c>
      <c r="N11" s="22">
        <v>32.52281199868365</v>
      </c>
    </row>
    <row r="12" spans="1:14" x14ac:dyDescent="0.25">
      <c r="A12" s="27" t="s">
        <v>35</v>
      </c>
      <c r="B12" s="28"/>
      <c r="C12" s="29">
        <v>32.828496727366236</v>
      </c>
      <c r="D12" s="29">
        <v>33.527648102503861</v>
      </c>
      <c r="E12" s="29">
        <v>33.436295331527553</v>
      </c>
      <c r="F12" s="29">
        <v>33.305765370835054</v>
      </c>
      <c r="G12" s="29">
        <v>33.13845270505702</v>
      </c>
      <c r="H12" s="29">
        <v>33.217995382680272</v>
      </c>
      <c r="I12" s="29">
        <v>32.90019036647822</v>
      </c>
      <c r="J12" s="29">
        <v>33.27727104719537</v>
      </c>
      <c r="K12" s="29">
        <v>32.591258092824113</v>
      </c>
      <c r="L12" s="29">
        <v>32.31529803482146</v>
      </c>
      <c r="M12" s="29">
        <v>31.574223132144795</v>
      </c>
      <c r="N12" s="29">
        <v>30.954187625756781</v>
      </c>
    </row>
    <row r="13" spans="1:14" x14ac:dyDescent="0.25">
      <c r="A13" s="33" t="s">
        <v>36</v>
      </c>
      <c r="B13" s="18"/>
      <c r="C13" s="26">
        <f>SUM(C14:C15)</f>
        <v>107.77641104098436</v>
      </c>
      <c r="D13" s="26">
        <f t="shared" ref="D13:N13" si="1">SUM(D14:D15)</f>
        <v>110.26003434841482</v>
      </c>
      <c r="E13" s="26">
        <f t="shared" si="1"/>
        <v>111.51367862859524</v>
      </c>
      <c r="F13" s="26">
        <f t="shared" si="1"/>
        <v>113.75499953484919</v>
      </c>
      <c r="G13" s="26">
        <f t="shared" si="1"/>
        <v>112.87189797092813</v>
      </c>
      <c r="H13" s="26">
        <f t="shared" si="1"/>
        <v>112.82220890991874</v>
      </c>
      <c r="I13" s="26">
        <f t="shared" si="1"/>
        <v>114.04969969972365</v>
      </c>
      <c r="J13" s="26">
        <f t="shared" si="1"/>
        <v>116.27181357045188</v>
      </c>
      <c r="K13" s="26">
        <f t="shared" si="1"/>
        <v>117.87513676811913</v>
      </c>
      <c r="L13" s="26">
        <f t="shared" si="1"/>
        <v>117.47543319869877</v>
      </c>
      <c r="M13" s="26">
        <f t="shared" si="1"/>
        <v>118.59166306669373</v>
      </c>
      <c r="N13" s="26">
        <f t="shared" si="1"/>
        <v>117.74544351894292</v>
      </c>
    </row>
    <row r="14" spans="1:14" x14ac:dyDescent="0.25">
      <c r="A14" s="20" t="s">
        <v>37</v>
      </c>
      <c r="B14" s="18"/>
      <c r="C14" s="22">
        <v>54.943162863574102</v>
      </c>
      <c r="D14" s="22">
        <v>54.952983475701892</v>
      </c>
      <c r="E14" s="22">
        <v>55.06955093467019</v>
      </c>
      <c r="F14" s="22">
        <v>56.150570761253526</v>
      </c>
      <c r="G14" s="22">
        <v>55.682508039152374</v>
      </c>
      <c r="H14" s="22">
        <v>55.354618558002556</v>
      </c>
      <c r="I14" s="22">
        <v>55.606094422704736</v>
      </c>
      <c r="J14" s="22">
        <v>56.145207365286602</v>
      </c>
      <c r="K14" s="22">
        <v>56.660835345030605</v>
      </c>
      <c r="L14" s="22">
        <v>56.132928542271237</v>
      </c>
      <c r="M14" s="22">
        <v>56.297432712004223</v>
      </c>
      <c r="N14" s="22">
        <v>55.496352223429007</v>
      </c>
    </row>
    <row r="15" spans="1:14" x14ac:dyDescent="0.25">
      <c r="A15" s="10" t="s">
        <v>38</v>
      </c>
      <c r="B15" s="12"/>
      <c r="C15" s="23">
        <v>52.833248177410255</v>
      </c>
      <c r="D15" s="23">
        <v>55.307050872712928</v>
      </c>
      <c r="E15" s="23">
        <v>56.444127693925054</v>
      </c>
      <c r="F15" s="23">
        <v>57.604428773595664</v>
      </c>
      <c r="G15" s="23">
        <v>57.18938993177575</v>
      </c>
      <c r="H15" s="23">
        <v>57.467590351916186</v>
      </c>
      <c r="I15" s="23">
        <v>58.443605277018918</v>
      </c>
      <c r="J15" s="23">
        <v>60.126606205165274</v>
      </c>
      <c r="K15" s="23">
        <v>61.214301423088529</v>
      </c>
      <c r="L15" s="23">
        <v>61.342504656427529</v>
      </c>
      <c r="M15" s="23">
        <v>62.294230354689503</v>
      </c>
      <c r="N15" s="23">
        <v>62.249091295513914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-40.151778981141604</v>
      </c>
      <c r="D17" s="32">
        <f t="shared" ref="D17:N17" si="2">D10-D13</f>
        <v>-41.642891182110333</v>
      </c>
      <c r="E17" s="32">
        <f t="shared" si="2"/>
        <v>-42.964032400322466</v>
      </c>
      <c r="F17" s="32">
        <f t="shared" si="2"/>
        <v>-45.134549612081088</v>
      </c>
      <c r="G17" s="32">
        <f t="shared" si="2"/>
        <v>-44.78356588561806</v>
      </c>
      <c r="H17" s="32">
        <f t="shared" si="2"/>
        <v>-44.67174096351664</v>
      </c>
      <c r="I17" s="32">
        <f t="shared" si="2"/>
        <v>-46.636564537037884</v>
      </c>
      <c r="J17" s="32">
        <f t="shared" si="2"/>
        <v>-48.532643704154523</v>
      </c>
      <c r="K17" s="32">
        <f t="shared" si="2"/>
        <v>-50.971630056117164</v>
      </c>
      <c r="L17" s="32">
        <f t="shared" si="2"/>
        <v>-51.453781253384719</v>
      </c>
      <c r="M17" s="32">
        <f t="shared" si="2"/>
        <v>-53.747956500007106</v>
      </c>
      <c r="N17" s="32">
        <f t="shared" si="2"/>
        <v>-54.268443894502489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427.79310510979838</v>
      </c>
      <c r="D19" s="26">
        <f t="shared" ref="D19:N19" si="3">SUM(D20:D21)</f>
        <v>430.99062569347831</v>
      </c>
      <c r="E19" s="26">
        <f t="shared" si="3"/>
        <v>430.07823435845944</v>
      </c>
      <c r="F19" s="26">
        <f t="shared" si="3"/>
        <v>431.32738434009377</v>
      </c>
      <c r="G19" s="26">
        <f t="shared" si="3"/>
        <v>429.91107164094149</v>
      </c>
      <c r="H19" s="26">
        <f t="shared" si="3"/>
        <v>429.95384838764687</v>
      </c>
      <c r="I19" s="26">
        <f t="shared" si="3"/>
        <v>430.00482179313917</v>
      </c>
      <c r="J19" s="26">
        <f t="shared" si="3"/>
        <v>430.23690221020456</v>
      </c>
      <c r="K19" s="26">
        <f t="shared" si="3"/>
        <v>431.02878905126443</v>
      </c>
      <c r="L19" s="26">
        <f t="shared" si="3"/>
        <v>432.17288847867758</v>
      </c>
      <c r="M19" s="26">
        <f t="shared" si="3"/>
        <v>431.73248705010639</v>
      </c>
      <c r="N19" s="26">
        <f t="shared" si="3"/>
        <v>432.07111724585974</v>
      </c>
    </row>
    <row r="20" spans="1:14" x14ac:dyDescent="0.25">
      <c r="A20" s="60" t="s">
        <v>40</v>
      </c>
      <c r="B20" s="60"/>
      <c r="C20" s="22">
        <v>209.85048495315596</v>
      </c>
      <c r="D20" s="22">
        <v>211.98024950196216</v>
      </c>
      <c r="E20" s="22">
        <v>210.63183106345875</v>
      </c>
      <c r="F20" s="22">
        <v>211.79351789870216</v>
      </c>
      <c r="G20" s="22">
        <v>211.12801192192313</v>
      </c>
      <c r="H20" s="22">
        <v>210.67737011824883</v>
      </c>
      <c r="I20" s="22">
        <v>210.72733784554038</v>
      </c>
      <c r="J20" s="22">
        <v>211.53824146083301</v>
      </c>
      <c r="K20" s="22">
        <v>211.57658048846992</v>
      </c>
      <c r="L20" s="22">
        <v>212.53996945141608</v>
      </c>
      <c r="M20" s="22">
        <v>212.20799193798712</v>
      </c>
      <c r="N20" s="22">
        <v>212.73490876601213</v>
      </c>
    </row>
    <row r="21" spans="1:14" x14ac:dyDescent="0.25">
      <c r="A21" s="27" t="s">
        <v>41</v>
      </c>
      <c r="B21" s="27"/>
      <c r="C21" s="29">
        <v>217.94262015664245</v>
      </c>
      <c r="D21" s="29">
        <v>219.01037619151614</v>
      </c>
      <c r="E21" s="29">
        <v>219.44640329500072</v>
      </c>
      <c r="F21" s="29">
        <v>219.53386644139158</v>
      </c>
      <c r="G21" s="29">
        <v>218.78305971901833</v>
      </c>
      <c r="H21" s="29">
        <v>219.27647826939804</v>
      </c>
      <c r="I21" s="29">
        <v>219.2774839475988</v>
      </c>
      <c r="J21" s="29">
        <v>218.69866074937156</v>
      </c>
      <c r="K21" s="29">
        <v>219.45220856279448</v>
      </c>
      <c r="L21" s="29">
        <v>219.63291902726152</v>
      </c>
      <c r="M21" s="29">
        <v>219.52449511211927</v>
      </c>
      <c r="N21" s="29">
        <v>219.33620847984761</v>
      </c>
    </row>
    <row r="22" spans="1:14" x14ac:dyDescent="0.25">
      <c r="A22" s="63" t="s">
        <v>44</v>
      </c>
      <c r="B22" s="63"/>
      <c r="C22" s="26">
        <f>SUM(C23:C24)</f>
        <v>461.45589502982523</v>
      </c>
      <c r="D22" s="26">
        <f t="shared" ref="D22:N22" si="4">SUM(D23:D24)</f>
        <v>458.48567497550289</v>
      </c>
      <c r="E22" s="26">
        <f t="shared" si="4"/>
        <v>459.10414097366026</v>
      </c>
      <c r="F22" s="26">
        <f t="shared" si="4"/>
        <v>461.03368257504769</v>
      </c>
      <c r="G22" s="26">
        <f t="shared" si="4"/>
        <v>459.66626559585086</v>
      </c>
      <c r="H22" s="26">
        <f t="shared" si="4"/>
        <v>458.29554799122434</v>
      </c>
      <c r="I22" s="26">
        <f t="shared" si="4"/>
        <v>459.24061983631293</v>
      </c>
      <c r="J22" s="26">
        <f t="shared" si="4"/>
        <v>459.5168073440488</v>
      </c>
      <c r="K22" s="26">
        <f t="shared" si="4"/>
        <v>459.44513881776078</v>
      </c>
      <c r="L22" s="26">
        <f t="shared" si="4"/>
        <v>459.10847415053865</v>
      </c>
      <c r="M22" s="26">
        <f t="shared" si="4"/>
        <v>460.59841870928892</v>
      </c>
      <c r="N22" s="26">
        <f t="shared" si="4"/>
        <v>458.70584186018039</v>
      </c>
    </row>
    <row r="23" spans="1:14" x14ac:dyDescent="0.25">
      <c r="A23" s="60" t="s">
        <v>42</v>
      </c>
      <c r="B23" s="60"/>
      <c r="C23" s="23">
        <v>237.21726019396075</v>
      </c>
      <c r="D23" s="22">
        <v>234.48767904031124</v>
      </c>
      <c r="E23" s="22">
        <v>233.07354016753078</v>
      </c>
      <c r="F23" s="22">
        <v>233.57859464790744</v>
      </c>
      <c r="G23" s="22">
        <v>233.64493600191003</v>
      </c>
      <c r="H23" s="22">
        <v>234.00231010743886</v>
      </c>
      <c r="I23" s="22">
        <v>236.14051420676952</v>
      </c>
      <c r="J23" s="22">
        <v>234.39195889368682</v>
      </c>
      <c r="K23" s="22">
        <v>233.90204980392147</v>
      </c>
      <c r="L23" s="22">
        <v>234.02482368267255</v>
      </c>
      <c r="M23" s="22">
        <v>234.73245643130687</v>
      </c>
      <c r="N23" s="22">
        <v>233.60745220147044</v>
      </c>
    </row>
    <row r="24" spans="1:14" x14ac:dyDescent="0.25">
      <c r="A24" s="10" t="s">
        <v>43</v>
      </c>
      <c r="B24" s="10"/>
      <c r="C24" s="23">
        <v>224.23863483586445</v>
      </c>
      <c r="D24" s="23">
        <v>223.99799593519165</v>
      </c>
      <c r="E24" s="23">
        <v>226.03060080612948</v>
      </c>
      <c r="F24" s="23">
        <v>227.45508792714028</v>
      </c>
      <c r="G24" s="23">
        <v>226.02132959394083</v>
      </c>
      <c r="H24" s="23">
        <v>224.29323788378551</v>
      </c>
      <c r="I24" s="23">
        <v>223.10010562954338</v>
      </c>
      <c r="J24" s="23">
        <v>225.12484845036198</v>
      </c>
      <c r="K24" s="23">
        <v>225.54308901383931</v>
      </c>
      <c r="L24" s="23">
        <v>225.08365046786608</v>
      </c>
      <c r="M24" s="23">
        <v>225.86596227798205</v>
      </c>
      <c r="N24" s="23">
        <v>225.09838965870998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-33.662789920026853</v>
      </c>
      <c r="D26" s="32">
        <f t="shared" ref="D26:N26" si="5">D19-D22</f>
        <v>-27.495049282024581</v>
      </c>
      <c r="E26" s="32">
        <f t="shared" si="5"/>
        <v>-29.025906615200824</v>
      </c>
      <c r="F26" s="32">
        <f t="shared" si="5"/>
        <v>-29.70629823495392</v>
      </c>
      <c r="G26" s="32">
        <f t="shared" si="5"/>
        <v>-29.755193954909373</v>
      </c>
      <c r="H26" s="32">
        <f t="shared" si="5"/>
        <v>-28.341699603577467</v>
      </c>
      <c r="I26" s="32">
        <f t="shared" si="5"/>
        <v>-29.235798043173759</v>
      </c>
      <c r="J26" s="32">
        <f t="shared" si="5"/>
        <v>-29.279905133844238</v>
      </c>
      <c r="K26" s="32">
        <f t="shared" si="5"/>
        <v>-28.416349766496353</v>
      </c>
      <c r="L26" s="32">
        <f t="shared" si="5"/>
        <v>-26.935585671861077</v>
      </c>
      <c r="M26" s="32">
        <f t="shared" si="5"/>
        <v>-28.865931659182536</v>
      </c>
      <c r="N26" s="32">
        <f t="shared" si="5"/>
        <v>-26.634724614320646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-73.814568901168457</v>
      </c>
      <c r="D30" s="32">
        <f t="shared" ref="D30:N30" si="6">D17+D26+D28</f>
        <v>-69.137940464134914</v>
      </c>
      <c r="E30" s="32">
        <f t="shared" si="6"/>
        <v>-71.989939015523291</v>
      </c>
      <c r="F30" s="32">
        <f t="shared" si="6"/>
        <v>-74.840847847035008</v>
      </c>
      <c r="G30" s="32">
        <f t="shared" si="6"/>
        <v>-74.538759840527433</v>
      </c>
      <c r="H30" s="32">
        <f t="shared" si="6"/>
        <v>-73.013440567094108</v>
      </c>
      <c r="I30" s="32">
        <f t="shared" si="6"/>
        <v>-75.872362580211643</v>
      </c>
      <c r="J30" s="32">
        <f t="shared" si="6"/>
        <v>-77.812548837998762</v>
      </c>
      <c r="K30" s="32">
        <f t="shared" si="6"/>
        <v>-79.387979822613516</v>
      </c>
      <c r="L30" s="32">
        <f t="shared" si="6"/>
        <v>-78.389366925245795</v>
      </c>
      <c r="M30" s="32">
        <f t="shared" si="6"/>
        <v>-82.613888159189642</v>
      </c>
      <c r="N30" s="32">
        <f t="shared" si="6"/>
        <v>-80.903168508823143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10304.185431098831</v>
      </c>
      <c r="D32" s="21">
        <v>10235.047490634695</v>
      </c>
      <c r="E32" s="21">
        <v>10163.057551619175</v>
      </c>
      <c r="F32" s="21">
        <v>10088.216703772137</v>
      </c>
      <c r="G32" s="21">
        <v>10013.677943931611</v>
      </c>
      <c r="H32" s="21">
        <v>9940.6645033645163</v>
      </c>
      <c r="I32" s="21">
        <v>9864.792140784306</v>
      </c>
      <c r="J32" s="21">
        <v>9786.9795919463068</v>
      </c>
      <c r="K32" s="21">
        <v>9707.5916121236933</v>
      </c>
      <c r="L32" s="21">
        <v>9629.2022451984485</v>
      </c>
      <c r="M32" s="21">
        <v>9546.5883570392562</v>
      </c>
      <c r="N32" s="21">
        <v>9465.685188530435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-7.1126005878945353E-3</v>
      </c>
      <c r="D34" s="39">
        <f t="shared" ref="D34:N34" si="7">(D32/D8)-1</f>
        <v>-6.7096949027598551E-3</v>
      </c>
      <c r="E34" s="39">
        <f t="shared" si="7"/>
        <v>-7.0336692703568682E-3</v>
      </c>
      <c r="F34" s="39">
        <f t="shared" si="7"/>
        <v>-7.3640090560260774E-3</v>
      </c>
      <c r="G34" s="39">
        <f t="shared" si="7"/>
        <v>-7.3886953491647533E-3</v>
      </c>
      <c r="H34" s="39">
        <f t="shared" si="7"/>
        <v>-7.2913709603913412E-3</v>
      </c>
      <c r="I34" s="39">
        <f t="shared" si="7"/>
        <v>-7.6325242195358634E-3</v>
      </c>
      <c r="J34" s="39">
        <f t="shared" si="7"/>
        <v>-7.8879055663318987E-3</v>
      </c>
      <c r="K34" s="39">
        <f t="shared" si="7"/>
        <v>-8.1115914339845441E-3</v>
      </c>
      <c r="L34" s="39">
        <f t="shared" si="7"/>
        <v>-8.0750581665740562E-3</v>
      </c>
      <c r="M34" s="39">
        <f t="shared" si="7"/>
        <v>-8.5795153176253525E-3</v>
      </c>
      <c r="N34" s="39">
        <f t="shared" si="7"/>
        <v>-8.4745634234000278E-3</v>
      </c>
    </row>
    <row r="35" spans="1:14" ht="15.75" thickBot="1" x14ac:dyDescent="0.3">
      <c r="A35" s="40" t="s">
        <v>15</v>
      </c>
      <c r="B35" s="41"/>
      <c r="C35" s="42">
        <f>(C32/$C$8)-1</f>
        <v>-7.1126005878945353E-3</v>
      </c>
      <c r="D35" s="42">
        <f t="shared" ref="D35:N35" si="8">(D32/$C$8)-1</f>
        <v>-1.3774572110744288E-2</v>
      </c>
      <c r="E35" s="42">
        <f t="shared" si="8"/>
        <v>-2.0711355596533587E-2</v>
      </c>
      <c r="F35" s="42">
        <f t="shared" si="8"/>
        <v>-2.7922846042384153E-2</v>
      </c>
      <c r="G35" s="42">
        <f t="shared" si="8"/>
        <v>-3.5105227988860066E-2</v>
      </c>
      <c r="H35" s="42">
        <f t="shared" si="8"/>
        <v>-4.2140633709335518E-2</v>
      </c>
      <c r="I35" s="42">
        <f t="shared" si="8"/>
        <v>-4.9451518521458238E-2</v>
      </c>
      <c r="J35" s="42">
        <f t="shared" si="8"/>
        <v>-5.6949355179581107E-2</v>
      </c>
      <c r="K35" s="42">
        <f t="shared" si="8"/>
        <v>-6.4598996711920043E-2</v>
      </c>
      <c r="L35" s="42">
        <f t="shared" si="8"/>
        <v>-7.2152414222543038E-2</v>
      </c>
      <c r="M35" s="42">
        <f t="shared" si="8"/>
        <v>-8.0112896797142397E-2</v>
      </c>
      <c r="N35" s="42">
        <f t="shared" si="8"/>
        <v>-8.7908538395602753E-2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1.3302989684743018</v>
      </c>
      <c r="D41" s="47">
        <v>1.3503421213349733</v>
      </c>
      <c r="E41" s="47">
        <v>1.3484082209812109</v>
      </c>
      <c r="F41" s="47">
        <v>1.3464616501422928</v>
      </c>
      <c r="G41" s="47">
        <v>1.3360719479131196</v>
      </c>
      <c r="H41" s="47">
        <v>1.3411434543077549</v>
      </c>
      <c r="I41" s="47">
        <v>1.3337679277700585</v>
      </c>
      <c r="J41" s="47">
        <v>1.3520181281847501</v>
      </c>
      <c r="K41" s="47">
        <v>1.3539182855488641</v>
      </c>
      <c r="L41" s="47">
        <v>1.3612490901361955</v>
      </c>
      <c r="M41" s="47">
        <v>1.3694427882024194</v>
      </c>
      <c r="N41" s="47">
        <v>1.3774889757301298</v>
      </c>
    </row>
    <row r="43" spans="1:14" x14ac:dyDescent="0.25">
      <c r="A43" s="48" t="s">
        <v>31</v>
      </c>
      <c r="B43" s="48"/>
      <c r="C43" s="49">
        <v>76.545523309052427</v>
      </c>
      <c r="D43" s="49">
        <v>77.275058559433219</v>
      </c>
      <c r="E43" s="49">
        <v>77.069821247039457</v>
      </c>
      <c r="F43" s="49">
        <v>77.543747242616234</v>
      </c>
      <c r="G43" s="49">
        <v>76.004273327003261</v>
      </c>
      <c r="H43" s="49">
        <v>74.856224349395745</v>
      </c>
      <c r="I43" s="49">
        <v>74.46910067128691</v>
      </c>
      <c r="J43" s="49">
        <v>74.714889567241414</v>
      </c>
      <c r="K43" s="49">
        <v>74.678634598933797</v>
      </c>
      <c r="L43" s="49">
        <v>73.341147640785664</v>
      </c>
      <c r="M43" s="49">
        <v>72.956691956622052</v>
      </c>
      <c r="N43" s="49">
        <v>71.321831952594991</v>
      </c>
    </row>
    <row r="44" spans="1:14" x14ac:dyDescent="0.25">
      <c r="A44" s="19" t="s">
        <v>47</v>
      </c>
      <c r="B44" s="19"/>
      <c r="C44" s="50">
        <v>77.413356029397193</v>
      </c>
      <c r="D44" s="50">
        <v>77.275058559433234</v>
      </c>
      <c r="E44" s="50">
        <v>76.909293397318763</v>
      </c>
      <c r="F44" s="50">
        <v>77.238571128066056</v>
      </c>
      <c r="G44" s="50">
        <v>75.570486250700014</v>
      </c>
      <c r="H44" s="50">
        <v>74.28759279659586</v>
      </c>
      <c r="I44" s="50">
        <v>73.773240690263776</v>
      </c>
      <c r="J44" s="50">
        <v>73.879083021537667</v>
      </c>
      <c r="K44" s="50">
        <v>73.732603844878355</v>
      </c>
      <c r="L44" s="50">
        <v>72.297346263808492</v>
      </c>
      <c r="M44" s="50">
        <v>71.794369539281988</v>
      </c>
      <c r="N44" s="50">
        <v>70.082887624054521</v>
      </c>
    </row>
    <row r="45" spans="1:14" x14ac:dyDescent="0.25">
      <c r="A45" s="51" t="s">
        <v>48</v>
      </c>
      <c r="B45" s="51"/>
      <c r="C45" s="52">
        <v>75.663434081920727</v>
      </c>
      <c r="D45" s="52">
        <v>77.275058559433234</v>
      </c>
      <c r="E45" s="52">
        <v>77.227086938806139</v>
      </c>
      <c r="F45" s="52">
        <v>77.843551122443287</v>
      </c>
      <c r="G45" s="52">
        <v>76.431442370745344</v>
      </c>
      <c r="H45" s="52">
        <v>75.412240475655551</v>
      </c>
      <c r="I45" s="52">
        <v>75.143472867077634</v>
      </c>
      <c r="J45" s="52">
        <v>75.512608210172971</v>
      </c>
      <c r="K45" s="52">
        <v>75.576188930338247</v>
      </c>
      <c r="L45" s="52">
        <v>74.323065866803333</v>
      </c>
      <c r="M45" s="52">
        <v>74.039978321543458</v>
      </c>
      <c r="N45" s="52">
        <v>72.463902535502299</v>
      </c>
    </row>
    <row r="47" spans="1:14" x14ac:dyDescent="0.25">
      <c r="A47" s="48" t="s">
        <v>32</v>
      </c>
      <c r="B47" s="48"/>
      <c r="C47" s="49">
        <v>82.698230926183285</v>
      </c>
      <c r="D47" s="49">
        <v>82.587468903159788</v>
      </c>
      <c r="E47" s="49">
        <v>82.620979646488621</v>
      </c>
      <c r="F47" s="49">
        <v>82.546353998100926</v>
      </c>
      <c r="G47" s="49">
        <v>82.780354249226377</v>
      </c>
      <c r="H47" s="49">
        <v>82.965964766433842</v>
      </c>
      <c r="I47" s="49">
        <v>83.029119943641334</v>
      </c>
      <c r="J47" s="49">
        <v>82.985463513600251</v>
      </c>
      <c r="K47" s="49">
        <v>82.987325174377091</v>
      </c>
      <c r="L47" s="49">
        <v>83.201659112601817</v>
      </c>
      <c r="M47" s="49">
        <v>83.260539545569529</v>
      </c>
      <c r="N47" s="49">
        <v>83.531628127942071</v>
      </c>
    </row>
    <row r="48" spans="1:14" x14ac:dyDescent="0.25">
      <c r="A48" s="19" t="s">
        <v>45</v>
      </c>
      <c r="B48" s="19"/>
      <c r="C48" s="50">
        <v>80.696410337757854</v>
      </c>
      <c r="D48" s="50">
        <v>80.716993788576929</v>
      </c>
      <c r="E48" s="50">
        <v>80.774403176814459</v>
      </c>
      <c r="F48" s="50">
        <v>80.717629497290375</v>
      </c>
      <c r="G48" s="50">
        <v>80.991240688618021</v>
      </c>
      <c r="H48" s="50">
        <v>81.203287292064743</v>
      </c>
      <c r="I48" s="50">
        <v>81.286469275719611</v>
      </c>
      <c r="J48" s="50">
        <v>81.261052388999119</v>
      </c>
      <c r="K48" s="50">
        <v>81.281556048074293</v>
      </c>
      <c r="L48" s="50">
        <v>81.52053180504511</v>
      </c>
      <c r="M48" s="50">
        <v>81.601121197102927</v>
      </c>
      <c r="N48" s="50">
        <v>81.898076229377068</v>
      </c>
    </row>
    <row r="49" spans="1:14" x14ac:dyDescent="0.25">
      <c r="A49" s="51" t="s">
        <v>46</v>
      </c>
      <c r="B49" s="51"/>
      <c r="C49" s="52">
        <v>84.537011936944964</v>
      </c>
      <c r="D49" s="52">
        <v>84.295981709736395</v>
      </c>
      <c r="E49" s="52">
        <v>84.302053424879574</v>
      </c>
      <c r="F49" s="52">
        <v>84.212078453046104</v>
      </c>
      <c r="G49" s="52">
        <v>84.417846330027217</v>
      </c>
      <c r="H49" s="52">
        <v>84.567393703233037</v>
      </c>
      <c r="I49" s="52">
        <v>84.608795690618606</v>
      </c>
      <c r="J49" s="52">
        <v>84.558151375556278</v>
      </c>
      <c r="K49" s="52">
        <v>84.550147681578565</v>
      </c>
      <c r="L49" s="52">
        <v>84.737878570930647</v>
      </c>
      <c r="M49" s="52">
        <v>84.782490623254503</v>
      </c>
      <c r="N49" s="52">
        <v>85.021513135695571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Inverclyde</vt:lpstr>
      <vt:lpstr>InvercEC</vt:lpstr>
      <vt:lpstr>InverclC</vt:lpstr>
      <vt:lpstr>InverclE</vt:lpstr>
      <vt:lpstr>InverclN</vt:lpstr>
      <vt:lpstr>InverclS</vt:lpstr>
      <vt:lpstr>InverclW</vt:lpstr>
      <vt:lpstr>InvercSW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2020-08-06T16:12:17Z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