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2. Summary Tables/"/>
    </mc:Choice>
  </mc:AlternateContent>
  <xr:revisionPtr revIDLastSave="164" documentId="8_{4CE6C8DB-CD63-416F-8418-3ECF884F48D6}" xr6:coauthVersionLast="45" xr6:coauthVersionMax="45" xr10:uidLastSave="{7DCFD0B1-F943-4345-8C2A-236448469791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East Ayrshire" sheetId="3" r:id="rId3"/>
    <sheet name="Annick" sheetId="4" r:id="rId4"/>
    <sheet name="Ballochm" sheetId="5" r:id="rId5"/>
    <sheet name="Cumnocka" sheetId="6" r:id="rId6"/>
    <sheet name="DoonVall" sheetId="7" r:id="rId7"/>
    <sheet name="IrvineVa" sheetId="8" r:id="rId8"/>
    <sheet name="KilmaEaH" sheetId="9" r:id="rId9"/>
    <sheet name="KilmarnN" sheetId="10" r:id="rId10"/>
    <sheet name="KilmarnS" sheetId="11" r:id="rId11"/>
    <sheet name="KilmaWaC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12" l="1"/>
  <c r="M35" i="12"/>
  <c r="L35" i="12"/>
  <c r="K35" i="12"/>
  <c r="J35" i="12"/>
  <c r="I35" i="12"/>
  <c r="H35" i="12"/>
  <c r="G35" i="12"/>
  <c r="F35" i="12"/>
  <c r="E35" i="12"/>
  <c r="D35" i="12"/>
  <c r="C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N19" i="12"/>
  <c r="N26" i="12" s="1"/>
  <c r="M19" i="12"/>
  <c r="M26" i="12" s="1"/>
  <c r="L19" i="12"/>
  <c r="L26" i="12" s="1"/>
  <c r="K19" i="12"/>
  <c r="K26" i="12" s="1"/>
  <c r="J19" i="12"/>
  <c r="J26" i="12" s="1"/>
  <c r="I19" i="12"/>
  <c r="I26" i="12" s="1"/>
  <c r="H19" i="12"/>
  <c r="H26" i="12" s="1"/>
  <c r="G19" i="12"/>
  <c r="G26" i="12" s="1"/>
  <c r="F19" i="12"/>
  <c r="F26" i="12" s="1"/>
  <c r="E19" i="12"/>
  <c r="E26" i="12" s="1"/>
  <c r="D19" i="12"/>
  <c r="D26" i="12" s="1"/>
  <c r="C19" i="12"/>
  <c r="C26" i="12" s="1"/>
  <c r="N13" i="12"/>
  <c r="M13" i="12"/>
  <c r="L13" i="12"/>
  <c r="K13" i="12"/>
  <c r="J13" i="12"/>
  <c r="I13" i="12"/>
  <c r="H13" i="12"/>
  <c r="G13" i="12"/>
  <c r="F13" i="12"/>
  <c r="E13" i="12"/>
  <c r="D13" i="12"/>
  <c r="C13" i="12"/>
  <c r="N10" i="12"/>
  <c r="N17" i="12" s="1"/>
  <c r="N30" i="12" s="1"/>
  <c r="M10" i="12"/>
  <c r="M17" i="12" s="1"/>
  <c r="M30" i="12" s="1"/>
  <c r="L10" i="12"/>
  <c r="L17" i="12" s="1"/>
  <c r="L30" i="12" s="1"/>
  <c r="K10" i="12"/>
  <c r="K17" i="12" s="1"/>
  <c r="K30" i="12" s="1"/>
  <c r="J10" i="12"/>
  <c r="J17" i="12" s="1"/>
  <c r="J30" i="12" s="1"/>
  <c r="I10" i="12"/>
  <c r="I17" i="12" s="1"/>
  <c r="I30" i="12" s="1"/>
  <c r="H10" i="12"/>
  <c r="H17" i="12" s="1"/>
  <c r="H30" i="12" s="1"/>
  <c r="G10" i="12"/>
  <c r="G17" i="12" s="1"/>
  <c r="G30" i="12" s="1"/>
  <c r="F10" i="12"/>
  <c r="F17" i="12" s="1"/>
  <c r="F30" i="12" s="1"/>
  <c r="E10" i="12"/>
  <c r="E17" i="12" s="1"/>
  <c r="E30" i="12" s="1"/>
  <c r="D10" i="12"/>
  <c r="D17" i="12" s="1"/>
  <c r="D30" i="12" s="1"/>
  <c r="C10" i="12"/>
  <c r="C17" i="12" s="1"/>
  <c r="C30" i="12" s="1"/>
  <c r="N35" i="11" l="1"/>
  <c r="M35" i="11"/>
  <c r="L35" i="11"/>
  <c r="K35" i="11"/>
  <c r="J35" i="11"/>
  <c r="I35" i="11"/>
  <c r="H35" i="11"/>
  <c r="G35" i="11"/>
  <c r="F35" i="11"/>
  <c r="E35" i="11"/>
  <c r="D35" i="11"/>
  <c r="C35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N19" i="11"/>
  <c r="N26" i="11" s="1"/>
  <c r="M19" i="11"/>
  <c r="M26" i="11" s="1"/>
  <c r="L19" i="11"/>
  <c r="L26" i="11" s="1"/>
  <c r="K19" i="11"/>
  <c r="K26" i="11" s="1"/>
  <c r="J19" i="11"/>
  <c r="J26" i="11" s="1"/>
  <c r="I19" i="11"/>
  <c r="I26" i="11" s="1"/>
  <c r="H19" i="11"/>
  <c r="H26" i="11" s="1"/>
  <c r="G19" i="11"/>
  <c r="G26" i="11" s="1"/>
  <c r="F19" i="11"/>
  <c r="F26" i="11" s="1"/>
  <c r="E19" i="11"/>
  <c r="E26" i="11" s="1"/>
  <c r="D19" i="11"/>
  <c r="D26" i="11" s="1"/>
  <c r="C19" i="11"/>
  <c r="C26" i="11" s="1"/>
  <c r="N13" i="11"/>
  <c r="M13" i="11"/>
  <c r="L13" i="11"/>
  <c r="K13" i="11"/>
  <c r="J13" i="11"/>
  <c r="I13" i="11"/>
  <c r="H13" i="11"/>
  <c r="G13" i="11"/>
  <c r="F13" i="11"/>
  <c r="E13" i="11"/>
  <c r="D13" i="11"/>
  <c r="C13" i="11"/>
  <c r="N10" i="11"/>
  <c r="N17" i="11" s="1"/>
  <c r="N30" i="11" s="1"/>
  <c r="M10" i="11"/>
  <c r="M17" i="11" s="1"/>
  <c r="M30" i="11" s="1"/>
  <c r="L10" i="11"/>
  <c r="L17" i="11" s="1"/>
  <c r="L30" i="11" s="1"/>
  <c r="K10" i="11"/>
  <c r="K17" i="11" s="1"/>
  <c r="K30" i="11" s="1"/>
  <c r="J10" i="11"/>
  <c r="J17" i="11" s="1"/>
  <c r="J30" i="11" s="1"/>
  <c r="I10" i="11"/>
  <c r="I17" i="11" s="1"/>
  <c r="I30" i="11" s="1"/>
  <c r="H10" i="11"/>
  <c r="H17" i="11" s="1"/>
  <c r="H30" i="11" s="1"/>
  <c r="G10" i="11"/>
  <c r="G17" i="11" s="1"/>
  <c r="G30" i="11" s="1"/>
  <c r="F10" i="11"/>
  <c r="F17" i="11" s="1"/>
  <c r="F30" i="11" s="1"/>
  <c r="E10" i="11"/>
  <c r="E17" i="11" s="1"/>
  <c r="E30" i="11" s="1"/>
  <c r="D10" i="11"/>
  <c r="D17" i="11" s="1"/>
  <c r="D30" i="11" s="1"/>
  <c r="C10" i="11"/>
  <c r="C17" i="11" s="1"/>
  <c r="C30" i="11" s="1"/>
  <c r="N35" i="10"/>
  <c r="M35" i="10"/>
  <c r="L35" i="10"/>
  <c r="K35" i="10"/>
  <c r="J35" i="10"/>
  <c r="I35" i="10"/>
  <c r="H35" i="10"/>
  <c r="G35" i="10"/>
  <c r="F35" i="10"/>
  <c r="E35" i="10"/>
  <c r="D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N19" i="10"/>
  <c r="N26" i="10" s="1"/>
  <c r="M19" i="10"/>
  <c r="M26" i="10" s="1"/>
  <c r="L19" i="10"/>
  <c r="L26" i="10" s="1"/>
  <c r="K19" i="10"/>
  <c r="K26" i="10" s="1"/>
  <c r="J19" i="10"/>
  <c r="J26" i="10" s="1"/>
  <c r="I19" i="10"/>
  <c r="I26" i="10" s="1"/>
  <c r="H19" i="10"/>
  <c r="H26" i="10" s="1"/>
  <c r="G19" i="10"/>
  <c r="G26" i="10" s="1"/>
  <c r="F19" i="10"/>
  <c r="F26" i="10" s="1"/>
  <c r="E19" i="10"/>
  <c r="E26" i="10" s="1"/>
  <c r="D19" i="10"/>
  <c r="D26" i="10" s="1"/>
  <c r="C19" i="10"/>
  <c r="C26" i="10" s="1"/>
  <c r="N13" i="10"/>
  <c r="M13" i="10"/>
  <c r="L13" i="10"/>
  <c r="K13" i="10"/>
  <c r="J13" i="10"/>
  <c r="I13" i="10"/>
  <c r="H13" i="10"/>
  <c r="G13" i="10"/>
  <c r="F13" i="10"/>
  <c r="E13" i="10"/>
  <c r="D13" i="10"/>
  <c r="C13" i="10"/>
  <c r="N10" i="10"/>
  <c r="N17" i="10" s="1"/>
  <c r="N30" i="10" s="1"/>
  <c r="M10" i="10"/>
  <c r="M17" i="10" s="1"/>
  <c r="M30" i="10" s="1"/>
  <c r="L10" i="10"/>
  <c r="L17" i="10" s="1"/>
  <c r="L30" i="10" s="1"/>
  <c r="K10" i="10"/>
  <c r="K17" i="10" s="1"/>
  <c r="K30" i="10" s="1"/>
  <c r="J10" i="10"/>
  <c r="J17" i="10" s="1"/>
  <c r="J30" i="10" s="1"/>
  <c r="I10" i="10"/>
  <c r="I17" i="10" s="1"/>
  <c r="I30" i="10" s="1"/>
  <c r="H10" i="10"/>
  <c r="H17" i="10" s="1"/>
  <c r="H30" i="10" s="1"/>
  <c r="G10" i="10"/>
  <c r="G17" i="10" s="1"/>
  <c r="G30" i="10" s="1"/>
  <c r="F10" i="10"/>
  <c r="F17" i="10" s="1"/>
  <c r="F30" i="10" s="1"/>
  <c r="E10" i="10"/>
  <c r="E17" i="10" s="1"/>
  <c r="E30" i="10" s="1"/>
  <c r="D10" i="10"/>
  <c r="D17" i="10" s="1"/>
  <c r="D30" i="10" s="1"/>
  <c r="C10" i="10"/>
  <c r="C17" i="10" s="1"/>
  <c r="C30" i="10" s="1"/>
  <c r="N35" i="9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L26" i="9" s="1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L10" i="9"/>
  <c r="L17" i="9" s="1"/>
  <c r="L30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E30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D30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N26" i="7" s="1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D10" i="4"/>
  <c r="D17" i="4" s="1"/>
  <c r="D30" i="4" s="1"/>
  <c r="C10" i="4"/>
  <c r="C17" i="4" s="1"/>
  <c r="C30" i="4" s="1"/>
  <c r="E30" i="4" l="1"/>
  <c r="M17" i="9"/>
  <c r="M30" i="9" s="1"/>
  <c r="H17" i="4"/>
  <c r="H30" i="4" s="1"/>
  <c r="H30" i="7"/>
  <c r="L17" i="6"/>
  <c r="L30" i="6" s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M30" i="3" s="1"/>
  <c r="N10" i="3"/>
  <c r="N17" i="3" s="1"/>
  <c r="N30" i="3" s="1"/>
  <c r="C10" i="3"/>
  <c r="C17" i="3" s="1"/>
  <c r="C30" i="3" s="1"/>
  <c r="I30" i="3" l="1"/>
  <c r="E26" i="3"/>
  <c r="E30" i="3" s="1"/>
</calcChain>
</file>

<file path=xl/sharedStrings.xml><?xml version="1.0" encoding="utf-8"?>
<sst xmlns="http://schemas.openxmlformats.org/spreadsheetml/2006/main" count="620" uniqueCount="93">
  <si>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</si>
  <si>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</si>
  <si>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</si>
  <si>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</si>
  <si>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</si>
  <si>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</si>
  <si>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</si>
  <si>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</si>
  <si>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</si>
  <si>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</si>
  <si>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</si>
  <si>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</si>
  <si>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</si>
  <si>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</si>
  <si>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</si>
  <si>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</si>
  <si>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</si>
  <si>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</si>
  <si>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</si>
  <si>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</si>
  <si>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</si>
  <si>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</si>
  <si>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</si>
  <si>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</si>
  <si>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</si>
  <si>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</si>
  <si>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</si>
  <si>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</si>
  <si>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</si>
  <si>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</si>
  <si>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</si>
  <si>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</si>
  <si>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</si>
  <si>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</si>
  <si>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</si>
  <si>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</si>
  <si>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</si>
  <si>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</si>
  <si>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</si>
  <si>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</si>
  <si>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</si>
  <si>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</si>
  <si>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</si>
  <si>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</si>
  <si>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</si>
  <si>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</si>
  <si>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</si>
  <si>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</si>
  <si>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</si>
  <si>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</si>
  <si>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</si>
  <si>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</si>
  <si>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</si>
  <si>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Multi Member Wards - Projection Geography</t>
  </si>
  <si>
    <t>East Ayrshire Multi Member Wards</t>
  </si>
  <si>
    <t>Annick</t>
  </si>
  <si>
    <t>Ballochmyle</t>
  </si>
  <si>
    <t>Ballochm</t>
  </si>
  <si>
    <t>Cumnock and New Cumnock</t>
  </si>
  <si>
    <t>Cumnocka</t>
  </si>
  <si>
    <t>Doon Valley</t>
  </si>
  <si>
    <t>DoonVall</t>
  </si>
  <si>
    <t>Irvine Valley</t>
  </si>
  <si>
    <t>IrvineVa</t>
  </si>
  <si>
    <t>Kilmarnock East and Hurlford</t>
  </si>
  <si>
    <t>KilmaEaH</t>
  </si>
  <si>
    <t>Kilmarnock North</t>
  </si>
  <si>
    <t>KimlarnN</t>
  </si>
  <si>
    <t>Kilmarnock South</t>
  </si>
  <si>
    <t>KilmarnS</t>
  </si>
  <si>
    <t>Kilmarnock West and Crosshouse</t>
  </si>
  <si>
    <t>KilmaWaC</t>
  </si>
  <si>
    <t>Summary table for East Ayrshire</t>
  </si>
  <si>
    <t>Summary table for Annick</t>
  </si>
  <si>
    <t>Summary table for Ballochmyle</t>
  </si>
  <si>
    <t>Summary table for Cumnock and New Cumnock</t>
  </si>
  <si>
    <t>Summary table for Doon Valley</t>
  </si>
  <si>
    <t>Summary table for Irvine Valley</t>
  </si>
  <si>
    <t>Summary table for Kilmarnoch East and Hurlford</t>
  </si>
  <si>
    <t>Summary table for Kilmarnoch North</t>
  </si>
  <si>
    <t>Summary table for Kilmarnock South</t>
  </si>
  <si>
    <t>Summary table for Kilmarnoch West and Crosshouse</t>
  </si>
  <si>
    <t>East Ayrshire</t>
  </si>
  <si>
    <t>2018-based principal population projection summary table - East Ayrshire</t>
  </si>
  <si>
    <t>2018-based principal population projection summary table - Annick</t>
  </si>
  <si>
    <t>2018-based principal population projection summary table - Ballochmyle</t>
  </si>
  <si>
    <t>2018-based principal population projection summary table - Cumnock and New Cumnock</t>
  </si>
  <si>
    <t>2018-based principal population projection summary table - Doon Valley</t>
  </si>
  <si>
    <t>2018-based principal population projection summary table - Irvine Valley</t>
  </si>
  <si>
    <t>2018-based principal population projection summary table - Kilmarnock East and Hurlford</t>
  </si>
  <si>
    <t>2018-based principal population projection summary table - Kilmarnock North</t>
  </si>
  <si>
    <t>2018-based principal population projection summary table - Kilmarnock South</t>
  </si>
  <si>
    <t>2018-based principal population projection summary table - Kilmarnock West and Crosshouse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</si>
</sst>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28"/>
  <sheetViews>
    <sheetView tabSelected="1" workbookViewId="0">
      <selection activeCell="D18" sqref="D18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54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82</v>
      </c>
      <c r="D9" s="55" t="s">
        <v>83</v>
      </c>
    </row>
    <row r="10" spans="1:4" x14ac:dyDescent="0.25">
      <c r="A10" s="54" t="s">
        <v>55</v>
      </c>
      <c r="D10" s="55" t="s">
        <v>84</v>
      </c>
    </row>
    <row r="11" spans="1:4" x14ac:dyDescent="0.25">
      <c r="A11" s="54" t="s">
        <v>56</v>
      </c>
      <c r="D11" s="55" t="s">
        <v>85</v>
      </c>
    </row>
    <row r="12" spans="1:4" x14ac:dyDescent="0.25">
      <c r="A12" s="54" t="s">
        <v>58</v>
      </c>
      <c r="D12" s="55" t="s">
        <v>86</v>
      </c>
    </row>
    <row r="13" spans="1:4" x14ac:dyDescent="0.25">
      <c r="A13" s="54" t="s">
        <v>60</v>
      </c>
      <c r="D13" s="55" t="s">
        <v>87</v>
      </c>
    </row>
    <row r="14" spans="1:4" x14ac:dyDescent="0.25">
      <c r="A14" s="54" t="s">
        <v>62</v>
      </c>
      <c r="D14" s="55" t="s">
        <v>88</v>
      </c>
    </row>
    <row r="15" spans="1:4" x14ac:dyDescent="0.25">
      <c r="A15" s="54" t="s">
        <v>64</v>
      </c>
      <c r="D15" s="55" t="s">
        <v>89</v>
      </c>
    </row>
    <row r="16" spans="1:4" x14ac:dyDescent="0.25">
      <c r="A16" s="54" t="s">
        <v>66</v>
      </c>
      <c r="D16" s="55" t="s">
        <v>90</v>
      </c>
    </row>
    <row r="17" spans="1:4" x14ac:dyDescent="0.25">
      <c r="A17" s="54" t="s">
        <v>68</v>
      </c>
      <c r="D17" s="55" t="s">
        <v>91</v>
      </c>
    </row>
    <row r="18" spans="1:4" x14ac:dyDescent="0.25">
      <c r="A18" s="54" t="s">
        <v>70</v>
      </c>
      <c r="D18" s="55" t="s">
        <v>92</v>
      </c>
    </row>
    <row r="19" spans="1:4" x14ac:dyDescent="0.25">
      <c r="A19" s="54"/>
      <c r="D19" s="55"/>
    </row>
    <row r="20" spans="1:4" x14ac:dyDescent="0.25">
      <c r="A20" s="54"/>
      <c r="D20" s="55"/>
    </row>
    <row r="21" spans="1:4" x14ac:dyDescent="0.25">
      <c r="A21" s="54"/>
      <c r="D21" s="55"/>
    </row>
    <row r="22" spans="1:4" x14ac:dyDescent="0.25">
      <c r="A22" s="54"/>
      <c r="D22" s="55"/>
    </row>
    <row r="23" spans="1:4" x14ac:dyDescent="0.25">
      <c r="A23" s="54"/>
      <c r="D23" s="55"/>
    </row>
    <row r="24" spans="1:4" x14ac:dyDescent="0.25">
      <c r="A24" s="54"/>
      <c r="D24" s="55"/>
    </row>
    <row r="25" spans="1:4" x14ac:dyDescent="0.25">
      <c r="A25" s="54"/>
      <c r="D25" s="55"/>
    </row>
    <row r="26" spans="1:4" x14ac:dyDescent="0.25">
      <c r="A26" s="54"/>
      <c r="D26" s="55"/>
    </row>
    <row r="27" spans="1:4" x14ac:dyDescent="0.25">
      <c r="A27" s="54"/>
      <c r="D27" s="55"/>
    </row>
    <row r="28" spans="1:4" x14ac:dyDescent="0.25">
      <c r="A28" s="54"/>
      <c r="D28" s="55"/>
    </row>
  </sheetData>
  <hyperlinks>
    <hyperlink ref="D8" location="'Area Codes'!A1" display="List of tab names and full area names" xr:uid="{BE5125AB-85E8-4CB8-8948-AE6F703B5CC8}"/>
    <hyperlink ref="D9" location="'East Ayrshire'!A1" display="2018-based principal population projection summary table - East Ayrshire" xr:uid="{8C13A383-8A2F-4E4C-ADE7-42713AD6A7C8}"/>
    <hyperlink ref="D10" location="Annick!A1" display="2018-based principal population projection summary table - Annick" xr:uid="{EBE67AB4-B547-4A5A-A4B1-0D8E956FFDCC}"/>
    <hyperlink ref="D11" location="Ballochm!A1" display="2018-based principal population projection summary table - Ballochmyle" xr:uid="{E1B18499-F634-4753-B982-D88ED63873AE}"/>
    <hyperlink ref="D12" location="Cumnocka!A1" display="2018-based principal population projection summary table - Cumnock and New Cumnock" xr:uid="{C4B50ADF-354F-4822-88CB-2FB03FE9CA6E}"/>
    <hyperlink ref="D13" location="DoonVall!A1" display="2018-based principal population projection summary table - Doon Valley" xr:uid="{0F36F2A4-F883-4E29-A8DB-11A050E9D77B}"/>
    <hyperlink ref="D14" location="IrvineVa!A1" display="2018-based principal population projection summary table - Irvine Valley" xr:uid="{7EC15C19-EE2C-4ABB-B393-DADEBF6BF999}"/>
    <hyperlink ref="D15" location="KilmaEaH!A1" display="2018-based principal population projection summary table - Kilmarnock East and Hurlford" xr:uid="{F816666B-5353-4820-B77B-D590E3FDED93}"/>
    <hyperlink ref="D16" location="KilmarnN!A1" display="2018-based principal population projection summary table - Kilmarnock North" xr:uid="{9602A636-BBF9-4DEE-B37C-99CBB204962B}"/>
    <hyperlink ref="D17" location="KilmarnS!A1" display="2018-based principal population projection summary table - Kilmarnock South" xr:uid="{FA6AE335-210B-43A8-955B-6E4061BBAA98}"/>
    <hyperlink ref="D18" location="KilmaWaC!A1" display="2018-based principal population projection summary table - Kilmarnock West and Crosshouse" xr:uid="{BE39FC6E-6790-4A31-B541-3D550ABB2A91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C6AB-7A3D-4023-A53D-5FE2AC7FE661}">
  <dimension ref="A1:N53"/>
  <sheetViews>
    <sheetView workbookViewId="0">
      <selection activeCell="C47" sqref="C47:N47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79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12458</v>
      </c>
      <c r="D8" s="21">
        <v>12481.406906090877</v>
      </c>
      <c r="E8" s="21">
        <v>12503.585585523648</v>
      </c>
      <c r="F8" s="21">
        <v>12519.928267152305</v>
      </c>
      <c r="G8" s="21">
        <v>12533.853749055119</v>
      </c>
      <c r="H8" s="21">
        <v>12548.796620588206</v>
      </c>
      <c r="I8" s="21">
        <v>12559.04863707995</v>
      </c>
      <c r="J8" s="21">
        <v>12568.614640867288</v>
      </c>
      <c r="K8" s="21">
        <v>12575.84095626397</v>
      </c>
      <c r="L8" s="21">
        <v>12576.758605521081</v>
      </c>
      <c r="M8" s="21">
        <v>12577.767531255409</v>
      </c>
      <c r="N8" s="21">
        <v>12575.517003707302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141.41440480178036</v>
      </c>
      <c r="D10" s="26">
        <f t="shared" ref="D10:N10" si="0">SUM(D11:D12)</f>
        <v>143.22045374565488</v>
      </c>
      <c r="E10" s="26">
        <f t="shared" si="0"/>
        <v>143.67145853112592</v>
      </c>
      <c r="F10" s="26">
        <f t="shared" si="0"/>
        <v>143.83417408657527</v>
      </c>
      <c r="G10" s="26">
        <f t="shared" si="0"/>
        <v>144.62085937954043</v>
      </c>
      <c r="H10" s="26">
        <f t="shared" si="0"/>
        <v>145.40263765581312</v>
      </c>
      <c r="I10" s="26">
        <f t="shared" si="0"/>
        <v>145.40308389459625</v>
      </c>
      <c r="J10" s="26">
        <f t="shared" si="0"/>
        <v>145.16591883206453</v>
      </c>
      <c r="K10" s="26">
        <f t="shared" si="0"/>
        <v>144.74892273261378</v>
      </c>
      <c r="L10" s="26">
        <f t="shared" si="0"/>
        <v>144.23565626580753</v>
      </c>
      <c r="M10" s="26">
        <f t="shared" si="0"/>
        <v>143.97020516283595</v>
      </c>
      <c r="N10" s="26">
        <f t="shared" si="0"/>
        <v>142.89855798006204</v>
      </c>
    </row>
    <row r="11" spans="1:14" x14ac:dyDescent="0.25">
      <c r="A11" s="20" t="s">
        <v>34</v>
      </c>
      <c r="B11" s="18"/>
      <c r="C11" s="22">
        <v>72.281164098170279</v>
      </c>
      <c r="D11" s="22">
        <v>73.499517964791394</v>
      </c>
      <c r="E11" s="22">
        <v>73.434812280036112</v>
      </c>
      <c r="F11" s="22">
        <v>73.716565493896212</v>
      </c>
      <c r="G11" s="22">
        <v>74.251229101357126</v>
      </c>
      <c r="H11" s="22">
        <v>74.46836477164041</v>
      </c>
      <c r="I11" s="22">
        <v>74.480950316637575</v>
      </c>
      <c r="J11" s="22">
        <v>74.18170301550434</v>
      </c>
      <c r="K11" s="22">
        <v>74.045630101230486</v>
      </c>
      <c r="L11" s="22">
        <v>73.923999141599026</v>
      </c>
      <c r="M11" s="22">
        <v>73.731371916277183</v>
      </c>
      <c r="N11" s="22">
        <v>73.19826406050322</v>
      </c>
    </row>
    <row r="12" spans="1:14" x14ac:dyDescent="0.25">
      <c r="A12" s="27" t="s">
        <v>35</v>
      </c>
      <c r="B12" s="28"/>
      <c r="C12" s="29">
        <v>69.133240703610085</v>
      </c>
      <c r="D12" s="29">
        <v>69.720935780863485</v>
      </c>
      <c r="E12" s="29">
        <v>70.236646251089809</v>
      </c>
      <c r="F12" s="29">
        <v>70.117608592679062</v>
      </c>
      <c r="G12" s="29">
        <v>70.369630278183308</v>
      </c>
      <c r="H12" s="29">
        <v>70.934272884172714</v>
      </c>
      <c r="I12" s="29">
        <v>70.922133577958675</v>
      </c>
      <c r="J12" s="29">
        <v>70.984215816560194</v>
      </c>
      <c r="K12" s="29">
        <v>70.703292631383292</v>
      </c>
      <c r="L12" s="29">
        <v>70.311657124208509</v>
      </c>
      <c r="M12" s="29">
        <v>70.238833246558769</v>
      </c>
      <c r="N12" s="29">
        <v>69.700293919558817</v>
      </c>
    </row>
    <row r="13" spans="1:14" x14ac:dyDescent="0.25">
      <c r="A13" s="33" t="s">
        <v>36</v>
      </c>
      <c r="B13" s="18"/>
      <c r="C13" s="26">
        <f>SUM(C14:C15)</f>
        <v>117.19613581568436</v>
      </c>
      <c r="D13" s="26">
        <f t="shared" ref="D13:N13" si="1">SUM(D14:D15)</f>
        <v>123.96762227183081</v>
      </c>
      <c r="E13" s="26">
        <f t="shared" si="1"/>
        <v>126.49652939530688</v>
      </c>
      <c r="F13" s="26">
        <f t="shared" si="1"/>
        <v>130.42577137947944</v>
      </c>
      <c r="G13" s="26">
        <f t="shared" si="1"/>
        <v>133.250031949777</v>
      </c>
      <c r="H13" s="26">
        <f t="shared" si="1"/>
        <v>136.32335914182738</v>
      </c>
      <c r="I13" s="26">
        <f t="shared" si="1"/>
        <v>139.17136147348273</v>
      </c>
      <c r="J13" s="26">
        <f t="shared" si="1"/>
        <v>141.13510676549137</v>
      </c>
      <c r="K13" s="26">
        <f t="shared" si="1"/>
        <v>145.64902722012729</v>
      </c>
      <c r="L13" s="26">
        <f t="shared" si="1"/>
        <v>145.74128709443247</v>
      </c>
      <c r="M13" s="26">
        <f t="shared" si="1"/>
        <v>148.76873681055369</v>
      </c>
      <c r="N13" s="26">
        <f t="shared" si="1"/>
        <v>151.48053254016526</v>
      </c>
    </row>
    <row r="14" spans="1:14" x14ac:dyDescent="0.25">
      <c r="A14" s="20" t="s">
        <v>37</v>
      </c>
      <c r="B14" s="18"/>
      <c r="C14" s="22">
        <v>58.97083211760841</v>
      </c>
      <c r="D14" s="22">
        <v>62.004853132857555</v>
      </c>
      <c r="E14" s="22">
        <v>63.704443599055026</v>
      </c>
      <c r="F14" s="22">
        <v>65.878167733238826</v>
      </c>
      <c r="G14" s="22">
        <v>67.822586231554013</v>
      </c>
      <c r="H14" s="22">
        <v>69.664355520452503</v>
      </c>
      <c r="I14" s="22">
        <v>71.473913119790382</v>
      </c>
      <c r="J14" s="22">
        <v>72.706010597891805</v>
      </c>
      <c r="K14" s="22">
        <v>75.455239239149691</v>
      </c>
      <c r="L14" s="22">
        <v>75.934822293184567</v>
      </c>
      <c r="M14" s="22">
        <v>77.414018870199186</v>
      </c>
      <c r="N14" s="22">
        <v>78.591025911248721</v>
      </c>
    </row>
    <row r="15" spans="1:14" x14ac:dyDescent="0.25">
      <c r="A15" s="10" t="s">
        <v>38</v>
      </c>
      <c r="B15" s="12"/>
      <c r="C15" s="23">
        <v>58.22530369807594</v>
      </c>
      <c r="D15" s="23">
        <v>61.962769138973243</v>
      </c>
      <c r="E15" s="23">
        <v>62.792085796251854</v>
      </c>
      <c r="F15" s="23">
        <v>64.547603646240617</v>
      </c>
      <c r="G15" s="23">
        <v>65.427445718222984</v>
      </c>
      <c r="H15" s="23">
        <v>66.659003621374893</v>
      </c>
      <c r="I15" s="23">
        <v>67.697448353692351</v>
      </c>
      <c r="J15" s="23">
        <v>68.429096167599567</v>
      </c>
      <c r="K15" s="23">
        <v>70.193787980977604</v>
      </c>
      <c r="L15" s="23">
        <v>69.806464801247898</v>
      </c>
      <c r="M15" s="23">
        <v>71.354717940354504</v>
      </c>
      <c r="N15" s="23">
        <v>72.889506628916536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24.218268986096007</v>
      </c>
      <c r="D17" s="32">
        <f t="shared" ref="D17:N17" si="2">D10-D13</f>
        <v>19.252831473824074</v>
      </c>
      <c r="E17" s="32">
        <f t="shared" si="2"/>
        <v>17.174929135819042</v>
      </c>
      <c r="F17" s="32">
        <f t="shared" si="2"/>
        <v>13.408402707095831</v>
      </c>
      <c r="G17" s="32">
        <f t="shared" si="2"/>
        <v>11.370827429763438</v>
      </c>
      <c r="H17" s="32">
        <f t="shared" si="2"/>
        <v>9.0792785139857415</v>
      </c>
      <c r="I17" s="32">
        <f t="shared" si="2"/>
        <v>6.2317224211135169</v>
      </c>
      <c r="J17" s="32">
        <f t="shared" si="2"/>
        <v>4.0308120665731622</v>
      </c>
      <c r="K17" s="32">
        <f t="shared" si="2"/>
        <v>-0.90010448751351646</v>
      </c>
      <c r="L17" s="32">
        <f t="shared" si="2"/>
        <v>-1.5056308286249305</v>
      </c>
      <c r="M17" s="32">
        <f t="shared" si="2"/>
        <v>-4.7985316477177378</v>
      </c>
      <c r="N17" s="32">
        <f t="shared" si="2"/>
        <v>-8.5819745601032196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584.46423191797089</v>
      </c>
      <c r="D19" s="26">
        <f t="shared" ref="D19:N19" si="3">SUM(D20:D21)</f>
        <v>586.23426700213838</v>
      </c>
      <c r="E19" s="26">
        <f t="shared" si="3"/>
        <v>584.80229380931769</v>
      </c>
      <c r="F19" s="26">
        <f t="shared" si="3"/>
        <v>584.54003311177451</v>
      </c>
      <c r="G19" s="26">
        <f t="shared" si="3"/>
        <v>585.40148123578524</v>
      </c>
      <c r="H19" s="26">
        <f t="shared" si="3"/>
        <v>583.89924004050545</v>
      </c>
      <c r="I19" s="26">
        <f t="shared" si="3"/>
        <v>584.12288342809859</v>
      </c>
      <c r="J19" s="26">
        <f t="shared" si="3"/>
        <v>584.72597475260386</v>
      </c>
      <c r="K19" s="26">
        <f t="shared" si="3"/>
        <v>583.50053671690728</v>
      </c>
      <c r="L19" s="26">
        <f t="shared" si="3"/>
        <v>583.8346532511041</v>
      </c>
      <c r="M19" s="26">
        <f t="shared" si="3"/>
        <v>583.5102365757034</v>
      </c>
      <c r="N19" s="26">
        <f t="shared" si="3"/>
        <v>583.89850237566577</v>
      </c>
    </row>
    <row r="20" spans="1:14" x14ac:dyDescent="0.25">
      <c r="A20" s="64" t="s">
        <v>40</v>
      </c>
      <c r="B20" s="64"/>
      <c r="C20" s="22">
        <v>291.2835645131197</v>
      </c>
      <c r="D20" s="22">
        <v>293.39349580070308</v>
      </c>
      <c r="E20" s="22">
        <v>291.43996258292111</v>
      </c>
      <c r="F20" s="22">
        <v>292.97973162319232</v>
      </c>
      <c r="G20" s="22">
        <v>293.24456628859213</v>
      </c>
      <c r="H20" s="22">
        <v>293.44597600765536</v>
      </c>
      <c r="I20" s="22">
        <v>293.39373384955252</v>
      </c>
      <c r="J20" s="22">
        <v>293.85654352611874</v>
      </c>
      <c r="K20" s="22">
        <v>294.12266026468706</v>
      </c>
      <c r="L20" s="22">
        <v>293.23448923696321</v>
      </c>
      <c r="M20" s="22">
        <v>292.8431292785674</v>
      </c>
      <c r="N20" s="22">
        <v>294.63437121043967</v>
      </c>
    </row>
    <row r="21" spans="1:14" x14ac:dyDescent="0.25">
      <c r="A21" s="27" t="s">
        <v>41</v>
      </c>
      <c r="B21" s="27"/>
      <c r="C21" s="29">
        <v>293.18066740485114</v>
      </c>
      <c r="D21" s="29">
        <v>292.8407712014353</v>
      </c>
      <c r="E21" s="29">
        <v>293.36233122639652</v>
      </c>
      <c r="F21" s="29">
        <v>291.56030148858218</v>
      </c>
      <c r="G21" s="29">
        <v>292.15691494719312</v>
      </c>
      <c r="H21" s="29">
        <v>290.45326403285014</v>
      </c>
      <c r="I21" s="29">
        <v>290.72914957854607</v>
      </c>
      <c r="J21" s="29">
        <v>290.86943122648518</v>
      </c>
      <c r="K21" s="29">
        <v>289.37787645222022</v>
      </c>
      <c r="L21" s="29">
        <v>290.60016401414089</v>
      </c>
      <c r="M21" s="29">
        <v>290.66710729713606</v>
      </c>
      <c r="N21" s="29">
        <v>289.2641311652261</v>
      </c>
    </row>
    <row r="22" spans="1:14" x14ac:dyDescent="0.25">
      <c r="A22" s="67" t="s">
        <v>44</v>
      </c>
      <c r="B22" s="67"/>
      <c r="C22" s="26">
        <f>SUM(C23:C24)</f>
        <v>585.27559481319076</v>
      </c>
      <c r="D22" s="26">
        <f t="shared" ref="D22:N22" si="4">SUM(D23:D24)</f>
        <v>583.30841904318982</v>
      </c>
      <c r="E22" s="26">
        <f t="shared" si="4"/>
        <v>585.63454131648041</v>
      </c>
      <c r="F22" s="26">
        <f t="shared" si="4"/>
        <v>584.02295391605549</v>
      </c>
      <c r="G22" s="26">
        <f t="shared" si="4"/>
        <v>581.82943713246368</v>
      </c>
      <c r="H22" s="26">
        <f t="shared" si="4"/>
        <v>582.72650206274523</v>
      </c>
      <c r="I22" s="26">
        <f t="shared" si="4"/>
        <v>580.7886020618746</v>
      </c>
      <c r="J22" s="26">
        <f t="shared" si="4"/>
        <v>581.5304714224967</v>
      </c>
      <c r="K22" s="26">
        <f t="shared" si="4"/>
        <v>581.6827829722821</v>
      </c>
      <c r="L22" s="26">
        <f t="shared" si="4"/>
        <v>581.32009668815135</v>
      </c>
      <c r="M22" s="26">
        <f t="shared" si="4"/>
        <v>580.96223247608793</v>
      </c>
      <c r="N22" s="26">
        <f t="shared" si="4"/>
        <v>581.93659830310003</v>
      </c>
    </row>
    <row r="23" spans="1:14" x14ac:dyDescent="0.25">
      <c r="A23" s="64" t="s">
        <v>42</v>
      </c>
      <c r="B23" s="64"/>
      <c r="C23" s="23">
        <v>292.61354078373745</v>
      </c>
      <c r="D23" s="22">
        <v>291.48733605154393</v>
      </c>
      <c r="E23" s="22">
        <v>293.2432851154075</v>
      </c>
      <c r="F23" s="22">
        <v>292.28324585857706</v>
      </c>
      <c r="G23" s="22">
        <v>291.1612971075437</v>
      </c>
      <c r="H23" s="22">
        <v>290.63808213752151</v>
      </c>
      <c r="I23" s="22">
        <v>289.31671006115187</v>
      </c>
      <c r="J23" s="22">
        <v>290.25330672395529</v>
      </c>
      <c r="K23" s="22">
        <v>289.91455108192707</v>
      </c>
      <c r="L23" s="22">
        <v>289.51983169394094</v>
      </c>
      <c r="M23" s="22">
        <v>289.12047439665116</v>
      </c>
      <c r="N23" s="22">
        <v>289.33439376601865</v>
      </c>
    </row>
    <row r="24" spans="1:14" x14ac:dyDescent="0.25">
      <c r="A24" s="10" t="s">
        <v>43</v>
      </c>
      <c r="B24" s="10"/>
      <c r="C24" s="23">
        <v>292.66205402945332</v>
      </c>
      <c r="D24" s="23">
        <v>291.82108299164582</v>
      </c>
      <c r="E24" s="23">
        <v>292.39125620107291</v>
      </c>
      <c r="F24" s="23">
        <v>291.73970805747848</v>
      </c>
      <c r="G24" s="23">
        <v>290.66814002491992</v>
      </c>
      <c r="H24" s="23">
        <v>292.08841992522372</v>
      </c>
      <c r="I24" s="23">
        <v>291.47189200072273</v>
      </c>
      <c r="J24" s="23">
        <v>291.27716469854147</v>
      </c>
      <c r="K24" s="23">
        <v>291.76823189035503</v>
      </c>
      <c r="L24" s="23">
        <v>291.80026499421035</v>
      </c>
      <c r="M24" s="23">
        <v>291.84175807943677</v>
      </c>
      <c r="N24" s="23">
        <v>292.60220453708138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-0.81136289521987237</v>
      </c>
      <c r="D26" s="32">
        <f t="shared" ref="D26:N26" si="5">D19-D22</f>
        <v>2.925847958948566</v>
      </c>
      <c r="E26" s="32">
        <f t="shared" si="5"/>
        <v>-0.83224750716271956</v>
      </c>
      <c r="F26" s="32">
        <f t="shared" si="5"/>
        <v>0.51707919571902039</v>
      </c>
      <c r="G26" s="32">
        <f t="shared" si="5"/>
        <v>3.5720441033215593</v>
      </c>
      <c r="H26" s="32">
        <f t="shared" si="5"/>
        <v>1.1727379777602209</v>
      </c>
      <c r="I26" s="32">
        <f t="shared" si="5"/>
        <v>3.3342813662239905</v>
      </c>
      <c r="J26" s="32">
        <f t="shared" si="5"/>
        <v>3.195503330107158</v>
      </c>
      <c r="K26" s="32">
        <f t="shared" si="5"/>
        <v>1.817753744625179</v>
      </c>
      <c r="L26" s="32">
        <f t="shared" si="5"/>
        <v>2.5145565629527482</v>
      </c>
      <c r="M26" s="32">
        <f t="shared" si="5"/>
        <v>2.5480040996154685</v>
      </c>
      <c r="N26" s="32">
        <f t="shared" si="5"/>
        <v>1.9619040725657442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23.406906090876134</v>
      </c>
      <c r="D30" s="32">
        <f t="shared" ref="D30:N30" si="6">D17+D26+D28</f>
        <v>22.17867943277264</v>
      </c>
      <c r="E30" s="32">
        <f t="shared" si="6"/>
        <v>16.342681628656322</v>
      </c>
      <c r="F30" s="32">
        <f t="shared" si="6"/>
        <v>13.925481902814852</v>
      </c>
      <c r="G30" s="32">
        <f t="shared" si="6"/>
        <v>14.942871533084997</v>
      </c>
      <c r="H30" s="32">
        <f t="shared" si="6"/>
        <v>10.252016491745962</v>
      </c>
      <c r="I30" s="32">
        <f t="shared" si="6"/>
        <v>9.5660037873375074</v>
      </c>
      <c r="J30" s="32">
        <f t="shared" si="6"/>
        <v>7.2263153966803202</v>
      </c>
      <c r="K30" s="32">
        <f t="shared" si="6"/>
        <v>0.91764925711166256</v>
      </c>
      <c r="L30" s="32">
        <f t="shared" si="6"/>
        <v>1.0089257343278177</v>
      </c>
      <c r="M30" s="32">
        <f t="shared" si="6"/>
        <v>-2.2505275481022693</v>
      </c>
      <c r="N30" s="32">
        <f t="shared" si="6"/>
        <v>-6.6200704875374754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12481.406906090877</v>
      </c>
      <c r="D32" s="21">
        <v>12503.585585523648</v>
      </c>
      <c r="E32" s="21">
        <v>12519.928267152305</v>
      </c>
      <c r="F32" s="21">
        <v>12533.853749055119</v>
      </c>
      <c r="G32" s="21">
        <v>12548.796620588206</v>
      </c>
      <c r="H32" s="21">
        <v>12559.04863707995</v>
      </c>
      <c r="I32" s="21">
        <v>12568.614640867288</v>
      </c>
      <c r="J32" s="21">
        <v>12575.84095626397</v>
      </c>
      <c r="K32" s="21">
        <v>12576.758605521081</v>
      </c>
      <c r="L32" s="21">
        <v>12577.767531255409</v>
      </c>
      <c r="M32" s="21">
        <v>12575.517003707302</v>
      </c>
      <c r="N32" s="21">
        <v>12568.89693321977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1.8788654752670553E-3</v>
      </c>
      <c r="D34" s="39">
        <f t="shared" ref="D34:N34" si="7">(D32/D8)-1</f>
        <v>1.7769374558205264E-3</v>
      </c>
      <c r="E34" s="39">
        <f t="shared" si="7"/>
        <v>1.3070396101082515E-3</v>
      </c>
      <c r="F34" s="39">
        <f t="shared" si="7"/>
        <v>1.1122653106048208E-3</v>
      </c>
      <c r="G34" s="39">
        <f t="shared" si="7"/>
        <v>1.1922008850799859E-3</v>
      </c>
      <c r="H34" s="39">
        <f t="shared" si="7"/>
        <v>8.1697208120523612E-4</v>
      </c>
      <c r="I34" s="39">
        <f t="shared" si="7"/>
        <v>7.6168219932637449E-4</v>
      </c>
      <c r="J34" s="39">
        <f t="shared" si="7"/>
        <v>5.749492369020448E-4</v>
      </c>
      <c r="K34" s="39">
        <f t="shared" si="7"/>
        <v>7.2969216158513817E-5</v>
      </c>
      <c r="L34" s="39">
        <f t="shared" si="7"/>
        <v>8.0221443853112362E-5</v>
      </c>
      <c r="M34" s="39">
        <f t="shared" si="7"/>
        <v>-1.7892901443083975E-4</v>
      </c>
      <c r="N34" s="39">
        <f t="shared" si="7"/>
        <v>-5.2642531401136949E-4</v>
      </c>
    </row>
    <row r="35" spans="1:14" ht="15.75" thickBot="1" x14ac:dyDescent="0.3">
      <c r="A35" s="40" t="s">
        <v>15</v>
      </c>
      <c r="B35" s="41"/>
      <c r="C35" s="42">
        <f>(C32/$C$8)-1</f>
        <v>1.8788654752670553E-3</v>
      </c>
      <c r="D35" s="42">
        <f t="shared" ref="D35:N35" si="8">(D32/$C$8)-1</f>
        <v>3.6591415575251141E-3</v>
      </c>
      <c r="E35" s="42">
        <f t="shared" si="8"/>
        <v>4.970963810587925E-3</v>
      </c>
      <c r="F35" s="42">
        <f t="shared" si="8"/>
        <v>6.0887581517996558E-3</v>
      </c>
      <c r="G35" s="42">
        <f t="shared" si="8"/>
        <v>7.2882180597371171E-3</v>
      </c>
      <c r="H35" s="42">
        <f t="shared" si="8"/>
        <v>8.1111444116190867E-3</v>
      </c>
      <c r="I35" s="42">
        <f t="shared" si="8"/>
        <v>8.8790047252600424E-3</v>
      </c>
      <c r="J35" s="42">
        <f t="shared" si="8"/>
        <v>9.4590589391532198E-3</v>
      </c>
      <c r="K35" s="42">
        <f t="shared" si="8"/>
        <v>9.5327183754279066E-3</v>
      </c>
      <c r="L35" s="42">
        <f t="shared" si="8"/>
        <v>9.6137045477131533E-3</v>
      </c>
      <c r="M35" s="42">
        <f t="shared" si="8"/>
        <v>9.4330553626025271E-3</v>
      </c>
      <c r="N35" s="42">
        <f t="shared" si="8"/>
        <v>8.9016642494597065E-3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1.6468428466076432</v>
      </c>
      <c r="D41" s="47">
        <v>1.657296604548627</v>
      </c>
      <c r="E41" s="47">
        <v>1.6504185867477625</v>
      </c>
      <c r="F41" s="47">
        <v>1.6441073984526657</v>
      </c>
      <c r="G41" s="47">
        <v>1.6477409936669007</v>
      </c>
      <c r="H41" s="47">
        <v>1.6545912006949295</v>
      </c>
      <c r="I41" s="47">
        <v>1.6570050880786893</v>
      </c>
      <c r="J41" s="47">
        <v>1.6601161740642478</v>
      </c>
      <c r="K41" s="47">
        <v>1.6648253387124514</v>
      </c>
      <c r="L41" s="47">
        <v>1.6721536075285639</v>
      </c>
      <c r="M41" s="47">
        <v>1.6847078794880899</v>
      </c>
      <c r="N41" s="47">
        <v>1.689570017525674</v>
      </c>
    </row>
    <row r="43" spans="1:14" x14ac:dyDescent="0.25">
      <c r="A43" s="48" t="s">
        <v>31</v>
      </c>
      <c r="B43" s="48"/>
      <c r="C43" s="49">
        <v>117.4097294360776</v>
      </c>
      <c r="D43" s="49">
        <v>120.1240127553108</v>
      </c>
      <c r="E43" s="49">
        <v>119.25483818791631</v>
      </c>
      <c r="F43" s="49">
        <v>119.1465545438821</v>
      </c>
      <c r="G43" s="49">
        <v>118.53359763719575</v>
      </c>
      <c r="H43" s="49">
        <v>118.37169269001394</v>
      </c>
      <c r="I43" s="49">
        <v>117.84282710304896</v>
      </c>
      <c r="J43" s="49">
        <v>116.55224819230772</v>
      </c>
      <c r="K43" s="49">
        <v>117.52048178399075</v>
      </c>
      <c r="L43" s="49">
        <v>115.12247031747637</v>
      </c>
      <c r="M43" s="49">
        <v>114.56279041541075</v>
      </c>
      <c r="N43" s="49">
        <v>113.89693483667342</v>
      </c>
    </row>
    <row r="44" spans="1:14" x14ac:dyDescent="0.25">
      <c r="A44" s="19" t="s">
        <v>47</v>
      </c>
      <c r="B44" s="19"/>
      <c r="C44" s="50">
        <v>118.7596362846843</v>
      </c>
      <c r="D44" s="50">
        <v>120.12401275531086</v>
      </c>
      <c r="E44" s="50">
        <v>119.01111672719038</v>
      </c>
      <c r="F44" s="50">
        <v>118.68967404912807</v>
      </c>
      <c r="G44" s="50">
        <v>117.89753909565107</v>
      </c>
      <c r="H44" s="50">
        <v>117.54498467030636</v>
      </c>
      <c r="I44" s="50">
        <v>116.85610560818095</v>
      </c>
      <c r="J44" s="50">
        <v>115.43541137830478</v>
      </c>
      <c r="K44" s="50">
        <v>116.28857321471975</v>
      </c>
      <c r="L44" s="50">
        <v>113.82784870757899</v>
      </c>
      <c r="M44" s="50">
        <v>113.16318451327214</v>
      </c>
      <c r="N44" s="50">
        <v>112.38831956507829</v>
      </c>
    </row>
    <row r="45" spans="1:14" x14ac:dyDescent="0.25">
      <c r="A45" s="51" t="s">
        <v>48</v>
      </c>
      <c r="B45" s="51"/>
      <c r="C45" s="52">
        <v>116.07346203591649</v>
      </c>
      <c r="D45" s="52">
        <v>120.12401275531086</v>
      </c>
      <c r="E45" s="52">
        <v>119.50312309187571</v>
      </c>
      <c r="F45" s="52">
        <v>119.6164942470419</v>
      </c>
      <c r="G45" s="52">
        <v>119.20022603232202</v>
      </c>
      <c r="H45" s="52">
        <v>119.24819215753858</v>
      </c>
      <c r="I45" s="52">
        <v>118.90283881594182</v>
      </c>
      <c r="J45" s="52">
        <v>117.76281385749101</v>
      </c>
      <c r="K45" s="52">
        <v>118.87417316648236</v>
      </c>
      <c r="L45" s="52">
        <v>116.56460679926649</v>
      </c>
      <c r="M45" s="52">
        <v>116.12093607126231</v>
      </c>
      <c r="N45" s="52">
        <v>115.56959948281263</v>
      </c>
    </row>
    <row r="47" spans="1:14" x14ac:dyDescent="0.25">
      <c r="A47" s="48" t="s">
        <v>32</v>
      </c>
      <c r="B47" s="48"/>
      <c r="C47" s="49">
        <v>77.51372587396925</v>
      </c>
      <c r="D47" s="49">
        <v>77.241144627753599</v>
      </c>
      <c r="E47" s="49">
        <v>77.334561018412202</v>
      </c>
      <c r="F47" s="49">
        <v>77.348468932346364</v>
      </c>
      <c r="G47" s="49">
        <v>77.414551959287124</v>
      </c>
      <c r="H47" s="49">
        <v>77.439328039773656</v>
      </c>
      <c r="I47" s="49">
        <v>77.496953687862458</v>
      </c>
      <c r="J47" s="49">
        <v>77.633226758350119</v>
      </c>
      <c r="K47" s="49">
        <v>77.533845305875971</v>
      </c>
      <c r="L47" s="49">
        <v>77.782587076570593</v>
      </c>
      <c r="M47" s="49">
        <v>77.849015207026454</v>
      </c>
      <c r="N47" s="49">
        <v>77.928396812917967</v>
      </c>
    </row>
    <row r="48" spans="1:14" x14ac:dyDescent="0.25">
      <c r="A48" s="19" t="s">
        <v>45</v>
      </c>
      <c r="B48" s="19"/>
      <c r="C48" s="50">
        <v>75.175157711417029</v>
      </c>
      <c r="D48" s="50">
        <v>75.033976278644431</v>
      </c>
      <c r="E48" s="50">
        <v>75.162069289208063</v>
      </c>
      <c r="F48" s="50">
        <v>75.203533720226275</v>
      </c>
      <c r="G48" s="50">
        <v>75.297527808999732</v>
      </c>
      <c r="H48" s="50">
        <v>75.342936240163922</v>
      </c>
      <c r="I48" s="50">
        <v>75.42390624922821</v>
      </c>
      <c r="J48" s="50">
        <v>75.584325055011576</v>
      </c>
      <c r="K48" s="50">
        <v>75.494983319132217</v>
      </c>
      <c r="L48" s="50">
        <v>75.773437755629629</v>
      </c>
      <c r="M48" s="50">
        <v>75.855468849163131</v>
      </c>
      <c r="N48" s="50">
        <v>75.945963296851517</v>
      </c>
    </row>
    <row r="49" spans="1:14" x14ac:dyDescent="0.25">
      <c r="A49" s="51" t="s">
        <v>46</v>
      </c>
      <c r="B49" s="51"/>
      <c r="C49" s="52">
        <v>79.685018171349654</v>
      </c>
      <c r="D49" s="52">
        <v>79.30639556597383</v>
      </c>
      <c r="E49" s="52">
        <v>79.377496489070282</v>
      </c>
      <c r="F49" s="52">
        <v>79.37627299815216</v>
      </c>
      <c r="G49" s="52">
        <v>79.425390943508432</v>
      </c>
      <c r="H49" s="52">
        <v>79.431240361865449</v>
      </c>
      <c r="I49" s="52">
        <v>79.472676744795081</v>
      </c>
      <c r="J49" s="52">
        <v>79.586731189304643</v>
      </c>
      <c r="K49" s="52">
        <v>79.484332204087892</v>
      </c>
      <c r="L49" s="52">
        <v>79.707395226522621</v>
      </c>
      <c r="M49" s="52">
        <v>79.756622749521341</v>
      </c>
      <c r="N49" s="52">
        <v>79.81693268288096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95772-D04B-4FE4-AB3C-1CEBD8ED0A0C}">
  <dimension ref="A1:N53"/>
  <sheetViews>
    <sheetView workbookViewId="0">
      <selection activeCell="C47" sqref="C47:N47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80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10786</v>
      </c>
      <c r="D8" s="21">
        <v>10747.659333121997</v>
      </c>
      <c r="E8" s="21">
        <v>10712.010285553288</v>
      </c>
      <c r="F8" s="21">
        <v>10675.321120611819</v>
      </c>
      <c r="G8" s="21">
        <v>10640.612774325644</v>
      </c>
      <c r="H8" s="21">
        <v>10609.764360042078</v>
      </c>
      <c r="I8" s="21">
        <v>10578.907094428927</v>
      </c>
      <c r="J8" s="21">
        <v>10550.607427559553</v>
      </c>
      <c r="K8" s="21">
        <v>10524.132359008556</v>
      </c>
      <c r="L8" s="21">
        <v>10496.777921846324</v>
      </c>
      <c r="M8" s="21">
        <v>10472.484582943162</v>
      </c>
      <c r="N8" s="21">
        <v>10447.45792468471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123.89588930085607</v>
      </c>
      <c r="D10" s="26">
        <f t="shared" ref="D10:N10" si="0">SUM(D11:D12)</f>
        <v>124.11956515448523</v>
      </c>
      <c r="E10" s="26">
        <f t="shared" si="0"/>
        <v>122.90418333754322</v>
      </c>
      <c r="F10" s="26">
        <f t="shared" si="0"/>
        <v>121.48237303376834</v>
      </c>
      <c r="G10" s="26">
        <f t="shared" si="0"/>
        <v>120.69042603813563</v>
      </c>
      <c r="H10" s="26">
        <f t="shared" si="0"/>
        <v>120.09039657990876</v>
      </c>
      <c r="I10" s="26">
        <f t="shared" si="0"/>
        <v>119.27875453345524</v>
      </c>
      <c r="J10" s="26">
        <f t="shared" si="0"/>
        <v>118.5956648783593</v>
      </c>
      <c r="K10" s="26">
        <f t="shared" si="0"/>
        <v>117.97971237969277</v>
      </c>
      <c r="L10" s="26">
        <f t="shared" si="0"/>
        <v>117.55485464854392</v>
      </c>
      <c r="M10" s="26">
        <f t="shared" si="0"/>
        <v>117.49671548589518</v>
      </c>
      <c r="N10" s="26">
        <f t="shared" si="0"/>
        <v>116.99102274068549</v>
      </c>
    </row>
    <row r="11" spans="1:14" x14ac:dyDescent="0.25">
      <c r="A11" s="20" t="s">
        <v>34</v>
      </c>
      <c r="B11" s="18"/>
      <c r="C11" s="22">
        <v>63.326922870386198</v>
      </c>
      <c r="D11" s="22">
        <v>63.697104500557096</v>
      </c>
      <c r="E11" s="22">
        <v>62.820032065507966</v>
      </c>
      <c r="F11" s="22">
        <v>62.261026386590501</v>
      </c>
      <c r="G11" s="22">
        <v>61.964868087112059</v>
      </c>
      <c r="H11" s="22">
        <v>61.504630192835215</v>
      </c>
      <c r="I11" s="22">
        <v>61.099082304724448</v>
      </c>
      <c r="J11" s="22">
        <v>60.603952096430298</v>
      </c>
      <c r="K11" s="22">
        <v>60.351966545917435</v>
      </c>
      <c r="L11" s="22">
        <v>60.24949169375283</v>
      </c>
      <c r="M11" s="22">
        <v>60.173520060161955</v>
      </c>
      <c r="N11" s="22">
        <v>59.927405121022034</v>
      </c>
    </row>
    <row r="12" spans="1:14" x14ac:dyDescent="0.25">
      <c r="A12" s="27" t="s">
        <v>35</v>
      </c>
      <c r="B12" s="28"/>
      <c r="C12" s="29">
        <v>60.568966430469871</v>
      </c>
      <c r="D12" s="29">
        <v>60.422460653928134</v>
      </c>
      <c r="E12" s="29">
        <v>60.08415127203525</v>
      </c>
      <c r="F12" s="29">
        <v>59.221346647177839</v>
      </c>
      <c r="G12" s="29">
        <v>58.725557951023568</v>
      </c>
      <c r="H12" s="29">
        <v>58.585766387073541</v>
      </c>
      <c r="I12" s="29">
        <v>58.179672228730794</v>
      </c>
      <c r="J12" s="29">
        <v>57.991712781929003</v>
      </c>
      <c r="K12" s="29">
        <v>57.627745833775336</v>
      </c>
      <c r="L12" s="29">
        <v>57.305362954791093</v>
      </c>
      <c r="M12" s="29">
        <v>57.323195425733225</v>
      </c>
      <c r="N12" s="29">
        <v>57.063617619663461</v>
      </c>
    </row>
    <row r="13" spans="1:14" x14ac:dyDescent="0.25">
      <c r="A13" s="33" t="s">
        <v>36</v>
      </c>
      <c r="B13" s="18"/>
      <c r="C13" s="26">
        <f>SUM(C14:C15)</f>
        <v>132.33219782900707</v>
      </c>
      <c r="D13" s="26">
        <f t="shared" ref="D13:N13" si="1">SUM(D14:D15)</f>
        <v>133.80358611087115</v>
      </c>
      <c r="E13" s="26">
        <f t="shared" si="1"/>
        <v>130.89218432578559</v>
      </c>
      <c r="F13" s="26">
        <f t="shared" si="1"/>
        <v>129.13343521369728</v>
      </c>
      <c r="G13" s="26">
        <f t="shared" si="1"/>
        <v>126.62451520938458</v>
      </c>
      <c r="H13" s="26">
        <f t="shared" si="1"/>
        <v>124.47212631035686</v>
      </c>
      <c r="I13" s="26">
        <f t="shared" si="1"/>
        <v>122.45179326046494</v>
      </c>
      <c r="J13" s="26">
        <f t="shared" si="1"/>
        <v>119.89208804553417</v>
      </c>
      <c r="K13" s="26">
        <f t="shared" si="1"/>
        <v>120.17120965052247</v>
      </c>
      <c r="L13" s="26">
        <f t="shared" si="1"/>
        <v>116.90167888223536</v>
      </c>
      <c r="M13" s="26">
        <f t="shared" si="1"/>
        <v>116.44120418846978</v>
      </c>
      <c r="N13" s="26">
        <f t="shared" si="1"/>
        <v>115.90414089316667</v>
      </c>
    </row>
    <row r="14" spans="1:14" x14ac:dyDescent="0.25">
      <c r="A14" s="20" t="s">
        <v>37</v>
      </c>
      <c r="B14" s="18"/>
      <c r="C14" s="22">
        <v>63.917530590223699</v>
      </c>
      <c r="D14" s="22">
        <v>64.186155183475137</v>
      </c>
      <c r="E14" s="22">
        <v>62.671936258528419</v>
      </c>
      <c r="F14" s="22">
        <v>61.749149147075549</v>
      </c>
      <c r="G14" s="22">
        <v>60.766608274148972</v>
      </c>
      <c r="H14" s="22">
        <v>60.103985192352326</v>
      </c>
      <c r="I14" s="22">
        <v>59.412103798982052</v>
      </c>
      <c r="J14" s="22">
        <v>58.565717328939193</v>
      </c>
      <c r="K14" s="22">
        <v>59.055394955266827</v>
      </c>
      <c r="L14" s="22">
        <v>57.848616121022111</v>
      </c>
      <c r="M14" s="22">
        <v>57.807514577878521</v>
      </c>
      <c r="N14" s="22">
        <v>57.745365042125428</v>
      </c>
    </row>
    <row r="15" spans="1:14" x14ac:dyDescent="0.25">
      <c r="A15" s="10" t="s">
        <v>38</v>
      </c>
      <c r="B15" s="12"/>
      <c r="C15" s="23">
        <v>68.41466723878338</v>
      </c>
      <c r="D15" s="23">
        <v>69.617430927396001</v>
      </c>
      <c r="E15" s="23">
        <v>68.220248067257174</v>
      </c>
      <c r="F15" s="23">
        <v>67.38428606662174</v>
      </c>
      <c r="G15" s="23">
        <v>65.857906935235604</v>
      </c>
      <c r="H15" s="23">
        <v>64.36814111800453</v>
      </c>
      <c r="I15" s="23">
        <v>63.03968946148288</v>
      </c>
      <c r="J15" s="23">
        <v>61.326370716594965</v>
      </c>
      <c r="K15" s="23">
        <v>61.115814695255644</v>
      </c>
      <c r="L15" s="23">
        <v>59.053062761213255</v>
      </c>
      <c r="M15" s="23">
        <v>58.633689610591269</v>
      </c>
      <c r="N15" s="23">
        <v>58.158775851041234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-8.4363085281510024</v>
      </c>
      <c r="D17" s="32">
        <f t="shared" ref="D17:N17" si="2">D10-D13</f>
        <v>-9.6840209563859219</v>
      </c>
      <c r="E17" s="32">
        <f t="shared" si="2"/>
        <v>-7.9880009882423764</v>
      </c>
      <c r="F17" s="32">
        <f t="shared" si="2"/>
        <v>-7.6510621799289424</v>
      </c>
      <c r="G17" s="32">
        <f t="shared" si="2"/>
        <v>-5.9340891712489565</v>
      </c>
      <c r="H17" s="32">
        <f t="shared" si="2"/>
        <v>-4.3817297304481002</v>
      </c>
      <c r="I17" s="32">
        <f t="shared" si="2"/>
        <v>-3.1730387270096969</v>
      </c>
      <c r="J17" s="32">
        <f t="shared" si="2"/>
        <v>-1.2964231671748649</v>
      </c>
      <c r="K17" s="32">
        <f t="shared" si="2"/>
        <v>-2.1914972708297</v>
      </c>
      <c r="L17" s="32">
        <f t="shared" si="2"/>
        <v>0.65317576630856422</v>
      </c>
      <c r="M17" s="32">
        <f t="shared" si="2"/>
        <v>1.0555112974253973</v>
      </c>
      <c r="N17" s="32">
        <f t="shared" si="2"/>
        <v>1.0868818475188249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487.90603688664226</v>
      </c>
      <c r="D19" s="26">
        <f t="shared" ref="D19:N19" si="3">SUM(D20:D21)</f>
        <v>490.3409778396155</v>
      </c>
      <c r="E19" s="26">
        <f t="shared" si="3"/>
        <v>488.40471823023182</v>
      </c>
      <c r="F19" s="26">
        <f t="shared" si="3"/>
        <v>489.84917325334885</v>
      </c>
      <c r="G19" s="26">
        <f t="shared" si="3"/>
        <v>490.64948303704648</v>
      </c>
      <c r="H19" s="26">
        <f t="shared" si="3"/>
        <v>490.17259954100791</v>
      </c>
      <c r="I19" s="26">
        <f t="shared" si="3"/>
        <v>491.1339258485018</v>
      </c>
      <c r="J19" s="26">
        <f t="shared" si="3"/>
        <v>491.12879966947241</v>
      </c>
      <c r="K19" s="26">
        <f t="shared" si="3"/>
        <v>490.76050694290433</v>
      </c>
      <c r="L19" s="26">
        <f t="shared" si="3"/>
        <v>490.7125590016143</v>
      </c>
      <c r="M19" s="26">
        <f t="shared" si="3"/>
        <v>490.81619946174624</v>
      </c>
      <c r="N19" s="26">
        <f t="shared" si="3"/>
        <v>490.24029817051451</v>
      </c>
    </row>
    <row r="20" spans="1:14" x14ac:dyDescent="0.25">
      <c r="A20" s="64" t="s">
        <v>40</v>
      </c>
      <c r="B20" s="64"/>
      <c r="C20" s="22">
        <v>243.42625442541808</v>
      </c>
      <c r="D20" s="22">
        <v>245.37070737869254</v>
      </c>
      <c r="E20" s="22">
        <v>243.60018617640014</v>
      </c>
      <c r="F20" s="22">
        <v>244.60879758571767</v>
      </c>
      <c r="G20" s="22">
        <v>245.05625250888696</v>
      </c>
      <c r="H20" s="22">
        <v>245.74548592373105</v>
      </c>
      <c r="I20" s="22">
        <v>246.17631552184488</v>
      </c>
      <c r="J20" s="22">
        <v>245.93376791759636</v>
      </c>
      <c r="K20" s="22">
        <v>246.06168556362488</v>
      </c>
      <c r="L20" s="22">
        <v>245.96392000635379</v>
      </c>
      <c r="M20" s="22">
        <v>246.04420577675018</v>
      </c>
      <c r="N20" s="22">
        <v>246.03962584198902</v>
      </c>
    </row>
    <row r="21" spans="1:14" x14ac:dyDescent="0.25">
      <c r="A21" s="27" t="s">
        <v>41</v>
      </c>
      <c r="B21" s="27"/>
      <c r="C21" s="29">
        <v>244.47978246122418</v>
      </c>
      <c r="D21" s="29">
        <v>244.97027046092296</v>
      </c>
      <c r="E21" s="29">
        <v>244.80453205383168</v>
      </c>
      <c r="F21" s="29">
        <v>245.24037566763118</v>
      </c>
      <c r="G21" s="29">
        <v>245.59323052815949</v>
      </c>
      <c r="H21" s="29">
        <v>244.42711361727683</v>
      </c>
      <c r="I21" s="29">
        <v>244.95761032665692</v>
      </c>
      <c r="J21" s="29">
        <v>245.19503175187603</v>
      </c>
      <c r="K21" s="29">
        <v>244.69882137927945</v>
      </c>
      <c r="L21" s="29">
        <v>244.74863899526054</v>
      </c>
      <c r="M21" s="29">
        <v>244.77199368499603</v>
      </c>
      <c r="N21" s="29">
        <v>244.20067232852546</v>
      </c>
    </row>
    <row r="22" spans="1:14" x14ac:dyDescent="0.25">
      <c r="A22" s="67" t="s">
        <v>44</v>
      </c>
      <c r="B22" s="67"/>
      <c r="C22" s="26">
        <f>SUM(C23:C24)</f>
        <v>517.81039523649247</v>
      </c>
      <c r="D22" s="26">
        <f t="shared" ref="D22:N22" si="4">SUM(D23:D24)</f>
        <v>516.30600445194068</v>
      </c>
      <c r="E22" s="26">
        <f t="shared" si="4"/>
        <v>517.10588218345765</v>
      </c>
      <c r="F22" s="26">
        <f t="shared" si="4"/>
        <v>516.90645735959504</v>
      </c>
      <c r="G22" s="26">
        <f t="shared" si="4"/>
        <v>515.56380814936347</v>
      </c>
      <c r="H22" s="26">
        <f t="shared" si="4"/>
        <v>516.64813542371053</v>
      </c>
      <c r="I22" s="26">
        <f t="shared" si="4"/>
        <v>516.26055399086795</v>
      </c>
      <c r="J22" s="26">
        <f t="shared" si="4"/>
        <v>516.30744505329562</v>
      </c>
      <c r="K22" s="26">
        <f t="shared" si="4"/>
        <v>515.92344683430531</v>
      </c>
      <c r="L22" s="26">
        <f t="shared" si="4"/>
        <v>515.65907367108321</v>
      </c>
      <c r="M22" s="26">
        <f t="shared" si="4"/>
        <v>516.89836901762351</v>
      </c>
      <c r="N22" s="26">
        <f t="shared" si="4"/>
        <v>516.7109004172687</v>
      </c>
    </row>
    <row r="23" spans="1:14" x14ac:dyDescent="0.25">
      <c r="A23" s="64" t="s">
        <v>42</v>
      </c>
      <c r="B23" s="64"/>
      <c r="C23" s="23">
        <v>258.78761629543726</v>
      </c>
      <c r="D23" s="22">
        <v>257.7191810088346</v>
      </c>
      <c r="E23" s="22">
        <v>258.91676286522033</v>
      </c>
      <c r="F23" s="22">
        <v>258.42644234628165</v>
      </c>
      <c r="G23" s="22">
        <v>257.58576494812024</v>
      </c>
      <c r="H23" s="22">
        <v>257.41233208935012</v>
      </c>
      <c r="I23" s="22">
        <v>256.92402316725565</v>
      </c>
      <c r="J23" s="22">
        <v>257.02946979810412</v>
      </c>
      <c r="K23" s="22">
        <v>256.11619487250289</v>
      </c>
      <c r="L23" s="22">
        <v>256.36156654680292</v>
      </c>
      <c r="M23" s="22">
        <v>257.04963089468595</v>
      </c>
      <c r="N23" s="22">
        <v>256.2626837413402</v>
      </c>
    </row>
    <row r="24" spans="1:14" x14ac:dyDescent="0.25">
      <c r="A24" s="10" t="s">
        <v>43</v>
      </c>
      <c r="B24" s="10"/>
      <c r="C24" s="23">
        <v>259.02277894105521</v>
      </c>
      <c r="D24" s="23">
        <v>258.58682344310603</v>
      </c>
      <c r="E24" s="23">
        <v>258.18911931823726</v>
      </c>
      <c r="F24" s="23">
        <v>258.48001501331339</v>
      </c>
      <c r="G24" s="23">
        <v>257.97804320124317</v>
      </c>
      <c r="H24" s="23">
        <v>259.23580333436047</v>
      </c>
      <c r="I24" s="23">
        <v>259.33653082361235</v>
      </c>
      <c r="J24" s="23">
        <v>259.27797525519145</v>
      </c>
      <c r="K24" s="23">
        <v>259.80725196180242</v>
      </c>
      <c r="L24" s="23">
        <v>259.29750712428023</v>
      </c>
      <c r="M24" s="23">
        <v>259.8487381229375</v>
      </c>
      <c r="N24" s="23">
        <v>260.44821667592845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-29.904358349850213</v>
      </c>
      <c r="D26" s="32">
        <f t="shared" ref="D26:N26" si="5">D19-D22</f>
        <v>-25.965026612325175</v>
      </c>
      <c r="E26" s="32">
        <f t="shared" si="5"/>
        <v>-28.70116395322583</v>
      </c>
      <c r="F26" s="32">
        <f t="shared" si="5"/>
        <v>-27.057284106246186</v>
      </c>
      <c r="G26" s="32">
        <f t="shared" si="5"/>
        <v>-24.914325112316988</v>
      </c>
      <c r="H26" s="32">
        <f t="shared" si="5"/>
        <v>-26.475535882702616</v>
      </c>
      <c r="I26" s="32">
        <f t="shared" si="5"/>
        <v>-25.126628142366144</v>
      </c>
      <c r="J26" s="32">
        <f t="shared" si="5"/>
        <v>-25.178645383823209</v>
      </c>
      <c r="K26" s="32">
        <f t="shared" si="5"/>
        <v>-25.162939891400981</v>
      </c>
      <c r="L26" s="32">
        <f t="shared" si="5"/>
        <v>-24.946514669468911</v>
      </c>
      <c r="M26" s="32">
        <f t="shared" si="5"/>
        <v>-26.082169555877272</v>
      </c>
      <c r="N26" s="32">
        <f t="shared" si="5"/>
        <v>-26.470602246754197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-38.340666878001215</v>
      </c>
      <c r="D30" s="32">
        <f t="shared" ref="D30:N30" si="6">D17+D26+D28</f>
        <v>-35.649047568711097</v>
      </c>
      <c r="E30" s="32">
        <f t="shared" si="6"/>
        <v>-36.689164941468206</v>
      </c>
      <c r="F30" s="32">
        <f t="shared" si="6"/>
        <v>-34.708346286175129</v>
      </c>
      <c r="G30" s="32">
        <f t="shared" si="6"/>
        <v>-30.848414283565944</v>
      </c>
      <c r="H30" s="32">
        <f t="shared" si="6"/>
        <v>-30.857265613150716</v>
      </c>
      <c r="I30" s="32">
        <f t="shared" si="6"/>
        <v>-28.299666869375841</v>
      </c>
      <c r="J30" s="32">
        <f t="shared" si="6"/>
        <v>-26.475068550998074</v>
      </c>
      <c r="K30" s="32">
        <f t="shared" si="6"/>
        <v>-27.354437162230681</v>
      </c>
      <c r="L30" s="32">
        <f t="shared" si="6"/>
        <v>-24.293338903160347</v>
      </c>
      <c r="M30" s="32">
        <f t="shared" si="6"/>
        <v>-25.026658258451874</v>
      </c>
      <c r="N30" s="32">
        <f t="shared" si="6"/>
        <v>-25.383720399235372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10747.659333121997</v>
      </c>
      <c r="D32" s="21">
        <v>10712.010285553288</v>
      </c>
      <c r="E32" s="21">
        <v>10675.321120611819</v>
      </c>
      <c r="F32" s="21">
        <v>10640.612774325644</v>
      </c>
      <c r="G32" s="21">
        <v>10609.764360042078</v>
      </c>
      <c r="H32" s="21">
        <v>10578.907094428927</v>
      </c>
      <c r="I32" s="21">
        <v>10550.607427559553</v>
      </c>
      <c r="J32" s="21">
        <v>10524.132359008556</v>
      </c>
      <c r="K32" s="21">
        <v>10496.777921846324</v>
      </c>
      <c r="L32" s="21">
        <v>10472.484582943162</v>
      </c>
      <c r="M32" s="21">
        <v>10447.45792468471</v>
      </c>
      <c r="N32" s="21">
        <v>10422.074204285474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-3.5546696530690536E-3</v>
      </c>
      <c r="D34" s="39">
        <f t="shared" ref="D34:N34" si="7">(D32/D8)-1</f>
        <v>-3.3169126843132224E-3</v>
      </c>
      <c r="E34" s="39">
        <f t="shared" si="7"/>
        <v>-3.4250494504237672E-3</v>
      </c>
      <c r="F34" s="39">
        <f t="shared" si="7"/>
        <v>-3.2512695303527073E-3</v>
      </c>
      <c r="G34" s="39">
        <f t="shared" si="7"/>
        <v>-2.8991200918427884E-3</v>
      </c>
      <c r="H34" s="39">
        <f t="shared" si="7"/>
        <v>-2.9083836894026049E-3</v>
      </c>
      <c r="I34" s="39">
        <f t="shared" si="7"/>
        <v>-2.6751030722518276E-3</v>
      </c>
      <c r="J34" s="39">
        <f t="shared" si="7"/>
        <v>-2.5093406927302331E-3</v>
      </c>
      <c r="K34" s="39">
        <f t="shared" si="7"/>
        <v>-2.599210674010255E-3</v>
      </c>
      <c r="L34" s="39">
        <f t="shared" si="7"/>
        <v>-2.3143615197004364E-3</v>
      </c>
      <c r="M34" s="39">
        <f t="shared" si="7"/>
        <v>-2.3897536501713557E-3</v>
      </c>
      <c r="N34" s="39">
        <f t="shared" si="7"/>
        <v>-2.4296551928923993E-3</v>
      </c>
    </row>
    <row r="35" spans="1:14" ht="15.75" thickBot="1" x14ac:dyDescent="0.3">
      <c r="A35" s="40" t="s">
        <v>15</v>
      </c>
      <c r="B35" s="41"/>
      <c r="C35" s="42">
        <f>(C32/$C$8)-1</f>
        <v>-3.5546696530690536E-3</v>
      </c>
      <c r="D35" s="42">
        <f t="shared" ref="D35:N35" si="8">(D32/$C$8)-1</f>
        <v>-6.859791808521476E-3</v>
      </c>
      <c r="E35" s="42">
        <f t="shared" si="8"/>
        <v>-1.0261346132781402E-2</v>
      </c>
      <c r="F35" s="42">
        <f t="shared" si="8"/>
        <v>-1.3479253261112212E-2</v>
      </c>
      <c r="G35" s="42">
        <f t="shared" si="8"/>
        <v>-1.6339295379002583E-2</v>
      </c>
      <c r="H35" s="42">
        <f t="shared" si="8"/>
        <v>-1.9200158128228506E-2</v>
      </c>
      <c r="I35" s="42">
        <f t="shared" si="8"/>
        <v>-2.1823898798483898E-2</v>
      </c>
      <c r="J35" s="42">
        <f t="shared" si="8"/>
        <v>-2.4278475893885099E-2</v>
      </c>
      <c r="K35" s="42">
        <f t="shared" si="8"/>
        <v>-2.6814581694203254E-2</v>
      </c>
      <c r="L35" s="42">
        <f t="shared" si="8"/>
        <v>-2.9066884577863772E-2</v>
      </c>
      <c r="M35" s="42">
        <f t="shared" si="8"/>
        <v>-3.1387175534516087E-2</v>
      </c>
      <c r="N35" s="42">
        <f t="shared" si="8"/>
        <v>-3.3740570713380769E-2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1.683450110975689</v>
      </c>
      <c r="D41" s="47">
        <v>1.6950135419857031</v>
      </c>
      <c r="E41" s="47">
        <v>1.6880297922037795</v>
      </c>
      <c r="F41" s="47">
        <v>1.6812715654177381</v>
      </c>
      <c r="G41" s="47">
        <v>1.6846504034479128</v>
      </c>
      <c r="H41" s="47">
        <v>1.6913089061064295</v>
      </c>
      <c r="I41" s="47">
        <v>1.6938261329909112</v>
      </c>
      <c r="J41" s="47">
        <v>1.6972896804312825</v>
      </c>
      <c r="K41" s="47">
        <v>1.7022535758394197</v>
      </c>
      <c r="L41" s="47">
        <v>1.7099088417022204</v>
      </c>
      <c r="M41" s="47">
        <v>1.7230653452768117</v>
      </c>
      <c r="N41" s="47">
        <v>1.7277475760926235</v>
      </c>
    </row>
    <row r="43" spans="1:14" x14ac:dyDescent="0.25">
      <c r="A43" s="48" t="s">
        <v>31</v>
      </c>
      <c r="B43" s="48"/>
      <c r="C43" s="49">
        <v>120.3031352783303</v>
      </c>
      <c r="D43" s="49">
        <v>123.15234921132709</v>
      </c>
      <c r="E43" s="49">
        <v>122.27367845076751</v>
      </c>
      <c r="F43" s="49">
        <v>122.16444249594767</v>
      </c>
      <c r="G43" s="49">
        <v>121.50816245573741</v>
      </c>
      <c r="H43" s="49">
        <v>121.30190035675967</v>
      </c>
      <c r="I43" s="49">
        <v>120.68347563812895</v>
      </c>
      <c r="J43" s="49">
        <v>119.29450411675556</v>
      </c>
      <c r="K43" s="49">
        <v>120.18770759738592</v>
      </c>
      <c r="L43" s="49">
        <v>117.61856700160529</v>
      </c>
      <c r="M43" s="49">
        <v>116.96754162822855</v>
      </c>
      <c r="N43" s="49">
        <v>116.15784209779621</v>
      </c>
    </row>
    <row r="44" spans="1:14" x14ac:dyDescent="0.25">
      <c r="A44" s="19" t="s">
        <v>47</v>
      </c>
      <c r="B44" s="19"/>
      <c r="C44" s="50">
        <v>121.76123850050176</v>
      </c>
      <c r="D44" s="50">
        <v>123.15234921132706</v>
      </c>
      <c r="E44" s="50">
        <v>121.99058447892851</v>
      </c>
      <c r="F44" s="50">
        <v>121.62364039986284</v>
      </c>
      <c r="G44" s="50">
        <v>120.72759146779808</v>
      </c>
      <c r="H44" s="50">
        <v>120.28484728257462</v>
      </c>
      <c r="I44" s="50">
        <v>119.49188911920945</v>
      </c>
      <c r="J44" s="50">
        <v>117.96511858000359</v>
      </c>
      <c r="K44" s="50">
        <v>118.74897086863805</v>
      </c>
      <c r="L44" s="50">
        <v>116.12222196440823</v>
      </c>
      <c r="M44" s="50">
        <v>115.37430567991609</v>
      </c>
      <c r="N44" s="50">
        <v>114.51112306541307</v>
      </c>
    </row>
    <row r="45" spans="1:14" x14ac:dyDescent="0.25">
      <c r="A45" s="51" t="s">
        <v>48</v>
      </c>
      <c r="B45" s="51"/>
      <c r="C45" s="52">
        <v>118.97208319978192</v>
      </c>
      <c r="D45" s="52">
        <v>123.15234921132711</v>
      </c>
      <c r="E45" s="52">
        <v>122.53490899809923</v>
      </c>
      <c r="F45" s="52">
        <v>122.66425918634842</v>
      </c>
      <c r="G45" s="52">
        <v>122.23739666471057</v>
      </c>
      <c r="H45" s="52">
        <v>122.26722871798711</v>
      </c>
      <c r="I45" s="52">
        <v>121.82845259928116</v>
      </c>
      <c r="J45" s="52">
        <v>120.59232033031151</v>
      </c>
      <c r="K45" s="52">
        <v>121.61145164566862</v>
      </c>
      <c r="L45" s="52">
        <v>119.12226246877761</v>
      </c>
      <c r="M45" s="52">
        <v>118.58199996085973</v>
      </c>
      <c r="N45" s="52">
        <v>117.84039172565652</v>
      </c>
    </row>
    <row r="47" spans="1:14" x14ac:dyDescent="0.25">
      <c r="A47" s="48" t="s">
        <v>32</v>
      </c>
      <c r="B47" s="48"/>
      <c r="C47" s="49">
        <v>77.264646018991286</v>
      </c>
      <c r="D47" s="49">
        <v>76.981168725714369</v>
      </c>
      <c r="E47" s="49">
        <v>77.084102336602214</v>
      </c>
      <c r="F47" s="49">
        <v>77.105076304926655</v>
      </c>
      <c r="G47" s="49">
        <v>77.178223728947742</v>
      </c>
      <c r="H47" s="49">
        <v>77.202015697918313</v>
      </c>
      <c r="I47" s="49">
        <v>77.264084922965807</v>
      </c>
      <c r="J47" s="49">
        <v>77.400723590248205</v>
      </c>
      <c r="K47" s="49">
        <v>77.303733498842107</v>
      </c>
      <c r="L47" s="49">
        <v>77.556447440939976</v>
      </c>
      <c r="M47" s="49">
        <v>77.621571393301082</v>
      </c>
      <c r="N47" s="49">
        <v>77.69539265564552</v>
      </c>
    </row>
    <row r="48" spans="1:14" x14ac:dyDescent="0.25">
      <c r="A48" s="19" t="s">
        <v>45</v>
      </c>
      <c r="B48" s="19"/>
      <c r="C48" s="50">
        <v>74.850348298129674</v>
      </c>
      <c r="D48" s="50">
        <v>74.709611481522614</v>
      </c>
      <c r="E48" s="50">
        <v>74.838491194338943</v>
      </c>
      <c r="F48" s="50">
        <v>74.880584704727696</v>
      </c>
      <c r="G48" s="50">
        <v>74.975298577453756</v>
      </c>
      <c r="H48" s="50">
        <v>75.021410016922417</v>
      </c>
      <c r="I48" s="50">
        <v>75.103101792807919</v>
      </c>
      <c r="J48" s="50">
        <v>75.264319432005209</v>
      </c>
      <c r="K48" s="50">
        <v>75.175387685468706</v>
      </c>
      <c r="L48" s="50">
        <v>75.454800297103745</v>
      </c>
      <c r="M48" s="50">
        <v>75.537467160604933</v>
      </c>
      <c r="N48" s="50">
        <v>75.628625000348919</v>
      </c>
    </row>
    <row r="49" spans="1:14" x14ac:dyDescent="0.25">
      <c r="A49" s="51" t="s">
        <v>46</v>
      </c>
      <c r="B49" s="51"/>
      <c r="C49" s="52">
        <v>79.399784624774327</v>
      </c>
      <c r="D49" s="52">
        <v>79.021390151202255</v>
      </c>
      <c r="E49" s="52">
        <v>79.093360639032781</v>
      </c>
      <c r="F49" s="52">
        <v>79.092790961622541</v>
      </c>
      <c r="G49" s="52">
        <v>79.142652670414279</v>
      </c>
      <c r="H49" s="52">
        <v>79.149271903101749</v>
      </c>
      <c r="I49" s="52">
        <v>79.191470619772986</v>
      </c>
      <c r="J49" s="52">
        <v>79.306369296194404</v>
      </c>
      <c r="K49" s="52">
        <v>79.204355994721723</v>
      </c>
      <c r="L49" s="52">
        <v>79.428460075315172</v>
      </c>
      <c r="M49" s="52">
        <v>79.478435847879055</v>
      </c>
      <c r="N49" s="52">
        <v>79.539503736593346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A1ED9-0FA2-4788-B9F7-A87A28F61F7E}">
  <dimension ref="A1:N53"/>
  <sheetViews>
    <sheetView workbookViewId="0">
      <selection activeCell="A3" sqref="A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81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17161</v>
      </c>
      <c r="D8" s="21">
        <v>17308.37524376759</v>
      </c>
      <c r="E8" s="21">
        <v>17454.944487563138</v>
      </c>
      <c r="F8" s="21">
        <v>17596.159949303055</v>
      </c>
      <c r="G8" s="21">
        <v>17735.004988190303</v>
      </c>
      <c r="H8" s="21">
        <v>17875.155497914591</v>
      </c>
      <c r="I8" s="21">
        <v>18010.985657073616</v>
      </c>
      <c r="J8" s="21">
        <v>18146.530692631251</v>
      </c>
      <c r="K8" s="21">
        <v>18280.063914388531</v>
      </c>
      <c r="L8" s="21">
        <v>18405.276804048117</v>
      </c>
      <c r="M8" s="21">
        <v>18533.308559771227</v>
      </c>
      <c r="N8" s="21">
        <v>18656.369027513985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59" t="s">
        <v>33</v>
      </c>
      <c r="B10" s="25"/>
      <c r="C10" s="26">
        <f>SUM(C11:C12)</f>
        <v>162.61572816006316</v>
      </c>
      <c r="D10" s="26">
        <f t="shared" ref="D10:N10" si="0">SUM(D11:D12)</f>
        <v>164.43974366967208</v>
      </c>
      <c r="E10" s="26">
        <f t="shared" si="0"/>
        <v>164.02100280125475</v>
      </c>
      <c r="F10" s="26">
        <f t="shared" si="0"/>
        <v>163.19596600930137</v>
      </c>
      <c r="G10" s="26">
        <f t="shared" si="0"/>
        <v>162.88946948297934</v>
      </c>
      <c r="H10" s="26">
        <f t="shared" si="0"/>
        <v>162.5808970212876</v>
      </c>
      <c r="I10" s="26">
        <f t="shared" si="0"/>
        <v>161.556402348739</v>
      </c>
      <c r="J10" s="26">
        <f t="shared" si="0"/>
        <v>160.3755799421381</v>
      </c>
      <c r="K10" s="26">
        <f t="shared" si="0"/>
        <v>159.32760909452116</v>
      </c>
      <c r="L10" s="26">
        <f t="shared" si="0"/>
        <v>158.61940998246533</v>
      </c>
      <c r="M10" s="26">
        <f t="shared" si="0"/>
        <v>158.56908519057964</v>
      </c>
      <c r="N10" s="26">
        <f t="shared" si="0"/>
        <v>158.05889434031053</v>
      </c>
    </row>
    <row r="11" spans="1:14" x14ac:dyDescent="0.25">
      <c r="A11" s="56" t="s">
        <v>34</v>
      </c>
      <c r="B11" s="18"/>
      <c r="C11" s="22">
        <v>83.117799410580233</v>
      </c>
      <c r="D11" s="22">
        <v>84.389076964095537</v>
      </c>
      <c r="E11" s="22">
        <v>83.836077630435867</v>
      </c>
      <c r="F11" s="22">
        <v>83.639692674309757</v>
      </c>
      <c r="G11" s="22">
        <v>83.630697318966881</v>
      </c>
      <c r="H11" s="22">
        <v>83.266258023055286</v>
      </c>
      <c r="I11" s="22">
        <v>82.755290014301607</v>
      </c>
      <c r="J11" s="22">
        <v>81.954040851489069</v>
      </c>
      <c r="K11" s="22">
        <v>81.503288488849194</v>
      </c>
      <c r="L11" s="22">
        <v>81.295994561674974</v>
      </c>
      <c r="M11" s="22">
        <v>81.207887294366941</v>
      </c>
      <c r="N11" s="22">
        <v>80.963984861537128</v>
      </c>
    </row>
    <row r="12" spans="1:14" x14ac:dyDescent="0.25">
      <c r="A12" s="27" t="s">
        <v>35</v>
      </c>
      <c r="B12" s="28"/>
      <c r="C12" s="29">
        <v>79.497928749482924</v>
      </c>
      <c r="D12" s="29">
        <v>80.050666705576546</v>
      </c>
      <c r="E12" s="29">
        <v>80.184925170818886</v>
      </c>
      <c r="F12" s="29">
        <v>79.556273334991616</v>
      </c>
      <c r="G12" s="29">
        <v>79.258772164012456</v>
      </c>
      <c r="H12" s="29">
        <v>79.314638998232311</v>
      </c>
      <c r="I12" s="29">
        <v>78.801112334437391</v>
      </c>
      <c r="J12" s="29">
        <v>78.421539090649034</v>
      </c>
      <c r="K12" s="29">
        <v>77.824320605671971</v>
      </c>
      <c r="L12" s="29">
        <v>77.323415420790354</v>
      </c>
      <c r="M12" s="29">
        <v>77.361197896212701</v>
      </c>
      <c r="N12" s="29">
        <v>77.094909478773403</v>
      </c>
    </row>
    <row r="13" spans="1:14" x14ac:dyDescent="0.25">
      <c r="A13" s="59" t="s">
        <v>36</v>
      </c>
      <c r="B13" s="18"/>
      <c r="C13" s="26">
        <f>SUM(C14:C15)</f>
        <v>231.72046385630188</v>
      </c>
      <c r="D13" s="26">
        <f t="shared" ref="D13:N13" si="1">SUM(D14:D15)</f>
        <v>240.17963471143381</v>
      </c>
      <c r="E13" s="26">
        <f t="shared" si="1"/>
        <v>241.35838732947258</v>
      </c>
      <c r="F13" s="26">
        <f t="shared" si="1"/>
        <v>244.31113342580312</v>
      </c>
      <c r="G13" s="26">
        <f t="shared" si="1"/>
        <v>245.99013571862076</v>
      </c>
      <c r="H13" s="26">
        <f t="shared" si="1"/>
        <v>248.58853625219774</v>
      </c>
      <c r="I13" s="26">
        <f t="shared" si="1"/>
        <v>249.88839762467882</v>
      </c>
      <c r="J13" s="26">
        <f t="shared" si="1"/>
        <v>250.53365870642097</v>
      </c>
      <c r="K13" s="26">
        <f t="shared" si="1"/>
        <v>256.54383979550005</v>
      </c>
      <c r="L13" s="26">
        <f t="shared" si="1"/>
        <v>254.59698033243404</v>
      </c>
      <c r="M13" s="26">
        <f t="shared" si="1"/>
        <v>257.21956265528547</v>
      </c>
      <c r="N13" s="26">
        <f t="shared" si="1"/>
        <v>259.83801262863579</v>
      </c>
    </row>
    <row r="14" spans="1:14" x14ac:dyDescent="0.25">
      <c r="A14" s="56" t="s">
        <v>37</v>
      </c>
      <c r="B14" s="18"/>
      <c r="C14" s="22">
        <v>108.44537872716194</v>
      </c>
      <c r="D14" s="22">
        <v>113.3649857188192</v>
      </c>
      <c r="E14" s="22">
        <v>115.55221213241943</v>
      </c>
      <c r="F14" s="22">
        <v>118.49190332756947</v>
      </c>
      <c r="G14" s="22">
        <v>121.12250992040023</v>
      </c>
      <c r="H14" s="22">
        <v>123.59399667778877</v>
      </c>
      <c r="I14" s="22">
        <v>125.51515902623447</v>
      </c>
      <c r="J14" s="22">
        <v>126.97222339645447</v>
      </c>
      <c r="K14" s="22">
        <v>131.16700547661594</v>
      </c>
      <c r="L14" s="22">
        <v>131.25999273575425</v>
      </c>
      <c r="M14" s="22">
        <v>133.24337128902022</v>
      </c>
      <c r="N14" s="22">
        <v>134.97837149587428</v>
      </c>
    </row>
    <row r="15" spans="1:14" x14ac:dyDescent="0.25">
      <c r="A15" s="57" t="s">
        <v>38</v>
      </c>
      <c r="B15" s="12"/>
      <c r="C15" s="23">
        <v>123.27508512913994</v>
      </c>
      <c r="D15" s="23">
        <v>126.81464899261461</v>
      </c>
      <c r="E15" s="23">
        <v>125.80617519705315</v>
      </c>
      <c r="F15" s="23">
        <v>125.81923009823365</v>
      </c>
      <c r="G15" s="23">
        <v>124.86762579822053</v>
      </c>
      <c r="H15" s="23">
        <v>124.99453957440898</v>
      </c>
      <c r="I15" s="23">
        <v>124.37323859844435</v>
      </c>
      <c r="J15" s="23">
        <v>123.5614353099665</v>
      </c>
      <c r="K15" s="23">
        <v>125.37683431888409</v>
      </c>
      <c r="L15" s="23">
        <v>123.3369875966798</v>
      </c>
      <c r="M15" s="23">
        <v>123.97619136626527</v>
      </c>
      <c r="N15" s="23">
        <v>124.85964113276152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58" t="s">
        <v>10</v>
      </c>
      <c r="B17" s="15"/>
      <c r="C17" s="32">
        <f>C10-C13</f>
        <v>-69.10473569623872</v>
      </c>
      <c r="D17" s="32">
        <f t="shared" ref="D17:N17" si="2">D10-D13</f>
        <v>-75.739891041761723</v>
      </c>
      <c r="E17" s="32">
        <f t="shared" si="2"/>
        <v>-77.337384528217825</v>
      </c>
      <c r="F17" s="32">
        <f t="shared" si="2"/>
        <v>-81.115167416501748</v>
      </c>
      <c r="G17" s="32">
        <f t="shared" si="2"/>
        <v>-83.100666235641427</v>
      </c>
      <c r="H17" s="32">
        <f t="shared" si="2"/>
        <v>-86.007639230910144</v>
      </c>
      <c r="I17" s="32">
        <f t="shared" si="2"/>
        <v>-88.331995275939818</v>
      </c>
      <c r="J17" s="32">
        <f t="shared" si="2"/>
        <v>-90.158078764282862</v>
      </c>
      <c r="K17" s="32">
        <f t="shared" si="2"/>
        <v>-97.216230700978883</v>
      </c>
      <c r="L17" s="32">
        <f t="shared" si="2"/>
        <v>-95.977570349968715</v>
      </c>
      <c r="M17" s="32">
        <f t="shared" si="2"/>
        <v>-98.65047746470583</v>
      </c>
      <c r="N17" s="32">
        <f t="shared" si="2"/>
        <v>-101.77911828832526</v>
      </c>
    </row>
    <row r="18" spans="1:14" x14ac:dyDescent="0.25">
      <c r="A18" s="57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837.21667435773975</v>
      </c>
      <c r="D19" s="26">
        <f t="shared" ref="D19:N19" si="3">SUM(D20:D21)</f>
        <v>840.28529547572248</v>
      </c>
      <c r="E19" s="26">
        <f t="shared" si="3"/>
        <v>838.18017190699368</v>
      </c>
      <c r="F19" s="26">
        <f t="shared" si="3"/>
        <v>838.98139612823354</v>
      </c>
      <c r="G19" s="26">
        <f t="shared" si="3"/>
        <v>840.69423385924256</v>
      </c>
      <c r="H19" s="26">
        <f t="shared" si="3"/>
        <v>840.26023170377766</v>
      </c>
      <c r="I19" s="26">
        <f t="shared" si="3"/>
        <v>841.27798699815094</v>
      </c>
      <c r="J19" s="26">
        <f t="shared" si="3"/>
        <v>840.8645189228389</v>
      </c>
      <c r="K19" s="26">
        <f t="shared" si="3"/>
        <v>840.10274037425961</v>
      </c>
      <c r="L19" s="26">
        <f t="shared" si="3"/>
        <v>841.27493287833784</v>
      </c>
      <c r="M19" s="26">
        <f t="shared" si="3"/>
        <v>839.39525116268783</v>
      </c>
      <c r="N19" s="26">
        <f t="shared" si="3"/>
        <v>840.79409761726845</v>
      </c>
    </row>
    <row r="20" spans="1:14" x14ac:dyDescent="0.25">
      <c r="A20" s="64" t="s">
        <v>40</v>
      </c>
      <c r="B20" s="64"/>
      <c r="C20" s="22">
        <v>418.61743406403463</v>
      </c>
      <c r="D20" s="22">
        <v>421.18124842468035</v>
      </c>
      <c r="E20" s="22">
        <v>418.76738735161484</v>
      </c>
      <c r="F20" s="22">
        <v>420.25233880092031</v>
      </c>
      <c r="G20" s="22">
        <v>421.02817260426554</v>
      </c>
      <c r="H20" s="22">
        <v>422.27539934289251</v>
      </c>
      <c r="I20" s="22">
        <v>422.71023386069265</v>
      </c>
      <c r="J20" s="22">
        <v>422.6223676226756</v>
      </c>
      <c r="K20" s="22">
        <v>422.73941472725551</v>
      </c>
      <c r="L20" s="22">
        <v>422.92259752879681</v>
      </c>
      <c r="M20" s="22">
        <v>421.83013213406792</v>
      </c>
      <c r="N20" s="22">
        <v>424.03130048172773</v>
      </c>
    </row>
    <row r="21" spans="1:14" x14ac:dyDescent="0.25">
      <c r="A21" s="27" t="s">
        <v>41</v>
      </c>
      <c r="B21" s="27"/>
      <c r="C21" s="29">
        <v>418.59924029370518</v>
      </c>
      <c r="D21" s="29">
        <v>419.10404705104213</v>
      </c>
      <c r="E21" s="29">
        <v>419.41278455537883</v>
      </c>
      <c r="F21" s="29">
        <v>418.72905732731323</v>
      </c>
      <c r="G21" s="29">
        <v>419.66606125497697</v>
      </c>
      <c r="H21" s="29">
        <v>417.98483236088515</v>
      </c>
      <c r="I21" s="29">
        <v>418.56775313745823</v>
      </c>
      <c r="J21" s="29">
        <v>418.2421513001633</v>
      </c>
      <c r="K21" s="29">
        <v>417.36332564700416</v>
      </c>
      <c r="L21" s="29">
        <v>418.35233534954102</v>
      </c>
      <c r="M21" s="29">
        <v>417.56511902861996</v>
      </c>
      <c r="N21" s="29">
        <v>416.76279713554072</v>
      </c>
    </row>
    <row r="22" spans="1:14" x14ac:dyDescent="0.25">
      <c r="A22" s="67" t="s">
        <v>44</v>
      </c>
      <c r="B22" s="67"/>
      <c r="C22" s="26">
        <f>SUM(C23:C24)</f>
        <v>620.73669489391341</v>
      </c>
      <c r="D22" s="26">
        <f t="shared" ref="D22:N22" si="4">SUM(D23:D24)</f>
        <v>617.97616063840724</v>
      </c>
      <c r="E22" s="26">
        <f t="shared" si="4"/>
        <v>619.62732563886266</v>
      </c>
      <c r="F22" s="26">
        <f t="shared" si="4"/>
        <v>619.02118982448485</v>
      </c>
      <c r="G22" s="26">
        <f t="shared" si="4"/>
        <v>617.44305789931309</v>
      </c>
      <c r="H22" s="26">
        <f t="shared" si="4"/>
        <v>618.42243331383906</v>
      </c>
      <c r="I22" s="26">
        <f t="shared" si="4"/>
        <v>617.40095616457882</v>
      </c>
      <c r="J22" s="26">
        <f t="shared" si="4"/>
        <v>617.17321840127465</v>
      </c>
      <c r="K22" s="26">
        <f t="shared" si="4"/>
        <v>617.67362001369293</v>
      </c>
      <c r="L22" s="26">
        <f t="shared" si="4"/>
        <v>617.26560680526234</v>
      </c>
      <c r="M22" s="26">
        <f t="shared" si="4"/>
        <v>617.68430595522307</v>
      </c>
      <c r="N22" s="26">
        <f t="shared" si="4"/>
        <v>618.55483654628188</v>
      </c>
    </row>
    <row r="23" spans="1:14" x14ac:dyDescent="0.25">
      <c r="A23" s="64" t="s">
        <v>42</v>
      </c>
      <c r="B23" s="64"/>
      <c r="C23" s="23">
        <v>310.92910965275593</v>
      </c>
      <c r="D23" s="22">
        <v>308.8038489643501</v>
      </c>
      <c r="E23" s="22">
        <v>310.28709857301902</v>
      </c>
      <c r="F23" s="22">
        <v>309.53277045252258</v>
      </c>
      <c r="G23" s="22">
        <v>308.61297944823951</v>
      </c>
      <c r="H23" s="22">
        <v>307.99118393714821</v>
      </c>
      <c r="I23" s="22">
        <v>307.74441285200129</v>
      </c>
      <c r="J23" s="22">
        <v>307.42351415719565</v>
      </c>
      <c r="K23" s="22">
        <v>307.10188516675021</v>
      </c>
      <c r="L23" s="22">
        <v>307.38045008681058</v>
      </c>
      <c r="M23" s="22">
        <v>307.6951909969938</v>
      </c>
      <c r="N23" s="22">
        <v>307.29828136718362</v>
      </c>
    </row>
    <row r="24" spans="1:14" x14ac:dyDescent="0.25">
      <c r="A24" s="57" t="s">
        <v>43</v>
      </c>
      <c r="B24" s="57"/>
      <c r="C24" s="23">
        <v>309.80758524115754</v>
      </c>
      <c r="D24" s="23">
        <v>309.17231167405714</v>
      </c>
      <c r="E24" s="23">
        <v>309.34022706584358</v>
      </c>
      <c r="F24" s="23">
        <v>309.48841937196227</v>
      </c>
      <c r="G24" s="23">
        <v>308.83007845107352</v>
      </c>
      <c r="H24" s="23">
        <v>310.43124937669091</v>
      </c>
      <c r="I24" s="23">
        <v>309.65654331257753</v>
      </c>
      <c r="J24" s="23">
        <v>309.749704244079</v>
      </c>
      <c r="K24" s="23">
        <v>310.57173484694277</v>
      </c>
      <c r="L24" s="23">
        <v>309.88515671845175</v>
      </c>
      <c r="M24" s="23">
        <v>309.98911495822927</v>
      </c>
      <c r="N24" s="23">
        <v>311.25655517909826</v>
      </c>
    </row>
    <row r="25" spans="1:14" x14ac:dyDescent="0.25">
      <c r="A25" s="57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216.47997946382634</v>
      </c>
      <c r="D26" s="32">
        <f t="shared" ref="D26:N26" si="5">D19-D22</f>
        <v>222.30913483731524</v>
      </c>
      <c r="E26" s="32">
        <f t="shared" si="5"/>
        <v>218.55284626813102</v>
      </c>
      <c r="F26" s="32">
        <f t="shared" si="5"/>
        <v>219.96020630374869</v>
      </c>
      <c r="G26" s="32">
        <f t="shared" si="5"/>
        <v>223.25117595992947</v>
      </c>
      <c r="H26" s="32">
        <f t="shared" si="5"/>
        <v>221.8377983899386</v>
      </c>
      <c r="I26" s="32">
        <f t="shared" si="5"/>
        <v>223.87703083357212</v>
      </c>
      <c r="J26" s="32">
        <f t="shared" si="5"/>
        <v>223.69130052156424</v>
      </c>
      <c r="K26" s="32">
        <f t="shared" si="5"/>
        <v>222.42912036056669</v>
      </c>
      <c r="L26" s="32">
        <f t="shared" si="5"/>
        <v>224.0093260730755</v>
      </c>
      <c r="M26" s="32">
        <f t="shared" si="5"/>
        <v>221.71094520746476</v>
      </c>
      <c r="N26" s="32">
        <f t="shared" si="5"/>
        <v>222.23926107098657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147.37524376758762</v>
      </c>
      <c r="D30" s="32">
        <f t="shared" ref="D30:N30" si="6">D17+D26+D28</f>
        <v>146.56924379555352</v>
      </c>
      <c r="E30" s="32">
        <f t="shared" si="6"/>
        <v>141.2154617399132</v>
      </c>
      <c r="F30" s="32">
        <f t="shared" si="6"/>
        <v>138.84503888724694</v>
      </c>
      <c r="G30" s="32">
        <f t="shared" si="6"/>
        <v>140.15050972428804</v>
      </c>
      <c r="H30" s="32">
        <f t="shared" si="6"/>
        <v>135.83015915902845</v>
      </c>
      <c r="I30" s="32">
        <f t="shared" si="6"/>
        <v>135.5450355576323</v>
      </c>
      <c r="J30" s="32">
        <f t="shared" si="6"/>
        <v>133.53322175728138</v>
      </c>
      <c r="K30" s="32">
        <f t="shared" si="6"/>
        <v>125.2128896595878</v>
      </c>
      <c r="L30" s="32">
        <f t="shared" si="6"/>
        <v>128.03175572310678</v>
      </c>
      <c r="M30" s="32">
        <f t="shared" si="6"/>
        <v>123.06046774275893</v>
      </c>
      <c r="N30" s="32">
        <f t="shared" si="6"/>
        <v>120.46014278266131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17308.37524376759</v>
      </c>
      <c r="D32" s="21">
        <v>17454.944487563138</v>
      </c>
      <c r="E32" s="21">
        <v>17596.159949303055</v>
      </c>
      <c r="F32" s="21">
        <v>17735.004988190303</v>
      </c>
      <c r="G32" s="21">
        <v>17875.155497914591</v>
      </c>
      <c r="H32" s="21">
        <v>18010.985657073616</v>
      </c>
      <c r="I32" s="21">
        <v>18146.530692631251</v>
      </c>
      <c r="J32" s="21">
        <v>18280.063914388531</v>
      </c>
      <c r="K32" s="21">
        <v>18405.276804048117</v>
      </c>
      <c r="L32" s="21">
        <v>18533.308559771227</v>
      </c>
      <c r="M32" s="21">
        <v>18656.369027513985</v>
      </c>
      <c r="N32" s="21">
        <v>18776.829170296649</v>
      </c>
    </row>
    <row r="33" spans="1:14" ht="16.5" thickTop="1" thickBot="1" x14ac:dyDescent="0.3">
      <c r="A33" s="57"/>
      <c r="B33" s="57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8.5878004642847561E-3</v>
      </c>
      <c r="D34" s="39">
        <f t="shared" ref="D34:N34" si="7">(D32/D8)-1</f>
        <v>8.4681110578721519E-3</v>
      </c>
      <c r="E34" s="39">
        <f t="shared" si="7"/>
        <v>8.0902842080383675E-3</v>
      </c>
      <c r="F34" s="39">
        <f t="shared" si="7"/>
        <v>7.8906442818933442E-3</v>
      </c>
      <c r="G34" s="39">
        <f t="shared" si="7"/>
        <v>7.9024792954731637E-3</v>
      </c>
      <c r="H34" s="39">
        <f t="shared" si="7"/>
        <v>7.5988239193147677E-3</v>
      </c>
      <c r="I34" s="39">
        <f t="shared" si="7"/>
        <v>7.5256867191164645E-3</v>
      </c>
      <c r="J34" s="39">
        <f t="shared" si="7"/>
        <v>7.358608872356065E-3</v>
      </c>
      <c r="K34" s="39">
        <f t="shared" si="7"/>
        <v>6.8496964915438774E-3</v>
      </c>
      <c r="L34" s="39">
        <f t="shared" si="7"/>
        <v>6.9562526598323515E-3</v>
      </c>
      <c r="M34" s="39">
        <f t="shared" si="7"/>
        <v>6.6399621711299428E-3</v>
      </c>
      <c r="N34" s="39">
        <f t="shared" si="7"/>
        <v>6.4567838792752852E-3</v>
      </c>
    </row>
    <row r="35" spans="1:14" ht="15.75" thickBot="1" x14ac:dyDescent="0.3">
      <c r="A35" s="40" t="s">
        <v>15</v>
      </c>
      <c r="B35" s="41"/>
      <c r="C35" s="42">
        <f>(C32/$C$8)-1</f>
        <v>8.5878004642847561E-3</v>
      </c>
      <c r="D35" s="42">
        <f t="shared" ref="D35:N35" si="8">(D32/$C$8)-1</f>
        <v>1.7128633970231233E-2</v>
      </c>
      <c r="E35" s="42">
        <f t="shared" si="8"/>
        <v>2.5357493695184141E-2</v>
      </c>
      <c r="F35" s="42">
        <f t="shared" si="8"/>
        <v>3.3448224939706561E-2</v>
      </c>
      <c r="G35" s="42">
        <f t="shared" si="8"/>
        <v>4.1615028140236099E-2</v>
      </c>
      <c r="H35" s="42">
        <f t="shared" si="8"/>
        <v>4.9530077330785849E-2</v>
      </c>
      <c r="I35" s="42">
        <f t="shared" si="8"/>
        <v>5.742851189506748E-2</v>
      </c>
      <c r="J35" s="42">
        <f t="shared" si="8"/>
        <v>6.5209714724580703E-2</v>
      </c>
      <c r="K35" s="42">
        <f t="shared" si="8"/>
        <v>7.2506077970288185E-2</v>
      </c>
      <c r="L35" s="42">
        <f t="shared" si="8"/>
        <v>7.9966701227855319E-2</v>
      </c>
      <c r="M35" s="42">
        <f t="shared" si="8"/>
        <v>8.7137639270088219E-2</v>
      </c>
      <c r="N35" s="42">
        <f t="shared" si="8"/>
        <v>9.4157052053880808E-2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1.4965670889740916</v>
      </c>
      <c r="D41" s="47">
        <v>1.5068023101257666</v>
      </c>
      <c r="E41" s="47">
        <v>1.4997086847791048</v>
      </c>
      <c r="F41" s="47">
        <v>1.4936797154397825</v>
      </c>
      <c r="G41" s="47">
        <v>1.4967115979441556</v>
      </c>
      <c r="H41" s="47">
        <v>1.5030217184793302</v>
      </c>
      <c r="I41" s="47">
        <v>1.5054135897811254</v>
      </c>
      <c r="J41" s="47">
        <v>1.5079449486517622</v>
      </c>
      <c r="K41" s="47">
        <v>1.5119442011109718</v>
      </c>
      <c r="L41" s="47">
        <v>1.5185036919388333</v>
      </c>
      <c r="M41" s="47">
        <v>1.5300619287505102</v>
      </c>
      <c r="N41" s="47">
        <v>1.5342718720253194</v>
      </c>
    </row>
    <row r="43" spans="1:14" x14ac:dyDescent="0.25">
      <c r="A43" s="48" t="s">
        <v>31</v>
      </c>
      <c r="B43" s="48"/>
      <c r="C43" s="49">
        <v>114.287203827578</v>
      </c>
      <c r="D43" s="49">
        <v>117.0956762992946</v>
      </c>
      <c r="E43" s="49">
        <v>116.31163452931314</v>
      </c>
      <c r="F43" s="49">
        <v>116.26329805239416</v>
      </c>
      <c r="G43" s="49">
        <v>115.71453014847931</v>
      </c>
      <c r="H43" s="49">
        <v>115.59960772290013</v>
      </c>
      <c r="I43" s="49">
        <v>115.12449211392493</v>
      </c>
      <c r="J43" s="49">
        <v>113.90890939564954</v>
      </c>
      <c r="K43" s="49">
        <v>114.90226979385044</v>
      </c>
      <c r="L43" s="49">
        <v>112.60076704187698</v>
      </c>
      <c r="M43" s="49">
        <v>112.04863346147764</v>
      </c>
      <c r="N43" s="49">
        <v>111.43163495280187</v>
      </c>
    </row>
    <row r="44" spans="1:14" x14ac:dyDescent="0.25">
      <c r="A44" s="19" t="s">
        <v>47</v>
      </c>
      <c r="B44" s="19"/>
      <c r="C44" s="50">
        <v>115.75379045381607</v>
      </c>
      <c r="D44" s="50">
        <v>117.09567629929462</v>
      </c>
      <c r="E44" s="50">
        <v>116.02672422122295</v>
      </c>
      <c r="F44" s="50">
        <v>115.73597210042175</v>
      </c>
      <c r="G44" s="50">
        <v>114.98433717908664</v>
      </c>
      <c r="H44" s="50">
        <v>114.65566502283447</v>
      </c>
      <c r="I44" s="50">
        <v>114.02559342116247</v>
      </c>
      <c r="J44" s="50">
        <v>112.68465017858334</v>
      </c>
      <c r="K44" s="50">
        <v>113.5611128237216</v>
      </c>
      <c r="L44" s="50">
        <v>111.19195318422057</v>
      </c>
      <c r="M44" s="50">
        <v>110.51775743444077</v>
      </c>
      <c r="N44" s="50">
        <v>109.83557897921484</v>
      </c>
    </row>
    <row r="45" spans="1:14" x14ac:dyDescent="0.25">
      <c r="A45" s="51" t="s">
        <v>48</v>
      </c>
      <c r="B45" s="51"/>
      <c r="C45" s="52">
        <v>113.02743140812125</v>
      </c>
      <c r="D45" s="52">
        <v>117.09567629929461</v>
      </c>
      <c r="E45" s="52">
        <v>116.57455852023992</v>
      </c>
      <c r="F45" s="52">
        <v>116.76432676338543</v>
      </c>
      <c r="G45" s="52">
        <v>116.43173852098724</v>
      </c>
      <c r="H45" s="52">
        <v>116.54838155238373</v>
      </c>
      <c r="I45" s="52">
        <v>116.25516455887622</v>
      </c>
      <c r="J45" s="52">
        <v>115.19498941427261</v>
      </c>
      <c r="K45" s="52">
        <v>116.33969479830157</v>
      </c>
      <c r="L45" s="52">
        <v>114.13983046824411</v>
      </c>
      <c r="M45" s="52">
        <v>113.74194129234232</v>
      </c>
      <c r="N45" s="52">
        <v>113.21004598094918</v>
      </c>
    </row>
    <row r="47" spans="1:14" x14ac:dyDescent="0.25">
      <c r="A47" s="48" t="s">
        <v>32</v>
      </c>
      <c r="B47" s="48"/>
      <c r="C47" s="49">
        <v>77.792295903385551</v>
      </c>
      <c r="D47" s="49">
        <v>77.500661692507578</v>
      </c>
      <c r="E47" s="49">
        <v>77.590781037776424</v>
      </c>
      <c r="F47" s="49">
        <v>77.599539686067686</v>
      </c>
      <c r="G47" s="49">
        <v>77.661674720542408</v>
      </c>
      <c r="H47" s="49">
        <v>77.682787408147618</v>
      </c>
      <c r="I47" s="49">
        <v>77.741086740445937</v>
      </c>
      <c r="J47" s="49">
        <v>77.875805958327774</v>
      </c>
      <c r="K47" s="49">
        <v>77.7750450281914</v>
      </c>
      <c r="L47" s="49">
        <v>78.023759335385847</v>
      </c>
      <c r="M47" s="49">
        <v>78.085070255657897</v>
      </c>
      <c r="N47" s="49">
        <v>78.157437693706697</v>
      </c>
    </row>
    <row r="48" spans="1:14" x14ac:dyDescent="0.25">
      <c r="A48" s="19" t="s">
        <v>45</v>
      </c>
      <c r="B48" s="19"/>
      <c r="C48" s="50">
        <v>75.507813508402421</v>
      </c>
      <c r="D48" s="50">
        <v>75.366172538359109</v>
      </c>
      <c r="E48" s="50">
        <v>75.493453587278225</v>
      </c>
      <c r="F48" s="50">
        <v>75.534268343398836</v>
      </c>
      <c r="G48" s="50">
        <v>75.627518529108954</v>
      </c>
      <c r="H48" s="50">
        <v>75.67219876818568</v>
      </c>
      <c r="I48" s="50">
        <v>75.752421187878824</v>
      </c>
      <c r="J48" s="50">
        <v>75.912014032428289</v>
      </c>
      <c r="K48" s="50">
        <v>75.822244675260961</v>
      </c>
      <c r="L48" s="50">
        <v>76.099709655463201</v>
      </c>
      <c r="M48" s="50">
        <v>76.181081809485022</v>
      </c>
      <c r="N48" s="50">
        <v>76.270888559466314</v>
      </c>
    </row>
    <row r="49" spans="1:14" x14ac:dyDescent="0.25">
      <c r="A49" s="51" t="s">
        <v>46</v>
      </c>
      <c r="B49" s="51"/>
      <c r="C49" s="52">
        <v>79.97701057945288</v>
      </c>
      <c r="D49" s="52">
        <v>79.598115402373594</v>
      </c>
      <c r="E49" s="52">
        <v>79.668323792486632</v>
      </c>
      <c r="F49" s="52">
        <v>79.666424802608489</v>
      </c>
      <c r="G49" s="52">
        <v>79.714778584396385</v>
      </c>
      <c r="H49" s="52">
        <v>79.71983206594048</v>
      </c>
      <c r="I49" s="52">
        <v>79.760483481895321</v>
      </c>
      <c r="J49" s="52">
        <v>79.873675001944861</v>
      </c>
      <c r="K49" s="52">
        <v>79.770866156519077</v>
      </c>
      <c r="L49" s="52">
        <v>79.992871941655395</v>
      </c>
      <c r="M49" s="52">
        <v>80.04132757905964</v>
      </c>
      <c r="N49" s="52">
        <v>80.100856592841723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B20"/>
  <sheetViews>
    <sheetView workbookViewId="0">
      <selection activeCell="A2" sqref="A2:A10"/>
    </sheetView>
  </sheetViews>
  <sheetFormatPr defaultRowHeight="15" x14ac:dyDescent="0.25"/>
  <cols>
    <col min="1" max="2" width="41.5703125" style="1" customWidth="1"/>
    <col min="3" max="16384" width="9.140625" style="1"/>
  </cols>
  <sheetData>
    <row r="1" spans="1:2" ht="24" customHeight="1" x14ac:dyDescent="0.25">
      <c r="A1" s="4" t="s">
        <v>53</v>
      </c>
      <c r="B1" s="4" t="s">
        <v>6</v>
      </c>
    </row>
    <row r="2" spans="1:2" x14ac:dyDescent="0.25">
      <c r="A2" s="54" t="s">
        <v>55</v>
      </c>
      <c r="B2" s="54" t="s">
        <v>55</v>
      </c>
    </row>
    <row r="3" spans="1:2" x14ac:dyDescent="0.25">
      <c r="A3" s="54" t="s">
        <v>56</v>
      </c>
      <c r="B3" s="54" t="s">
        <v>57</v>
      </c>
    </row>
    <row r="4" spans="1:2" x14ac:dyDescent="0.25">
      <c r="A4" s="54" t="s">
        <v>58</v>
      </c>
      <c r="B4" s="54" t="s">
        <v>59</v>
      </c>
    </row>
    <row r="5" spans="1:2" x14ac:dyDescent="0.25">
      <c r="A5" s="54" t="s">
        <v>60</v>
      </c>
      <c r="B5" s="54" t="s">
        <v>61</v>
      </c>
    </row>
    <row r="6" spans="1:2" x14ac:dyDescent="0.25">
      <c r="A6" s="54" t="s">
        <v>62</v>
      </c>
      <c r="B6" s="54" t="s">
        <v>63</v>
      </c>
    </row>
    <row r="7" spans="1:2" x14ac:dyDescent="0.25">
      <c r="A7" s="54" t="s">
        <v>64</v>
      </c>
      <c r="B7" s="54" t="s">
        <v>65</v>
      </c>
    </row>
    <row r="8" spans="1:2" x14ac:dyDescent="0.25">
      <c r="A8" s="54" t="s">
        <v>66</v>
      </c>
      <c r="B8" s="54" t="s">
        <v>67</v>
      </c>
    </row>
    <row r="9" spans="1:2" x14ac:dyDescent="0.25">
      <c r="A9" s="54" t="s">
        <v>68</v>
      </c>
      <c r="B9" s="54" t="s">
        <v>69</v>
      </c>
    </row>
    <row r="10" spans="1:2" x14ac:dyDescent="0.25">
      <c r="A10" s="54" t="s">
        <v>70</v>
      </c>
      <c r="B10" s="54" t="s">
        <v>71</v>
      </c>
    </row>
    <row r="11" spans="1:2" x14ac:dyDescent="0.25">
      <c r="A11" s="54"/>
      <c r="B11" s="54"/>
    </row>
    <row r="12" spans="1:2" x14ac:dyDescent="0.25">
      <c r="A12" s="54"/>
      <c r="B12" s="54"/>
    </row>
    <row r="13" spans="1:2" x14ac:dyDescent="0.25">
      <c r="A13" s="54"/>
      <c r="B13" s="54"/>
    </row>
    <row r="14" spans="1:2" x14ac:dyDescent="0.25">
      <c r="A14" s="54"/>
      <c r="B14" s="54"/>
    </row>
    <row r="15" spans="1:2" x14ac:dyDescent="0.25">
      <c r="A15" s="54"/>
      <c r="B15" s="54"/>
    </row>
    <row r="16" spans="1:2" x14ac:dyDescent="0.25">
      <c r="A16" s="54"/>
      <c r="B16" s="54"/>
    </row>
    <row r="17" spans="1:2" x14ac:dyDescent="0.25">
      <c r="A17" s="54"/>
      <c r="B17" s="54"/>
    </row>
    <row r="18" spans="1:2" x14ac:dyDescent="0.25">
      <c r="A18" s="54"/>
      <c r="B18" s="54"/>
    </row>
    <row r="19" spans="1:2" x14ac:dyDescent="0.25">
      <c r="A19" s="54"/>
      <c r="B19" s="54"/>
    </row>
    <row r="20" spans="1:2" x14ac:dyDescent="0.25">
      <c r="A20" s="54"/>
      <c r="B20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activeCell="E44" sqref="E44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72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121840</v>
      </c>
      <c r="D8" s="21">
        <v>121723.00000000001</v>
      </c>
      <c r="E8" s="21">
        <v>121576</v>
      </c>
      <c r="F8" s="21">
        <v>121381.99999999999</v>
      </c>
      <c r="G8" s="21">
        <v>121176</v>
      </c>
      <c r="H8" s="21">
        <v>120981</v>
      </c>
      <c r="I8" s="21">
        <v>120754</v>
      </c>
      <c r="J8" s="21">
        <v>120525.00000000001</v>
      </c>
      <c r="K8" s="21">
        <v>120283</v>
      </c>
      <c r="L8" s="21">
        <v>119993</v>
      </c>
      <c r="M8" s="21">
        <v>119716</v>
      </c>
      <c r="N8" s="21">
        <v>119415.99999999999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1168.0000000000002</v>
      </c>
      <c r="D10" s="26">
        <f t="shared" ref="D10:N10" si="0">SUM(D11:D12)</f>
        <v>1175</v>
      </c>
      <c r="E10" s="26">
        <f t="shared" si="0"/>
        <v>1168</v>
      </c>
      <c r="F10" s="26">
        <f t="shared" si="0"/>
        <v>1159</v>
      </c>
      <c r="G10" s="26">
        <f t="shared" si="0"/>
        <v>1155</v>
      </c>
      <c r="H10" s="26">
        <f t="shared" si="0"/>
        <v>1152</v>
      </c>
      <c r="I10" s="26">
        <f t="shared" si="0"/>
        <v>1143.9999999999998</v>
      </c>
      <c r="J10" s="26">
        <f t="shared" si="0"/>
        <v>1135</v>
      </c>
      <c r="K10" s="26">
        <f t="shared" si="0"/>
        <v>1126</v>
      </c>
      <c r="L10" s="26">
        <f t="shared" si="0"/>
        <v>1118</v>
      </c>
      <c r="M10" s="26">
        <f t="shared" si="0"/>
        <v>1113</v>
      </c>
      <c r="N10" s="26">
        <f t="shared" si="0"/>
        <v>1102.9999999999998</v>
      </c>
    </row>
    <row r="11" spans="1:14" x14ac:dyDescent="0.25">
      <c r="A11" s="17" t="s">
        <v>34</v>
      </c>
      <c r="B11" s="18"/>
      <c r="C11" s="22">
        <v>597.00000000000011</v>
      </c>
      <c r="D11" s="22">
        <v>603</v>
      </c>
      <c r="E11" s="22">
        <v>597</v>
      </c>
      <c r="F11" s="22">
        <v>594</v>
      </c>
      <c r="G11" s="22">
        <v>593</v>
      </c>
      <c r="H11" s="22">
        <v>590</v>
      </c>
      <c r="I11" s="22">
        <v>585.99999999999977</v>
      </c>
      <c r="J11" s="22">
        <v>580</v>
      </c>
      <c r="K11" s="22">
        <v>576</v>
      </c>
      <c r="L11" s="22">
        <v>573</v>
      </c>
      <c r="M11" s="22">
        <v>570</v>
      </c>
      <c r="N11" s="22">
        <v>564.99999999999989</v>
      </c>
    </row>
    <row r="12" spans="1:14" x14ac:dyDescent="0.25">
      <c r="A12" s="27" t="s">
        <v>35</v>
      </c>
      <c r="B12" s="28"/>
      <c r="C12" s="29">
        <v>571.00000000000011</v>
      </c>
      <c r="D12" s="29">
        <v>572</v>
      </c>
      <c r="E12" s="29">
        <v>571</v>
      </c>
      <c r="F12" s="29">
        <v>565.00000000000011</v>
      </c>
      <c r="G12" s="29">
        <v>562</v>
      </c>
      <c r="H12" s="29">
        <v>561.99999999999989</v>
      </c>
      <c r="I12" s="29">
        <v>558</v>
      </c>
      <c r="J12" s="29">
        <v>555</v>
      </c>
      <c r="K12" s="29">
        <v>550.00000000000011</v>
      </c>
      <c r="L12" s="29">
        <v>545</v>
      </c>
      <c r="M12" s="29">
        <v>543</v>
      </c>
      <c r="N12" s="29">
        <v>537.99999999999989</v>
      </c>
    </row>
    <row r="13" spans="1:14" x14ac:dyDescent="0.25">
      <c r="A13" s="24" t="s">
        <v>36</v>
      </c>
      <c r="B13" s="18"/>
      <c r="C13" s="26">
        <f>SUM(C14:C15)</f>
        <v>1418.9999999999989</v>
      </c>
      <c r="D13" s="26">
        <f t="shared" ref="D13:N13" si="1">SUM(D14:D15)</f>
        <v>1473.0000000000025</v>
      </c>
      <c r="E13" s="26">
        <f t="shared" si="1"/>
        <v>1480.0000000000005</v>
      </c>
      <c r="F13" s="26">
        <f t="shared" si="1"/>
        <v>1498.9999999999986</v>
      </c>
      <c r="G13" s="26">
        <f t="shared" si="1"/>
        <v>1510</v>
      </c>
      <c r="H13" s="26">
        <f t="shared" si="1"/>
        <v>1526.0000000000011</v>
      </c>
      <c r="I13" s="26">
        <f t="shared" si="1"/>
        <v>1537.0000000000009</v>
      </c>
      <c r="J13" s="26">
        <f t="shared" si="1"/>
        <v>1539.0000000000025</v>
      </c>
      <c r="K13" s="26">
        <f t="shared" si="1"/>
        <v>1572.9999999999989</v>
      </c>
      <c r="L13" s="26">
        <f t="shared" si="1"/>
        <v>1557.9999999999982</v>
      </c>
      <c r="M13" s="26">
        <f t="shared" si="1"/>
        <v>1571.9999999999993</v>
      </c>
      <c r="N13" s="26">
        <f t="shared" si="1"/>
        <v>1583.9999999999995</v>
      </c>
    </row>
    <row r="14" spans="1:14" x14ac:dyDescent="0.25">
      <c r="A14" s="17" t="s">
        <v>37</v>
      </c>
      <c r="B14" s="18"/>
      <c r="C14" s="22">
        <v>714.60505313604142</v>
      </c>
      <c r="D14" s="22">
        <v>736.92924830119171</v>
      </c>
      <c r="E14" s="22">
        <v>743.39828524801885</v>
      </c>
      <c r="F14" s="22">
        <v>754.45949902304096</v>
      </c>
      <c r="G14" s="22">
        <v>763.39479934123358</v>
      </c>
      <c r="H14" s="22">
        <v>774.01770144190368</v>
      </c>
      <c r="I14" s="22">
        <v>781.98677291919262</v>
      </c>
      <c r="J14" s="22">
        <v>784.82848225363591</v>
      </c>
      <c r="K14" s="22">
        <v>804.1127855476343</v>
      </c>
      <c r="L14" s="22">
        <v>798.71151360635463</v>
      </c>
      <c r="M14" s="22">
        <v>805.75494407693259</v>
      </c>
      <c r="N14" s="22">
        <v>811.21488129742227</v>
      </c>
    </row>
    <row r="15" spans="1:14" x14ac:dyDescent="0.25">
      <c r="A15" s="10" t="s">
        <v>38</v>
      </c>
      <c r="B15" s="12"/>
      <c r="C15" s="23">
        <v>704.39494686395744</v>
      </c>
      <c r="D15" s="23">
        <v>736.0707516988108</v>
      </c>
      <c r="E15" s="23">
        <v>736.60171475198149</v>
      </c>
      <c r="F15" s="23">
        <v>744.54050097695767</v>
      </c>
      <c r="G15" s="23">
        <v>746.60520065876631</v>
      </c>
      <c r="H15" s="23">
        <v>751.98229855809745</v>
      </c>
      <c r="I15" s="23">
        <v>755.01322708080818</v>
      </c>
      <c r="J15" s="23">
        <v>754.17151774636659</v>
      </c>
      <c r="K15" s="23">
        <v>768.88721445236456</v>
      </c>
      <c r="L15" s="23">
        <v>759.28848639364367</v>
      </c>
      <c r="M15" s="23">
        <v>766.24505592306673</v>
      </c>
      <c r="N15" s="23">
        <v>772.78511870257739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-250.99999999999864</v>
      </c>
      <c r="D17" s="32">
        <f t="shared" ref="D17:N17" si="2">D10-D13</f>
        <v>-298.0000000000025</v>
      </c>
      <c r="E17" s="32">
        <f t="shared" si="2"/>
        <v>-312.00000000000045</v>
      </c>
      <c r="F17" s="32">
        <f t="shared" si="2"/>
        <v>-339.99999999999864</v>
      </c>
      <c r="G17" s="32">
        <f t="shared" si="2"/>
        <v>-355</v>
      </c>
      <c r="H17" s="32">
        <f t="shared" si="2"/>
        <v>-374.00000000000114</v>
      </c>
      <c r="I17" s="32">
        <f t="shared" si="2"/>
        <v>-393.00000000000114</v>
      </c>
      <c r="J17" s="32">
        <f t="shared" si="2"/>
        <v>-404.0000000000025</v>
      </c>
      <c r="K17" s="32">
        <f t="shared" si="2"/>
        <v>-446.99999999999886</v>
      </c>
      <c r="L17" s="32">
        <f t="shared" si="2"/>
        <v>-439.99999999999818</v>
      </c>
      <c r="M17" s="32">
        <f t="shared" si="2"/>
        <v>-458.99999999999932</v>
      </c>
      <c r="N17" s="32">
        <f t="shared" si="2"/>
        <v>-480.99999999999977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5305.6782405216854</v>
      </c>
      <c r="D19" s="26">
        <f t="shared" ref="D19:N19" si="3">SUM(D20:D21)</f>
        <v>5325.5782397825915</v>
      </c>
      <c r="E19" s="26">
        <f t="shared" si="3"/>
        <v>5309.0782397825897</v>
      </c>
      <c r="F19" s="26">
        <f t="shared" si="3"/>
        <v>5317.0782397825869</v>
      </c>
      <c r="G19" s="26">
        <f t="shared" si="3"/>
        <v>5330.0782397825897</v>
      </c>
      <c r="H19" s="26">
        <f t="shared" si="3"/>
        <v>5323.5782397825897</v>
      </c>
      <c r="I19" s="26">
        <f t="shared" si="3"/>
        <v>5332.0782397825897</v>
      </c>
      <c r="J19" s="26">
        <f t="shared" si="3"/>
        <v>5331.0782397825897</v>
      </c>
      <c r="K19" s="26">
        <f t="shared" si="3"/>
        <v>5329.4864009323192</v>
      </c>
      <c r="L19" s="26">
        <f t="shared" si="3"/>
        <v>5331.5782397825878</v>
      </c>
      <c r="M19" s="26">
        <f t="shared" si="3"/>
        <v>5329.5782397825878</v>
      </c>
      <c r="N19" s="26">
        <f t="shared" si="3"/>
        <v>5330.572023346911</v>
      </c>
    </row>
    <row r="20" spans="1:14" x14ac:dyDescent="0.25">
      <c r="A20" s="64" t="s">
        <v>40</v>
      </c>
      <c r="B20" s="64"/>
      <c r="C20" s="22">
        <v>2651.4416471984127</v>
      </c>
      <c r="D20" s="22">
        <v>2668.003744041891</v>
      </c>
      <c r="E20" s="22">
        <v>2651.2382625153041</v>
      </c>
      <c r="F20" s="22">
        <v>2660.7688694028152</v>
      </c>
      <c r="G20" s="22">
        <v>2667.2365195619113</v>
      </c>
      <c r="H20" s="22">
        <v>2673.5479706122464</v>
      </c>
      <c r="I20" s="22">
        <v>2677.0325063508908</v>
      </c>
      <c r="J20" s="22">
        <v>2675.953361018112</v>
      </c>
      <c r="K20" s="22">
        <v>2679.0955126651115</v>
      </c>
      <c r="L20" s="22">
        <v>2677.8948766944723</v>
      </c>
      <c r="M20" s="22">
        <v>2676.9165919297602</v>
      </c>
      <c r="N20" s="22">
        <v>2683.1465605400058</v>
      </c>
    </row>
    <row r="21" spans="1:14" x14ac:dyDescent="0.25">
      <c r="A21" s="27" t="s">
        <v>41</v>
      </c>
      <c r="B21" s="27"/>
      <c r="C21" s="29">
        <v>2654.2365933232732</v>
      </c>
      <c r="D21" s="29">
        <v>2657.5744957407001</v>
      </c>
      <c r="E21" s="29">
        <v>2657.8399772672851</v>
      </c>
      <c r="F21" s="29">
        <v>2656.3093703797717</v>
      </c>
      <c r="G21" s="29">
        <v>2662.8417202206783</v>
      </c>
      <c r="H21" s="29">
        <v>2650.0302691703432</v>
      </c>
      <c r="I21" s="29">
        <v>2655.0457334316989</v>
      </c>
      <c r="J21" s="29">
        <v>2655.1248787644777</v>
      </c>
      <c r="K21" s="29">
        <v>2650.3908882672076</v>
      </c>
      <c r="L21" s="29">
        <v>2653.6833630881156</v>
      </c>
      <c r="M21" s="29">
        <v>2652.6616478528281</v>
      </c>
      <c r="N21" s="29">
        <v>2647.4254628069057</v>
      </c>
    </row>
    <row r="22" spans="1:14" x14ac:dyDescent="0.25">
      <c r="A22" s="67" t="s">
        <v>44</v>
      </c>
      <c r="B22" s="67"/>
      <c r="C22" s="26">
        <f>SUM(C23:C24)</f>
        <v>5194.4782390434921</v>
      </c>
      <c r="D22" s="26">
        <f t="shared" ref="D22:N22" si="4">SUM(D23:D24)</f>
        <v>5174.5782397825878</v>
      </c>
      <c r="E22" s="26">
        <f t="shared" si="4"/>
        <v>5191.0782397825878</v>
      </c>
      <c r="F22" s="26">
        <f t="shared" si="4"/>
        <v>5183.0782397825906</v>
      </c>
      <c r="G22" s="26">
        <f t="shared" si="4"/>
        <v>5170.0782397825897</v>
      </c>
      <c r="H22" s="26">
        <f t="shared" si="4"/>
        <v>5176.5782397825897</v>
      </c>
      <c r="I22" s="26">
        <f t="shared" si="4"/>
        <v>5168.0782397825888</v>
      </c>
      <c r="J22" s="26">
        <f t="shared" si="4"/>
        <v>5169.0782397825878</v>
      </c>
      <c r="K22" s="26">
        <f t="shared" si="4"/>
        <v>5172.486400932321</v>
      </c>
      <c r="L22" s="26">
        <f t="shared" si="4"/>
        <v>5168.5782397825897</v>
      </c>
      <c r="M22" s="26">
        <f t="shared" si="4"/>
        <v>5170.5782397825897</v>
      </c>
      <c r="N22" s="26">
        <f t="shared" si="4"/>
        <v>5174.572023346911</v>
      </c>
    </row>
    <row r="23" spans="1:14" x14ac:dyDescent="0.25">
      <c r="A23" s="64" t="s">
        <v>42</v>
      </c>
      <c r="B23" s="64"/>
      <c r="C23" s="23">
        <v>2598.6365925841765</v>
      </c>
      <c r="D23" s="22">
        <v>2582.0744957406982</v>
      </c>
      <c r="E23" s="22">
        <v>2598.8399772672851</v>
      </c>
      <c r="F23" s="22">
        <v>2589.309370379774</v>
      </c>
      <c r="G23" s="22">
        <v>2582.8417202206779</v>
      </c>
      <c r="H23" s="22">
        <v>2576.5302691703428</v>
      </c>
      <c r="I23" s="22">
        <v>2573.045733431698</v>
      </c>
      <c r="J23" s="22">
        <v>2574.1248787644768</v>
      </c>
      <c r="K23" s="22">
        <v>2570.9827271174772</v>
      </c>
      <c r="L23" s="22">
        <v>2572.183363088116</v>
      </c>
      <c r="M23" s="22">
        <v>2573.161647852829</v>
      </c>
      <c r="N23" s="22">
        <v>2566.931679242583</v>
      </c>
    </row>
    <row r="24" spans="1:14" x14ac:dyDescent="0.25">
      <c r="A24" s="10" t="s">
        <v>43</v>
      </c>
      <c r="B24" s="10"/>
      <c r="C24" s="23">
        <v>2595.8416464593156</v>
      </c>
      <c r="D24" s="23">
        <v>2592.5037440418891</v>
      </c>
      <c r="E24" s="23">
        <v>2592.2382625153032</v>
      </c>
      <c r="F24" s="23">
        <v>2593.7688694028166</v>
      </c>
      <c r="G24" s="23">
        <v>2587.2365195619113</v>
      </c>
      <c r="H24" s="23">
        <v>2600.0479706122464</v>
      </c>
      <c r="I24" s="23">
        <v>2595.0325063508908</v>
      </c>
      <c r="J24" s="23">
        <v>2594.9533610181115</v>
      </c>
      <c r="K24" s="23">
        <v>2601.5036738148433</v>
      </c>
      <c r="L24" s="23">
        <v>2596.3948766944732</v>
      </c>
      <c r="M24" s="23">
        <v>2597.4165919297602</v>
      </c>
      <c r="N24" s="23">
        <v>2607.6403441043285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111.20000147819337</v>
      </c>
      <c r="D26" s="32">
        <f t="shared" ref="D26:N26" si="5">D19-D22</f>
        <v>151.00000000000364</v>
      </c>
      <c r="E26" s="32">
        <f t="shared" si="5"/>
        <v>118.00000000000182</v>
      </c>
      <c r="F26" s="32">
        <f t="shared" si="5"/>
        <v>133.99999999999636</v>
      </c>
      <c r="G26" s="32">
        <f t="shared" si="5"/>
        <v>160</v>
      </c>
      <c r="H26" s="32">
        <f t="shared" si="5"/>
        <v>147</v>
      </c>
      <c r="I26" s="32">
        <f t="shared" si="5"/>
        <v>164.00000000000091</v>
      </c>
      <c r="J26" s="32">
        <f t="shared" si="5"/>
        <v>162.00000000000182</v>
      </c>
      <c r="K26" s="32">
        <f t="shared" si="5"/>
        <v>156.99999999999818</v>
      </c>
      <c r="L26" s="32">
        <f t="shared" si="5"/>
        <v>162.99999999999818</v>
      </c>
      <c r="M26" s="32">
        <f t="shared" si="5"/>
        <v>158.99999999999818</v>
      </c>
      <c r="N26" s="32">
        <f t="shared" si="5"/>
        <v>156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22.79998779296875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-117.00001072883651</v>
      </c>
      <c r="D30" s="32">
        <f t="shared" ref="D30:N30" si="6">D17+D26+D28</f>
        <v>-146.99999999999886</v>
      </c>
      <c r="E30" s="32">
        <f t="shared" si="6"/>
        <v>-193.99999999999864</v>
      </c>
      <c r="F30" s="32">
        <f t="shared" si="6"/>
        <v>-206.00000000000227</v>
      </c>
      <c r="G30" s="32">
        <f t="shared" si="6"/>
        <v>-195</v>
      </c>
      <c r="H30" s="32">
        <f t="shared" si="6"/>
        <v>-227.00000000000114</v>
      </c>
      <c r="I30" s="32">
        <f t="shared" si="6"/>
        <v>-229.00000000000023</v>
      </c>
      <c r="J30" s="32">
        <f t="shared" si="6"/>
        <v>-242.00000000000068</v>
      </c>
      <c r="K30" s="32">
        <f t="shared" si="6"/>
        <v>-290.00000000000068</v>
      </c>
      <c r="L30" s="32">
        <f t="shared" si="6"/>
        <v>-277</v>
      </c>
      <c r="M30" s="32">
        <f t="shared" si="6"/>
        <v>-300.00000000000114</v>
      </c>
      <c r="N30" s="32">
        <f t="shared" si="6"/>
        <v>-324.99999999999977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121723.00000000001</v>
      </c>
      <c r="D32" s="21">
        <v>121576</v>
      </c>
      <c r="E32" s="21">
        <v>121381.99999999999</v>
      </c>
      <c r="F32" s="21">
        <v>121176</v>
      </c>
      <c r="G32" s="21">
        <v>120981</v>
      </c>
      <c r="H32" s="21">
        <v>120754</v>
      </c>
      <c r="I32" s="21">
        <v>120525.00000000001</v>
      </c>
      <c r="J32" s="21">
        <v>120283</v>
      </c>
      <c r="K32" s="21">
        <v>119993</v>
      </c>
      <c r="L32" s="21">
        <v>119716</v>
      </c>
      <c r="M32" s="21">
        <v>119415.99999999999</v>
      </c>
      <c r="N32" s="21">
        <v>119091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-9.6027577150348264E-4</v>
      </c>
      <c r="D34" s="39">
        <f t="shared" ref="D34:N34" si="7">(D32/D8)-1</f>
        <v>-1.2076600149520944E-3</v>
      </c>
      <c r="E34" s="39">
        <f t="shared" si="7"/>
        <v>-1.5957096795421455E-3</v>
      </c>
      <c r="F34" s="39">
        <f t="shared" si="7"/>
        <v>-1.6971214842397275E-3</v>
      </c>
      <c r="G34" s="39">
        <f t="shared" si="7"/>
        <v>-1.6092295504059884E-3</v>
      </c>
      <c r="H34" s="39">
        <f t="shared" si="7"/>
        <v>-1.8763276878187574E-3</v>
      </c>
      <c r="I34" s="39">
        <f t="shared" si="7"/>
        <v>-1.8964175099788205E-3</v>
      </c>
      <c r="J34" s="39">
        <f t="shared" si="7"/>
        <v>-2.0078821821200021E-3</v>
      </c>
      <c r="K34" s="39">
        <f t="shared" si="7"/>
        <v>-2.4109807703499575E-3</v>
      </c>
      <c r="L34" s="39">
        <f t="shared" si="7"/>
        <v>-2.3084679939663344E-3</v>
      </c>
      <c r="M34" s="39">
        <f t="shared" si="7"/>
        <v>-2.5059307026631394E-3</v>
      </c>
      <c r="N34" s="39">
        <f t="shared" si="7"/>
        <v>-2.7215783479599409E-3</v>
      </c>
    </row>
    <row r="35" spans="1:14" ht="15.75" thickBot="1" x14ac:dyDescent="0.3">
      <c r="A35" s="40" t="s">
        <v>15</v>
      </c>
      <c r="B35" s="41"/>
      <c r="C35" s="42">
        <f>(C32/$C$8)-1</f>
        <v>-9.6027577150348264E-4</v>
      </c>
      <c r="D35" s="42">
        <f t="shared" ref="D35:N35" si="8">(D32/$C$8)-1</f>
        <v>-2.1667760998029806E-3</v>
      </c>
      <c r="E35" s="42">
        <f t="shared" si="8"/>
        <v>-3.7590282337492953E-3</v>
      </c>
      <c r="F35" s="42">
        <f t="shared" si="8"/>
        <v>-5.4497701904137053E-3</v>
      </c>
      <c r="G35" s="42">
        <f t="shared" si="8"/>
        <v>-7.0502298095863614E-3</v>
      </c>
      <c r="H35" s="42">
        <f t="shared" si="8"/>
        <v>-8.9133289560078266E-3</v>
      </c>
      <c r="I35" s="42">
        <f t="shared" si="8"/>
        <v>-1.0792843072882308E-2</v>
      </c>
      <c r="J35" s="42">
        <f t="shared" si="8"/>
        <v>-1.2779054497701892E-2</v>
      </c>
      <c r="K35" s="42">
        <f t="shared" si="8"/>
        <v>-1.5159225213394634E-2</v>
      </c>
      <c r="L35" s="42">
        <f t="shared" si="8"/>
        <v>-1.7432698621142495E-2</v>
      </c>
      <c r="M35" s="42">
        <f t="shared" si="8"/>
        <v>-1.9894944189100539E-2</v>
      </c>
      <c r="N35" s="42">
        <f t="shared" si="8"/>
        <v>-2.2562376887721558E-2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1.6087018490431177</v>
      </c>
      <c r="D41" s="47">
        <v>1.6192977584990758</v>
      </c>
      <c r="E41" s="47">
        <v>1.6120315539840948</v>
      </c>
      <c r="F41" s="47">
        <v>1.6057537719785508</v>
      </c>
      <c r="G41" s="47">
        <v>1.6087062734569191</v>
      </c>
      <c r="H41" s="47">
        <v>1.6152974235395423</v>
      </c>
      <c r="I41" s="47">
        <v>1.6178162076922435</v>
      </c>
      <c r="J41" s="47">
        <v>1.6208458644252484</v>
      </c>
      <c r="K41" s="47">
        <v>1.6253232717845605</v>
      </c>
      <c r="L41" s="47">
        <v>1.6325287681133682</v>
      </c>
      <c r="M41" s="47">
        <v>1.6449003255373238</v>
      </c>
      <c r="N41" s="47">
        <v>1.6496088684761983</v>
      </c>
    </row>
    <row r="43" spans="1:14" x14ac:dyDescent="0.25">
      <c r="A43" s="48" t="s">
        <v>31</v>
      </c>
      <c r="B43" s="48"/>
      <c r="C43" s="49">
        <v>108.57051784960403</v>
      </c>
      <c r="D43" s="49">
        <v>111.01136490104415</v>
      </c>
      <c r="E43" s="49">
        <v>110.12190650205029</v>
      </c>
      <c r="F43" s="49">
        <v>109.97072806767544</v>
      </c>
      <c r="G43" s="49">
        <v>109.3465368431348</v>
      </c>
      <c r="H43" s="49">
        <v>109.12822709672574</v>
      </c>
      <c r="I43" s="49">
        <v>108.58887819720523</v>
      </c>
      <c r="J43" s="49">
        <v>107.38703093201299</v>
      </c>
      <c r="K43" s="49">
        <v>108.25726063786503</v>
      </c>
      <c r="L43" s="49">
        <v>106.03892720543037</v>
      </c>
      <c r="M43" s="49">
        <v>105.51241722404944</v>
      </c>
      <c r="N43" s="49">
        <v>104.89392409474382</v>
      </c>
    </row>
    <row r="44" spans="1:14" x14ac:dyDescent="0.25">
      <c r="A44" s="19" t="s">
        <v>47</v>
      </c>
      <c r="B44" s="19"/>
      <c r="C44" s="50">
        <v>109.6872903024952</v>
      </c>
      <c r="D44" s="50">
        <v>110.92071869783173</v>
      </c>
      <c r="E44" s="50">
        <v>109.83739707151696</v>
      </c>
      <c r="F44" s="50">
        <v>109.51041486797244</v>
      </c>
      <c r="G44" s="50">
        <v>108.73919854696186</v>
      </c>
      <c r="H44" s="50">
        <v>108.35958548583308</v>
      </c>
      <c r="I44" s="50">
        <v>107.69679925086142</v>
      </c>
      <c r="J44" s="50">
        <v>106.38326267002917</v>
      </c>
      <c r="K44" s="50">
        <v>107.15227555952858</v>
      </c>
      <c r="L44" s="50">
        <v>104.87997696944664</v>
      </c>
      <c r="M44" s="50">
        <v>104.25220423730322</v>
      </c>
      <c r="N44" s="50">
        <v>103.55730409199325</v>
      </c>
    </row>
    <row r="45" spans="1:14" x14ac:dyDescent="0.25">
      <c r="A45" s="51" t="s">
        <v>48</v>
      </c>
      <c r="B45" s="51"/>
      <c r="C45" s="52">
        <v>107.4605578534189</v>
      </c>
      <c r="D45" s="52">
        <v>111.10226536295856</v>
      </c>
      <c r="E45" s="52">
        <v>110.41053937680249</v>
      </c>
      <c r="F45" s="52">
        <v>110.44113799808241</v>
      </c>
      <c r="G45" s="52">
        <v>109.97458807115983</v>
      </c>
      <c r="H45" s="52">
        <v>109.9308646508039</v>
      </c>
      <c r="I45" s="52">
        <v>109.52854232664646</v>
      </c>
      <c r="J45" s="52">
        <v>108.45191420408159</v>
      </c>
      <c r="K45" s="52">
        <v>109.43751486797211</v>
      </c>
      <c r="L45" s="52">
        <v>107.28601912837325</v>
      </c>
      <c r="M45" s="52">
        <v>106.87089787298508</v>
      </c>
      <c r="N45" s="52">
        <v>106.33464266720576</v>
      </c>
    </row>
    <row r="47" spans="1:14" x14ac:dyDescent="0.25">
      <c r="A47" s="48" t="s">
        <v>32</v>
      </c>
      <c r="B47" s="48"/>
      <c r="C47" s="49">
        <v>78.434266497476301</v>
      </c>
      <c r="D47" s="49">
        <v>78.159530508138388</v>
      </c>
      <c r="E47" s="49">
        <v>78.265824090939049</v>
      </c>
      <c r="F47" s="49">
        <v>78.277796961967397</v>
      </c>
      <c r="G47" s="49">
        <v>78.34597085162028</v>
      </c>
      <c r="H47" s="49">
        <v>78.379556062866143</v>
      </c>
      <c r="I47" s="49">
        <v>78.448112499738272</v>
      </c>
      <c r="J47" s="49">
        <v>78.580202037363918</v>
      </c>
      <c r="K47" s="49">
        <v>78.490862228642953</v>
      </c>
      <c r="L47" s="49">
        <v>78.74499583548824</v>
      </c>
      <c r="M47" s="49">
        <v>78.809284287594807</v>
      </c>
      <c r="N47" s="49">
        <v>78.887434162217488</v>
      </c>
    </row>
    <row r="48" spans="1:14" x14ac:dyDescent="0.25">
      <c r="A48" s="19" t="s">
        <v>45</v>
      </c>
      <c r="B48" s="19"/>
      <c r="C48" s="50">
        <v>76.193034121131845</v>
      </c>
      <c r="D48" s="50">
        <v>76.035661534578509</v>
      </c>
      <c r="E48" s="50">
        <v>76.177537318625525</v>
      </c>
      <c r="F48" s="50">
        <v>76.207128230452696</v>
      </c>
      <c r="G48" s="50">
        <v>76.29021572612524</v>
      </c>
      <c r="H48" s="50">
        <v>76.348199749018193</v>
      </c>
      <c r="I48" s="50">
        <v>76.437365551164916</v>
      </c>
      <c r="J48" s="50">
        <v>76.595700906382348</v>
      </c>
      <c r="K48" s="50">
        <v>76.516335961132526</v>
      </c>
      <c r="L48" s="50">
        <v>76.79161662079639</v>
      </c>
      <c r="M48" s="50">
        <v>76.87355612674088</v>
      </c>
      <c r="N48" s="50">
        <v>76.971588869722083</v>
      </c>
    </row>
    <row r="49" spans="1:14" x14ac:dyDescent="0.25">
      <c r="A49" s="51" t="s">
        <v>46</v>
      </c>
      <c r="B49" s="51"/>
      <c r="C49" s="52">
        <v>80.550710726984917</v>
      </c>
      <c r="D49" s="52">
        <v>80.180243734765057</v>
      </c>
      <c r="E49" s="52">
        <v>80.259927377254172</v>
      </c>
      <c r="F49" s="52">
        <v>80.258580196142262</v>
      </c>
      <c r="G49" s="52">
        <v>80.312492808438151</v>
      </c>
      <c r="H49" s="52">
        <v>80.328635458919209</v>
      </c>
      <c r="I49" s="52">
        <v>80.380650347964206</v>
      </c>
      <c r="J49" s="52">
        <v>80.4895358135783</v>
      </c>
      <c r="K49" s="52">
        <v>80.394852905939203</v>
      </c>
      <c r="L49" s="52">
        <v>80.624627238591742</v>
      </c>
      <c r="M49" s="52">
        <v>80.674188235134068</v>
      </c>
      <c r="N49" s="52">
        <v>80.73601711277675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workbookViewId="0">
      <selection activeCell="E51" sqref="E5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73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14442</v>
      </c>
      <c r="D8" s="21">
        <v>14526.865619063747</v>
      </c>
      <c r="E8" s="21">
        <v>14611.247557827895</v>
      </c>
      <c r="F8" s="21">
        <v>14689.245717748721</v>
      </c>
      <c r="G8" s="21">
        <v>14765.240814463783</v>
      </c>
      <c r="H8" s="21">
        <v>14843.201757998357</v>
      </c>
      <c r="I8" s="21">
        <v>14916.361408133364</v>
      </c>
      <c r="J8" s="21">
        <v>14989.182976997745</v>
      </c>
      <c r="K8" s="21">
        <v>15060.151613943995</v>
      </c>
      <c r="L8" s="21">
        <v>15125.785666946756</v>
      </c>
      <c r="M8" s="21">
        <v>15193.188620662979</v>
      </c>
      <c r="N8" s="21">
        <v>15258.789205761714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131.02450758771101</v>
      </c>
      <c r="D10" s="26">
        <f t="shared" ref="D10:N10" si="0">SUM(D11:D12)</f>
        <v>132.69559409074765</v>
      </c>
      <c r="E10" s="26">
        <f t="shared" si="0"/>
        <v>132.86876003401295</v>
      </c>
      <c r="F10" s="26">
        <f t="shared" si="0"/>
        <v>132.90876602314211</v>
      </c>
      <c r="G10" s="26">
        <f t="shared" si="0"/>
        <v>133.57852428912031</v>
      </c>
      <c r="H10" s="26">
        <f t="shared" si="0"/>
        <v>134.35633863383626</v>
      </c>
      <c r="I10" s="26">
        <f t="shared" si="0"/>
        <v>134.6011141987434</v>
      </c>
      <c r="J10" s="26">
        <f t="shared" si="0"/>
        <v>134.88851892216982</v>
      </c>
      <c r="K10" s="26">
        <f t="shared" si="0"/>
        <v>135.22595577723942</v>
      </c>
      <c r="L10" s="26">
        <f t="shared" si="0"/>
        <v>135.78448630819403</v>
      </c>
      <c r="M10" s="26">
        <f t="shared" si="0"/>
        <v>136.88961580008538</v>
      </c>
      <c r="N10" s="26">
        <f t="shared" si="0"/>
        <v>137.41447844181911</v>
      </c>
    </row>
    <row r="11" spans="1:14" x14ac:dyDescent="0.25">
      <c r="A11" s="20" t="s">
        <v>34</v>
      </c>
      <c r="B11" s="18"/>
      <c r="C11" s="22">
        <v>66.970574511869415</v>
      </c>
      <c r="D11" s="22">
        <v>68.098249563166661</v>
      </c>
      <c r="E11" s="22">
        <v>67.913227517385053</v>
      </c>
      <c r="F11" s="22">
        <v>68.117176029116834</v>
      </c>
      <c r="G11" s="22">
        <v>68.581874375279952</v>
      </c>
      <c r="H11" s="22">
        <v>68.810972043371009</v>
      </c>
      <c r="I11" s="22">
        <v>68.947773531873793</v>
      </c>
      <c r="J11" s="22">
        <v>68.929815836879726</v>
      </c>
      <c r="K11" s="22">
        <v>69.174201179120701</v>
      </c>
      <c r="L11" s="22">
        <v>69.5925855586719</v>
      </c>
      <c r="M11" s="22">
        <v>70.105194075515428</v>
      </c>
      <c r="N11" s="22">
        <v>70.389102737649864</v>
      </c>
    </row>
    <row r="12" spans="1:14" x14ac:dyDescent="0.25">
      <c r="A12" s="27" t="s">
        <v>35</v>
      </c>
      <c r="B12" s="28"/>
      <c r="C12" s="29">
        <v>64.053933075841599</v>
      </c>
      <c r="D12" s="29">
        <v>64.597344527580987</v>
      </c>
      <c r="E12" s="29">
        <v>64.955532516627898</v>
      </c>
      <c r="F12" s="29">
        <v>64.791589994025273</v>
      </c>
      <c r="G12" s="29">
        <v>64.996649913840358</v>
      </c>
      <c r="H12" s="29">
        <v>65.54536659046525</v>
      </c>
      <c r="I12" s="29">
        <v>65.65334066686961</v>
      </c>
      <c r="J12" s="29">
        <v>65.958703085290097</v>
      </c>
      <c r="K12" s="29">
        <v>66.05175459811872</v>
      </c>
      <c r="L12" s="29">
        <v>66.191900749522134</v>
      </c>
      <c r="M12" s="29">
        <v>66.784421724569953</v>
      </c>
      <c r="N12" s="29">
        <v>67.02537570416925</v>
      </c>
    </row>
    <row r="13" spans="1:14" x14ac:dyDescent="0.25">
      <c r="A13" s="33" t="s">
        <v>36</v>
      </c>
      <c r="B13" s="18"/>
      <c r="C13" s="26">
        <f>SUM(C14:C15)</f>
        <v>138.02507447217965</v>
      </c>
      <c r="D13" s="26">
        <f t="shared" ref="D13:N13" si="1">SUM(D14:D15)</f>
        <v>144.85367933010747</v>
      </c>
      <c r="E13" s="26">
        <f t="shared" si="1"/>
        <v>147.60429824822421</v>
      </c>
      <c r="F13" s="26">
        <f t="shared" si="1"/>
        <v>151.19183536809737</v>
      </c>
      <c r="G13" s="26">
        <f t="shared" si="1"/>
        <v>153.86157736171396</v>
      </c>
      <c r="H13" s="26">
        <f t="shared" si="1"/>
        <v>157.9190571377645</v>
      </c>
      <c r="I13" s="26">
        <f t="shared" si="1"/>
        <v>160.92696598429058</v>
      </c>
      <c r="J13" s="26">
        <f t="shared" si="1"/>
        <v>162.35185797998082</v>
      </c>
      <c r="K13" s="26">
        <f t="shared" si="1"/>
        <v>167.60756381570269</v>
      </c>
      <c r="L13" s="26">
        <f t="shared" si="1"/>
        <v>167.54223851235542</v>
      </c>
      <c r="M13" s="26">
        <f t="shared" si="1"/>
        <v>170.15877990209546</v>
      </c>
      <c r="N13" s="26">
        <f t="shared" si="1"/>
        <v>172.47782634679862</v>
      </c>
    </row>
    <row r="14" spans="1:14" x14ac:dyDescent="0.25">
      <c r="A14" s="20" t="s">
        <v>37</v>
      </c>
      <c r="B14" s="18"/>
      <c r="C14" s="22">
        <v>70.058349345883073</v>
      </c>
      <c r="D14" s="22">
        <v>72.838962472238705</v>
      </c>
      <c r="E14" s="22">
        <v>74.484739252738791</v>
      </c>
      <c r="F14" s="22">
        <v>76.35249089366701</v>
      </c>
      <c r="G14" s="22">
        <v>77.728072306358484</v>
      </c>
      <c r="H14" s="22">
        <v>79.776045345387345</v>
      </c>
      <c r="I14" s="22">
        <v>81.322810025225053</v>
      </c>
      <c r="J14" s="22">
        <v>82.00981802288058</v>
      </c>
      <c r="K14" s="22">
        <v>84.542651798167952</v>
      </c>
      <c r="L14" s="22">
        <v>84.494319976614577</v>
      </c>
      <c r="M14" s="22">
        <v>85.647944214163871</v>
      </c>
      <c r="N14" s="22">
        <v>86.797866559894999</v>
      </c>
    </row>
    <row r="15" spans="1:14" x14ac:dyDescent="0.25">
      <c r="A15" s="10" t="s">
        <v>38</v>
      </c>
      <c r="B15" s="12"/>
      <c r="C15" s="23">
        <v>67.966725126296566</v>
      </c>
      <c r="D15" s="23">
        <v>72.014716857868777</v>
      </c>
      <c r="E15" s="23">
        <v>73.11955899548542</v>
      </c>
      <c r="F15" s="23">
        <v>74.839344474430376</v>
      </c>
      <c r="G15" s="23">
        <v>76.133505055355471</v>
      </c>
      <c r="H15" s="23">
        <v>78.143011792377152</v>
      </c>
      <c r="I15" s="23">
        <v>79.604155959065508</v>
      </c>
      <c r="J15" s="23">
        <v>80.342039957100226</v>
      </c>
      <c r="K15" s="23">
        <v>83.064912017534738</v>
      </c>
      <c r="L15" s="23">
        <v>83.047918535740862</v>
      </c>
      <c r="M15" s="23">
        <v>84.510835687931589</v>
      </c>
      <c r="N15" s="23">
        <v>85.679959786903623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-7.0005668844686397</v>
      </c>
      <c r="D17" s="32">
        <f t="shared" ref="D17:N17" si="2">D10-D13</f>
        <v>-12.158085239359821</v>
      </c>
      <c r="E17" s="32">
        <f t="shared" si="2"/>
        <v>-14.73553821421126</v>
      </c>
      <c r="F17" s="32">
        <f t="shared" si="2"/>
        <v>-18.283069344955265</v>
      </c>
      <c r="G17" s="32">
        <f t="shared" si="2"/>
        <v>-20.283053072593646</v>
      </c>
      <c r="H17" s="32">
        <f t="shared" si="2"/>
        <v>-23.562718503928238</v>
      </c>
      <c r="I17" s="32">
        <f t="shared" si="2"/>
        <v>-26.325851785547172</v>
      </c>
      <c r="J17" s="32">
        <f t="shared" si="2"/>
        <v>-27.463339057810998</v>
      </c>
      <c r="K17" s="32">
        <f t="shared" si="2"/>
        <v>-32.38160803846327</v>
      </c>
      <c r="L17" s="32">
        <f t="shared" si="2"/>
        <v>-31.757752204161392</v>
      </c>
      <c r="M17" s="32">
        <f t="shared" si="2"/>
        <v>-33.26916410201008</v>
      </c>
      <c r="N17" s="32">
        <f t="shared" si="2"/>
        <v>-35.063347904979508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617.00258985552296</v>
      </c>
      <c r="D19" s="26">
        <f t="shared" ref="D19:N19" si="3">SUM(D20:D21)</f>
        <v>619.36592727934544</v>
      </c>
      <c r="E19" s="26">
        <f t="shared" si="3"/>
        <v>617.22631141947249</v>
      </c>
      <c r="F19" s="26">
        <f t="shared" si="3"/>
        <v>618.73103994197584</v>
      </c>
      <c r="G19" s="26">
        <f t="shared" si="3"/>
        <v>620.66040668679716</v>
      </c>
      <c r="H19" s="26">
        <f t="shared" si="3"/>
        <v>619.73946256374006</v>
      </c>
      <c r="I19" s="26">
        <f t="shared" si="3"/>
        <v>621.61782741546631</v>
      </c>
      <c r="J19" s="26">
        <f t="shared" si="3"/>
        <v>621.4240393617921</v>
      </c>
      <c r="K19" s="26">
        <f t="shared" si="3"/>
        <v>621.67925015006381</v>
      </c>
      <c r="L19" s="26">
        <f t="shared" si="3"/>
        <v>621.59375399971645</v>
      </c>
      <c r="M19" s="26">
        <f t="shared" si="3"/>
        <v>621.83731173734475</v>
      </c>
      <c r="N19" s="26">
        <f t="shared" si="3"/>
        <v>621.22208150526012</v>
      </c>
    </row>
    <row r="20" spans="1:14" x14ac:dyDescent="0.25">
      <c r="A20" s="64" t="s">
        <v>40</v>
      </c>
      <c r="B20" s="64"/>
      <c r="C20" s="22">
        <v>309.03860994255365</v>
      </c>
      <c r="D20" s="22">
        <v>310.79059893829884</v>
      </c>
      <c r="E20" s="22">
        <v>308.72564413346163</v>
      </c>
      <c r="F20" s="22">
        <v>309.6962220314075</v>
      </c>
      <c r="G20" s="22">
        <v>310.57614947705173</v>
      </c>
      <c r="H20" s="22">
        <v>311.3914303924891</v>
      </c>
      <c r="I20" s="22">
        <v>312.27209137698594</v>
      </c>
      <c r="J20" s="22">
        <v>311.96980144653509</v>
      </c>
      <c r="K20" s="22">
        <v>312.4228869648955</v>
      </c>
      <c r="L20" s="22">
        <v>312.49793359241448</v>
      </c>
      <c r="M20" s="22">
        <v>312.76613614940982</v>
      </c>
      <c r="N20" s="22">
        <v>312.58985360098632</v>
      </c>
    </row>
    <row r="21" spans="1:14" x14ac:dyDescent="0.25">
      <c r="A21" s="27" t="s">
        <v>41</v>
      </c>
      <c r="B21" s="27"/>
      <c r="C21" s="29">
        <v>307.96397991296931</v>
      </c>
      <c r="D21" s="29">
        <v>308.57532834104666</v>
      </c>
      <c r="E21" s="29">
        <v>308.50066728601092</v>
      </c>
      <c r="F21" s="29">
        <v>309.03481791056834</v>
      </c>
      <c r="G21" s="29">
        <v>310.08425720974549</v>
      </c>
      <c r="H21" s="29">
        <v>308.34803217125102</v>
      </c>
      <c r="I21" s="29">
        <v>309.34573603848037</v>
      </c>
      <c r="J21" s="29">
        <v>309.45423791525701</v>
      </c>
      <c r="K21" s="29">
        <v>309.25636318516831</v>
      </c>
      <c r="L21" s="29">
        <v>309.09582040730191</v>
      </c>
      <c r="M21" s="29">
        <v>309.07117558793493</v>
      </c>
      <c r="N21" s="29">
        <v>308.63222790427386</v>
      </c>
    </row>
    <row r="22" spans="1:14" x14ac:dyDescent="0.25">
      <c r="A22" s="67" t="s">
        <v>44</v>
      </c>
      <c r="B22" s="67"/>
      <c r="C22" s="26">
        <f>SUM(C23:C24)</f>
        <v>525.13640390730939</v>
      </c>
      <c r="D22" s="26">
        <f t="shared" ref="D22:N22" si="4">SUM(D23:D24)</f>
        <v>522.82590327583478</v>
      </c>
      <c r="E22" s="26">
        <f t="shared" si="4"/>
        <v>524.49261328443413</v>
      </c>
      <c r="F22" s="26">
        <f t="shared" si="4"/>
        <v>524.4528738819597</v>
      </c>
      <c r="G22" s="26">
        <f t="shared" si="4"/>
        <v>522.41641007963131</v>
      </c>
      <c r="H22" s="26">
        <f t="shared" si="4"/>
        <v>523.01709392480348</v>
      </c>
      <c r="I22" s="26">
        <f t="shared" si="4"/>
        <v>522.47040676553763</v>
      </c>
      <c r="J22" s="26">
        <f t="shared" si="4"/>
        <v>522.99206335772919</v>
      </c>
      <c r="K22" s="26">
        <f t="shared" si="4"/>
        <v>523.66358910884173</v>
      </c>
      <c r="L22" s="26">
        <f t="shared" si="4"/>
        <v>522.43304807933305</v>
      </c>
      <c r="M22" s="26">
        <f t="shared" si="4"/>
        <v>522.96756253660146</v>
      </c>
      <c r="N22" s="26">
        <f t="shared" si="4"/>
        <v>522.92495639745857</v>
      </c>
    </row>
    <row r="23" spans="1:14" x14ac:dyDescent="0.25">
      <c r="A23" s="64" t="s">
        <v>42</v>
      </c>
      <c r="B23" s="64"/>
      <c r="C23" s="23">
        <v>262.6524006674681</v>
      </c>
      <c r="D23" s="22">
        <v>260.36192952560913</v>
      </c>
      <c r="E23" s="22">
        <v>261.88126552141085</v>
      </c>
      <c r="F23" s="22">
        <v>261.45148880694825</v>
      </c>
      <c r="G23" s="22">
        <v>260.45039100185431</v>
      </c>
      <c r="H23" s="22">
        <v>260.06392141519274</v>
      </c>
      <c r="I23" s="22">
        <v>259.90385454105405</v>
      </c>
      <c r="J23" s="22">
        <v>260.21318841660553</v>
      </c>
      <c r="K23" s="22">
        <v>259.80613879334766</v>
      </c>
      <c r="L23" s="22">
        <v>259.57622185605459</v>
      </c>
      <c r="M23" s="22">
        <v>259.83068681267366</v>
      </c>
      <c r="N23" s="22">
        <v>258.84182269586637</v>
      </c>
    </row>
    <row r="24" spans="1:14" x14ac:dyDescent="0.25">
      <c r="A24" s="10" t="s">
        <v>43</v>
      </c>
      <c r="B24" s="10"/>
      <c r="C24" s="23">
        <v>262.48400323984134</v>
      </c>
      <c r="D24" s="23">
        <v>262.46397375022565</v>
      </c>
      <c r="E24" s="23">
        <v>262.61134776302333</v>
      </c>
      <c r="F24" s="23">
        <v>263.00138507501151</v>
      </c>
      <c r="G24" s="23">
        <v>261.96601907777693</v>
      </c>
      <c r="H24" s="23">
        <v>262.95317250961079</v>
      </c>
      <c r="I24" s="23">
        <v>262.56655222448359</v>
      </c>
      <c r="J24" s="23">
        <v>262.77887494112366</v>
      </c>
      <c r="K24" s="23">
        <v>263.85745031549408</v>
      </c>
      <c r="L24" s="23">
        <v>262.85682622327852</v>
      </c>
      <c r="M24" s="23">
        <v>263.1368757239278</v>
      </c>
      <c r="N24" s="23">
        <v>264.08313370159226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91.86618594821357</v>
      </c>
      <c r="D26" s="32">
        <f t="shared" ref="D26:N26" si="5">D19-D22</f>
        <v>96.540024003510666</v>
      </c>
      <c r="E26" s="32">
        <f t="shared" si="5"/>
        <v>92.733698135038367</v>
      </c>
      <c r="F26" s="32">
        <f t="shared" si="5"/>
        <v>94.278166060016133</v>
      </c>
      <c r="G26" s="32">
        <f t="shared" si="5"/>
        <v>98.243996607165855</v>
      </c>
      <c r="H26" s="32">
        <f t="shared" si="5"/>
        <v>96.722368638936587</v>
      </c>
      <c r="I26" s="32">
        <f t="shared" si="5"/>
        <v>99.147420649928677</v>
      </c>
      <c r="J26" s="32">
        <f t="shared" si="5"/>
        <v>98.431976004062903</v>
      </c>
      <c r="K26" s="32">
        <f t="shared" si="5"/>
        <v>98.015661041222074</v>
      </c>
      <c r="L26" s="32">
        <f t="shared" si="5"/>
        <v>99.160705920383407</v>
      </c>
      <c r="M26" s="32">
        <f t="shared" si="5"/>
        <v>98.869749200743286</v>
      </c>
      <c r="N26" s="32">
        <f t="shared" si="5"/>
        <v>98.297125107801548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84.86561906374493</v>
      </c>
      <c r="D30" s="32">
        <f t="shared" ref="D30:N30" si="6">D17+D26+D28</f>
        <v>84.381938764150846</v>
      </c>
      <c r="E30" s="32">
        <f t="shared" si="6"/>
        <v>77.998159920827106</v>
      </c>
      <c r="F30" s="32">
        <f t="shared" si="6"/>
        <v>75.995096715060868</v>
      </c>
      <c r="G30" s="32">
        <f t="shared" si="6"/>
        <v>77.960943534572209</v>
      </c>
      <c r="H30" s="32">
        <f t="shared" si="6"/>
        <v>73.159650135008349</v>
      </c>
      <c r="I30" s="32">
        <f t="shared" si="6"/>
        <v>72.821568864381504</v>
      </c>
      <c r="J30" s="32">
        <f t="shared" si="6"/>
        <v>70.968636946251905</v>
      </c>
      <c r="K30" s="32">
        <f t="shared" si="6"/>
        <v>65.634053002758804</v>
      </c>
      <c r="L30" s="32">
        <f t="shared" si="6"/>
        <v>67.402953716222015</v>
      </c>
      <c r="M30" s="32">
        <f t="shared" si="6"/>
        <v>65.600585098733205</v>
      </c>
      <c r="N30" s="32">
        <f t="shared" si="6"/>
        <v>63.23377720282204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14526.865619063747</v>
      </c>
      <c r="D32" s="21">
        <v>14611.247557827895</v>
      </c>
      <c r="E32" s="21">
        <v>14689.245717748721</v>
      </c>
      <c r="F32" s="21">
        <v>14765.240814463783</v>
      </c>
      <c r="G32" s="21">
        <v>14843.201757998357</v>
      </c>
      <c r="H32" s="21">
        <v>14916.361408133364</v>
      </c>
      <c r="I32" s="21">
        <v>14989.182976997745</v>
      </c>
      <c r="J32" s="21">
        <v>15060.151613943995</v>
      </c>
      <c r="K32" s="21">
        <v>15125.785666946756</v>
      </c>
      <c r="L32" s="21">
        <v>15193.188620662979</v>
      </c>
      <c r="M32" s="21">
        <v>15258.789205761714</v>
      </c>
      <c r="N32" s="21">
        <v>15322.022982964534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5.8763065409048743E-3</v>
      </c>
      <c r="D34" s="39">
        <f t="shared" ref="D34:N34" si="7">(D32/D8)-1</f>
        <v>5.80868171957305E-3</v>
      </c>
      <c r="E34" s="39">
        <f t="shared" si="7"/>
        <v>5.3382272534996389E-3</v>
      </c>
      <c r="F34" s="39">
        <f t="shared" si="7"/>
        <v>5.1735193334834229E-3</v>
      </c>
      <c r="G34" s="39">
        <f t="shared" si="7"/>
        <v>5.2800319692858366E-3</v>
      </c>
      <c r="H34" s="39">
        <f t="shared" si="7"/>
        <v>4.9288321568212723E-3</v>
      </c>
      <c r="I34" s="39">
        <f t="shared" si="7"/>
        <v>4.8819927911289973E-3</v>
      </c>
      <c r="J34" s="39">
        <f t="shared" si="7"/>
        <v>4.7346567891763947E-3</v>
      </c>
      <c r="K34" s="39">
        <f t="shared" si="7"/>
        <v>4.3581269754278118E-3</v>
      </c>
      <c r="L34" s="39">
        <f t="shared" si="7"/>
        <v>4.456162159134136E-3</v>
      </c>
      <c r="M34" s="39">
        <f t="shared" si="7"/>
        <v>4.3177628302144555E-3</v>
      </c>
      <c r="N34" s="39">
        <f t="shared" si="7"/>
        <v>4.1440887838559703E-3</v>
      </c>
    </row>
    <row r="35" spans="1:14" ht="15.75" thickBot="1" x14ac:dyDescent="0.3">
      <c r="A35" s="40" t="s">
        <v>15</v>
      </c>
      <c r="B35" s="41"/>
      <c r="C35" s="42">
        <f>(C32/$C$8)-1</f>
        <v>5.8763065409048743E-3</v>
      </c>
      <c r="D35" s="42">
        <f t="shared" ref="D35:N35" si="8">(D32/$C$8)-1</f>
        <v>1.1719121854860459E-2</v>
      </c>
      <c r="E35" s="42">
        <f t="shared" si="8"/>
        <v>1.7119908444032772E-2</v>
      </c>
      <c r="F35" s="42">
        <f t="shared" si="8"/>
        <v>2.2381997954838972E-2</v>
      </c>
      <c r="G35" s="42">
        <f t="shared" si="8"/>
        <v>2.7780207588862904E-2</v>
      </c>
      <c r="H35" s="42">
        <f t="shared" si="8"/>
        <v>3.2845963726171101E-2</v>
      </c>
      <c r="I35" s="42">
        <f t="shared" si="8"/>
        <v>3.7888310275429049E-2</v>
      </c>
      <c r="J35" s="42">
        <f t="shared" si="8"/>
        <v>4.2802355210081355E-2</v>
      </c>
      <c r="K35" s="42">
        <f t="shared" si="8"/>
        <v>4.7347020284361996E-2</v>
      </c>
      <c r="L35" s="42">
        <f t="shared" si="8"/>
        <v>5.2014168443635045E-2</v>
      </c>
      <c r="M35" s="42">
        <f t="shared" si="8"/>
        <v>5.6556516117000077E-2</v>
      </c>
      <c r="N35" s="42">
        <f t="shared" si="8"/>
        <v>6.0934980124950355E-2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1.6065235135375304</v>
      </c>
      <c r="D41" s="47">
        <v>1.6173626847657079</v>
      </c>
      <c r="E41" s="47">
        <v>1.6100223862869669</v>
      </c>
      <c r="F41" s="47">
        <v>1.6036037908768774</v>
      </c>
      <c r="G41" s="47">
        <v>1.6068963206917146</v>
      </c>
      <c r="H41" s="47">
        <v>1.6136332902636275</v>
      </c>
      <c r="I41" s="47">
        <v>1.6159997185009027</v>
      </c>
      <c r="J41" s="47">
        <v>1.6193061544210914</v>
      </c>
      <c r="K41" s="47">
        <v>1.6239820912048322</v>
      </c>
      <c r="L41" s="47">
        <v>1.6308303142782561</v>
      </c>
      <c r="M41" s="47">
        <v>1.6431586891441736</v>
      </c>
      <c r="N41" s="47">
        <v>1.6477209615364785</v>
      </c>
    </row>
    <row r="43" spans="1:14" x14ac:dyDescent="0.25">
      <c r="A43" s="48" t="s">
        <v>31</v>
      </c>
      <c r="B43" s="48"/>
      <c r="C43" s="49">
        <v>89.810535738610923</v>
      </c>
      <c r="D43" s="49">
        <v>91.85953916582595</v>
      </c>
      <c r="E43" s="49">
        <v>91.186584160137784</v>
      </c>
      <c r="F43" s="49">
        <v>91.110232099789911</v>
      </c>
      <c r="G43" s="49">
        <v>90.657720993028107</v>
      </c>
      <c r="H43" s="49">
        <v>90.558831534828997</v>
      </c>
      <c r="I43" s="49">
        <v>90.188703260405674</v>
      </c>
      <c r="J43" s="49">
        <v>89.253392702291052</v>
      </c>
      <c r="K43" s="49">
        <v>90.047885896261647</v>
      </c>
      <c r="L43" s="49">
        <v>88.261825802872991</v>
      </c>
      <c r="M43" s="49">
        <v>87.864253736470445</v>
      </c>
      <c r="N43" s="49">
        <v>87.396443736850316</v>
      </c>
    </row>
    <row r="44" spans="1:14" x14ac:dyDescent="0.25">
      <c r="A44" s="19" t="s">
        <v>47</v>
      </c>
      <c r="B44" s="19"/>
      <c r="C44" s="50">
        <v>90.827509385002543</v>
      </c>
      <c r="D44" s="50">
        <v>91.859539165825979</v>
      </c>
      <c r="E44" s="50">
        <v>91.008843589168919</v>
      </c>
      <c r="F44" s="50">
        <v>90.767439662502028</v>
      </c>
      <c r="G44" s="50">
        <v>90.16345357254923</v>
      </c>
      <c r="H44" s="50">
        <v>89.906151072063778</v>
      </c>
      <c r="I44" s="50">
        <v>89.414061945468376</v>
      </c>
      <c r="J44" s="50">
        <v>88.369536645445166</v>
      </c>
      <c r="K44" s="50">
        <v>89.035222787649275</v>
      </c>
      <c r="L44" s="50">
        <v>87.171265018715218</v>
      </c>
      <c r="M44" s="50">
        <v>86.672733753046884</v>
      </c>
      <c r="N44" s="50">
        <v>86.147231676106287</v>
      </c>
    </row>
    <row r="45" spans="1:14" x14ac:dyDescent="0.25">
      <c r="A45" s="51" t="s">
        <v>48</v>
      </c>
      <c r="B45" s="51"/>
      <c r="C45" s="52">
        <v>88.785829206699887</v>
      </c>
      <c r="D45" s="52">
        <v>91.85953916582595</v>
      </c>
      <c r="E45" s="52">
        <v>91.368358483132667</v>
      </c>
      <c r="F45" s="52">
        <v>91.462633873398474</v>
      </c>
      <c r="G45" s="52">
        <v>91.167962480746567</v>
      </c>
      <c r="H45" s="52">
        <v>91.235000202133392</v>
      </c>
      <c r="I45" s="52">
        <v>90.994052912529483</v>
      </c>
      <c r="J45" s="52">
        <v>90.174019017285914</v>
      </c>
      <c r="K45" s="52">
        <v>91.102495370374598</v>
      </c>
      <c r="L45" s="52">
        <v>89.399745390348116</v>
      </c>
      <c r="M45" s="52">
        <v>89.105702733861079</v>
      </c>
      <c r="N45" s="52">
        <v>88.699447146190565</v>
      </c>
    </row>
    <row r="47" spans="1:14" x14ac:dyDescent="0.25">
      <c r="A47" s="48" t="s">
        <v>32</v>
      </c>
      <c r="B47" s="48"/>
      <c r="C47" s="49">
        <v>80.800264774901677</v>
      </c>
      <c r="D47" s="49">
        <v>80.522171012305364</v>
      </c>
      <c r="E47" s="49">
        <v>80.600287595144394</v>
      </c>
      <c r="F47" s="49">
        <v>80.606667257316943</v>
      </c>
      <c r="G47" s="49">
        <v>80.670740301294785</v>
      </c>
      <c r="H47" s="49">
        <v>80.679919593290464</v>
      </c>
      <c r="I47" s="49">
        <v>80.727111587819721</v>
      </c>
      <c r="J47" s="49">
        <v>80.853487751719143</v>
      </c>
      <c r="K47" s="49">
        <v>80.750356372569314</v>
      </c>
      <c r="L47" s="49">
        <v>80.990250349392966</v>
      </c>
      <c r="M47" s="49">
        <v>81.047604210216051</v>
      </c>
      <c r="N47" s="49">
        <v>81.111582451811955</v>
      </c>
    </row>
    <row r="48" spans="1:14" x14ac:dyDescent="0.25">
      <c r="A48" s="19" t="s">
        <v>45</v>
      </c>
      <c r="B48" s="19"/>
      <c r="C48" s="50">
        <v>78.648597177924415</v>
      </c>
      <c r="D48" s="50">
        <v>78.502173407814553</v>
      </c>
      <c r="E48" s="50">
        <v>78.621629248597159</v>
      </c>
      <c r="F48" s="50">
        <v>78.656073800058095</v>
      </c>
      <c r="G48" s="50">
        <v>78.742074692109881</v>
      </c>
      <c r="H48" s="50">
        <v>78.779508584870626</v>
      </c>
      <c r="I48" s="50">
        <v>78.852347352794467</v>
      </c>
      <c r="J48" s="50">
        <v>79.00396793563219</v>
      </c>
      <c r="K48" s="50">
        <v>78.909618719472277</v>
      </c>
      <c r="L48" s="50">
        <v>79.17773763067872</v>
      </c>
      <c r="M48" s="50">
        <v>79.252606222478335</v>
      </c>
      <c r="N48" s="50">
        <v>79.3356288779717</v>
      </c>
    </row>
    <row r="49" spans="1:14" x14ac:dyDescent="0.25">
      <c r="A49" s="51" t="s">
        <v>46</v>
      </c>
      <c r="B49" s="51"/>
      <c r="C49" s="52">
        <v>82.732686453950194</v>
      </c>
      <c r="D49" s="52">
        <v>82.348426585249683</v>
      </c>
      <c r="E49" s="52">
        <v>82.410211957598136</v>
      </c>
      <c r="F49" s="52">
        <v>82.401599788151586</v>
      </c>
      <c r="G49" s="52">
        <v>82.442681630075697</v>
      </c>
      <c r="H49" s="52">
        <v>82.439815182623803</v>
      </c>
      <c r="I49" s="52">
        <v>82.472893849896323</v>
      </c>
      <c r="J49" s="52">
        <v>82.57822586728409</v>
      </c>
      <c r="K49" s="52">
        <v>82.470565913677731</v>
      </c>
      <c r="L49" s="52">
        <v>82.683468350968511</v>
      </c>
      <c r="M49" s="52">
        <v>82.724429587995431</v>
      </c>
      <c r="N49" s="52">
        <v>82.776448141492196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activeCell="A3" sqref="A3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74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14033</v>
      </c>
      <c r="D8" s="21">
        <v>13926.55865094506</v>
      </c>
      <c r="E8" s="21">
        <v>13817.059445089504</v>
      </c>
      <c r="F8" s="21">
        <v>13701.418964163142</v>
      </c>
      <c r="G8" s="21">
        <v>13584.618390280681</v>
      </c>
      <c r="H8" s="21">
        <v>13466.619245439022</v>
      </c>
      <c r="I8" s="21">
        <v>13343.303428319523</v>
      </c>
      <c r="J8" s="21">
        <v>13218.983494314331</v>
      </c>
      <c r="K8" s="21">
        <v>13093.083128286569</v>
      </c>
      <c r="L8" s="21">
        <v>12960.4119541039</v>
      </c>
      <c r="M8" s="21">
        <v>12828.772845196527</v>
      </c>
      <c r="N8" s="21">
        <v>12693.760049907825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130.06171232189479</v>
      </c>
      <c r="D10" s="26">
        <f t="shared" ref="D10:N10" si="0">SUM(D11:D12)</f>
        <v>129.92014739091832</v>
      </c>
      <c r="E10" s="26">
        <f t="shared" si="0"/>
        <v>128.23906227579613</v>
      </c>
      <c r="F10" s="26">
        <f t="shared" si="0"/>
        <v>126.36909583202946</v>
      </c>
      <c r="G10" s="26">
        <f t="shared" si="0"/>
        <v>124.98010364322616</v>
      </c>
      <c r="H10" s="26">
        <f t="shared" si="0"/>
        <v>123.57953072615193</v>
      </c>
      <c r="I10" s="26">
        <f t="shared" si="0"/>
        <v>121.50026637580432</v>
      </c>
      <c r="J10" s="26">
        <f t="shared" si="0"/>
        <v>119.23457119006841</v>
      </c>
      <c r="K10" s="26">
        <f t="shared" si="0"/>
        <v>116.90622047308747</v>
      </c>
      <c r="L10" s="26">
        <f t="shared" si="0"/>
        <v>114.5248720500641</v>
      </c>
      <c r="M10" s="26">
        <f t="shared" si="0"/>
        <v>112.37822661441331</v>
      </c>
      <c r="N10" s="26">
        <f t="shared" si="0"/>
        <v>109.8612723598042</v>
      </c>
    </row>
    <row r="11" spans="1:14" x14ac:dyDescent="0.25">
      <c r="A11" s="20" t="s">
        <v>34</v>
      </c>
      <c r="B11" s="18"/>
      <c r="C11" s="22">
        <v>66.478460835763002</v>
      </c>
      <c r="D11" s="22">
        <v>66.673913937637224</v>
      </c>
      <c r="E11" s="22">
        <v>65.546849468022515</v>
      </c>
      <c r="F11" s="22">
        <v>64.765524524784723</v>
      </c>
      <c r="G11" s="22">
        <v>64.167273991716982</v>
      </c>
      <c r="H11" s="22">
        <v>63.291599937872952</v>
      </c>
      <c r="I11" s="22">
        <v>62.237024559634023</v>
      </c>
      <c r="J11" s="22">
        <v>60.930441665409404</v>
      </c>
      <c r="K11" s="22">
        <v>59.802826813941728</v>
      </c>
      <c r="L11" s="22">
        <v>58.696557857501546</v>
      </c>
      <c r="M11" s="22">
        <v>57.552191527597117</v>
      </c>
      <c r="N11" s="22">
        <v>56.275266439972235</v>
      </c>
    </row>
    <row r="12" spans="1:14" x14ac:dyDescent="0.25">
      <c r="A12" s="27" t="s">
        <v>35</v>
      </c>
      <c r="B12" s="28"/>
      <c r="C12" s="29">
        <v>63.583251486131786</v>
      </c>
      <c r="D12" s="29">
        <v>63.246233453281093</v>
      </c>
      <c r="E12" s="29">
        <v>62.692212807773615</v>
      </c>
      <c r="F12" s="29">
        <v>61.603571307244735</v>
      </c>
      <c r="G12" s="29">
        <v>60.812829651509176</v>
      </c>
      <c r="H12" s="29">
        <v>60.287930788278977</v>
      </c>
      <c r="I12" s="29">
        <v>59.263241816170293</v>
      </c>
      <c r="J12" s="29">
        <v>58.304129524659004</v>
      </c>
      <c r="K12" s="29">
        <v>57.103393659145745</v>
      </c>
      <c r="L12" s="29">
        <v>55.828314192562559</v>
      </c>
      <c r="M12" s="29">
        <v>54.826035086816191</v>
      </c>
      <c r="N12" s="29">
        <v>53.586005919831969</v>
      </c>
    </row>
    <row r="13" spans="1:14" x14ac:dyDescent="0.25">
      <c r="A13" s="33" t="s">
        <v>36</v>
      </c>
      <c r="B13" s="18"/>
      <c r="C13" s="26">
        <f>SUM(C14:C15)</f>
        <v>177.81041137565057</v>
      </c>
      <c r="D13" s="26">
        <f t="shared" ref="D13:N13" si="1">SUM(D14:D15)</f>
        <v>184.64434343540091</v>
      </c>
      <c r="E13" s="26">
        <f t="shared" si="1"/>
        <v>185.38561262588433</v>
      </c>
      <c r="F13" s="26">
        <f t="shared" si="1"/>
        <v>187.54483899143716</v>
      </c>
      <c r="G13" s="26">
        <f t="shared" si="1"/>
        <v>189.06082094967161</v>
      </c>
      <c r="H13" s="26">
        <f t="shared" si="1"/>
        <v>190.87927907453417</v>
      </c>
      <c r="I13" s="26">
        <f t="shared" si="1"/>
        <v>191.6757522952766</v>
      </c>
      <c r="J13" s="26">
        <f t="shared" si="1"/>
        <v>191.07755557443946</v>
      </c>
      <c r="K13" s="26">
        <f t="shared" si="1"/>
        <v>194.91083282057173</v>
      </c>
      <c r="L13" s="26">
        <f t="shared" si="1"/>
        <v>192.14487239606106</v>
      </c>
      <c r="M13" s="26">
        <f t="shared" si="1"/>
        <v>193.30681892324716</v>
      </c>
      <c r="N13" s="26">
        <f t="shared" si="1"/>
        <v>194.54219098574276</v>
      </c>
    </row>
    <row r="14" spans="1:14" x14ac:dyDescent="0.25">
      <c r="A14" s="20" t="s">
        <v>37</v>
      </c>
      <c r="B14" s="18"/>
      <c r="C14" s="22">
        <v>90.279370557688267</v>
      </c>
      <c r="D14" s="22">
        <v>92.73902499035114</v>
      </c>
      <c r="E14" s="22">
        <v>93.544505853697657</v>
      </c>
      <c r="F14" s="22">
        <v>94.730944704997214</v>
      </c>
      <c r="G14" s="22">
        <v>95.75043463043221</v>
      </c>
      <c r="H14" s="22">
        <v>97.167015276318992</v>
      </c>
      <c r="I14" s="22">
        <v>98.014981950175141</v>
      </c>
      <c r="J14" s="22">
        <v>98.181681107993938</v>
      </c>
      <c r="K14" s="22">
        <v>100.28311328766191</v>
      </c>
      <c r="L14" s="22">
        <v>99.179301623292517</v>
      </c>
      <c r="M14" s="22">
        <v>99.753562771318158</v>
      </c>
      <c r="N14" s="22">
        <v>100.03893817764606</v>
      </c>
    </row>
    <row r="15" spans="1:14" x14ac:dyDescent="0.25">
      <c r="A15" s="10" t="s">
        <v>38</v>
      </c>
      <c r="B15" s="12"/>
      <c r="C15" s="23">
        <v>87.531040817962293</v>
      </c>
      <c r="D15" s="23">
        <v>91.905318445049787</v>
      </c>
      <c r="E15" s="23">
        <v>91.841106772186691</v>
      </c>
      <c r="F15" s="23">
        <v>92.813894286439947</v>
      </c>
      <c r="G15" s="23">
        <v>93.310386319239385</v>
      </c>
      <c r="H15" s="23">
        <v>93.712263798215176</v>
      </c>
      <c r="I15" s="23">
        <v>93.66077034510144</v>
      </c>
      <c r="J15" s="23">
        <v>92.89587446644552</v>
      </c>
      <c r="K15" s="23">
        <v>94.627719532909808</v>
      </c>
      <c r="L15" s="23">
        <v>92.965570772768544</v>
      </c>
      <c r="M15" s="23">
        <v>93.553256151929006</v>
      </c>
      <c r="N15" s="23">
        <v>94.503252808096718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-47.748699053755786</v>
      </c>
      <c r="D17" s="32">
        <f t="shared" ref="D17:N17" si="2">D10-D13</f>
        <v>-54.724196044482596</v>
      </c>
      <c r="E17" s="32">
        <f t="shared" si="2"/>
        <v>-57.146550350088205</v>
      </c>
      <c r="F17" s="32">
        <f t="shared" si="2"/>
        <v>-61.175743159407702</v>
      </c>
      <c r="G17" s="32">
        <f t="shared" si="2"/>
        <v>-64.08071730644545</v>
      </c>
      <c r="H17" s="32">
        <f t="shared" si="2"/>
        <v>-67.299748348382238</v>
      </c>
      <c r="I17" s="32">
        <f t="shared" si="2"/>
        <v>-70.17548591947228</v>
      </c>
      <c r="J17" s="32">
        <f t="shared" si="2"/>
        <v>-71.84298438437105</v>
      </c>
      <c r="K17" s="32">
        <f t="shared" si="2"/>
        <v>-78.004612347484255</v>
      </c>
      <c r="L17" s="32">
        <f t="shared" si="2"/>
        <v>-77.620000345996957</v>
      </c>
      <c r="M17" s="32">
        <f t="shared" si="2"/>
        <v>-80.928592308833856</v>
      </c>
      <c r="N17" s="32">
        <f t="shared" si="2"/>
        <v>-84.68091862593856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580.10675839734995</v>
      </c>
      <c r="D19" s="26">
        <f t="shared" ref="D19:N19" si="3">SUM(D20:D21)</f>
        <v>582.66544912892209</v>
      </c>
      <c r="E19" s="26">
        <f t="shared" si="3"/>
        <v>580.45404110403433</v>
      </c>
      <c r="F19" s="26">
        <f t="shared" si="3"/>
        <v>581.79611477367348</v>
      </c>
      <c r="G19" s="26">
        <f t="shared" si="3"/>
        <v>583.27771012933511</v>
      </c>
      <c r="H19" s="26">
        <f t="shared" si="3"/>
        <v>582.5924112611965</v>
      </c>
      <c r="I19" s="26">
        <f t="shared" si="3"/>
        <v>583.22394319237787</v>
      </c>
      <c r="J19" s="26">
        <f t="shared" si="3"/>
        <v>583.15244298946391</v>
      </c>
      <c r="K19" s="26">
        <f t="shared" si="3"/>
        <v>583.51242167927512</v>
      </c>
      <c r="L19" s="26">
        <f t="shared" si="3"/>
        <v>583.46563010961177</v>
      </c>
      <c r="M19" s="26">
        <f t="shared" si="3"/>
        <v>583.5520469526914</v>
      </c>
      <c r="N19" s="26">
        <f t="shared" si="3"/>
        <v>583.57493760325451</v>
      </c>
    </row>
    <row r="20" spans="1:14" x14ac:dyDescent="0.25">
      <c r="A20" s="64" t="s">
        <v>40</v>
      </c>
      <c r="B20" s="64"/>
      <c r="C20" s="22">
        <v>290.35428553389505</v>
      </c>
      <c r="D20" s="22">
        <v>292.38506213536692</v>
      </c>
      <c r="E20" s="22">
        <v>290.3064577436478</v>
      </c>
      <c r="F20" s="22">
        <v>291.47204810854521</v>
      </c>
      <c r="G20" s="22">
        <v>292.17795810906347</v>
      </c>
      <c r="H20" s="22">
        <v>292.93391012372359</v>
      </c>
      <c r="I20" s="22">
        <v>293.01549189038923</v>
      </c>
      <c r="J20" s="22">
        <v>293.0093865114406</v>
      </c>
      <c r="K20" s="22">
        <v>293.45555561360197</v>
      </c>
      <c r="L20" s="22">
        <v>293.21968240174772</v>
      </c>
      <c r="M20" s="22">
        <v>293.33280977943735</v>
      </c>
      <c r="N20" s="22">
        <v>293.778219551392</v>
      </c>
    </row>
    <row r="21" spans="1:14" x14ac:dyDescent="0.25">
      <c r="A21" s="27" t="s">
        <v>41</v>
      </c>
      <c r="B21" s="27"/>
      <c r="C21" s="29">
        <v>289.75247286345484</v>
      </c>
      <c r="D21" s="29">
        <v>290.28038699355517</v>
      </c>
      <c r="E21" s="29">
        <v>290.14758336038648</v>
      </c>
      <c r="F21" s="29">
        <v>290.32406666512821</v>
      </c>
      <c r="G21" s="29">
        <v>291.09975202027164</v>
      </c>
      <c r="H21" s="29">
        <v>289.65850113747285</v>
      </c>
      <c r="I21" s="29">
        <v>290.20845130198859</v>
      </c>
      <c r="J21" s="29">
        <v>290.14305647802325</v>
      </c>
      <c r="K21" s="29">
        <v>290.05686606567309</v>
      </c>
      <c r="L21" s="29">
        <v>290.24594770786399</v>
      </c>
      <c r="M21" s="29">
        <v>290.2192371732541</v>
      </c>
      <c r="N21" s="29">
        <v>289.79671805186257</v>
      </c>
    </row>
    <row r="22" spans="1:14" x14ac:dyDescent="0.25">
      <c r="A22" s="67" t="s">
        <v>44</v>
      </c>
      <c r="B22" s="67"/>
      <c r="C22" s="26">
        <f>SUM(C23:C24)</f>
        <v>638.79940839853089</v>
      </c>
      <c r="D22" s="26">
        <f t="shared" ref="D22:N22" si="4">SUM(D23:D24)</f>
        <v>637.44045893999805</v>
      </c>
      <c r="E22" s="26">
        <f t="shared" si="4"/>
        <v>638.94797168031005</v>
      </c>
      <c r="F22" s="26">
        <f t="shared" si="4"/>
        <v>637.42094549672584</v>
      </c>
      <c r="G22" s="26">
        <f t="shared" si="4"/>
        <v>637.19613766454449</v>
      </c>
      <c r="H22" s="26">
        <f t="shared" si="4"/>
        <v>638.6084800323174</v>
      </c>
      <c r="I22" s="26">
        <f t="shared" si="4"/>
        <v>637.36839127809708</v>
      </c>
      <c r="J22" s="26">
        <f t="shared" si="4"/>
        <v>637.20982463285441</v>
      </c>
      <c r="K22" s="26">
        <f t="shared" si="4"/>
        <v>638.17898351446149</v>
      </c>
      <c r="L22" s="26">
        <f t="shared" si="4"/>
        <v>637.48473867098573</v>
      </c>
      <c r="M22" s="26">
        <f t="shared" si="4"/>
        <v>637.63624993256121</v>
      </c>
      <c r="N22" s="26">
        <f t="shared" si="4"/>
        <v>638.5660671282717</v>
      </c>
    </row>
    <row r="23" spans="1:14" x14ac:dyDescent="0.25">
      <c r="A23" s="64" t="s">
        <v>42</v>
      </c>
      <c r="B23" s="64"/>
      <c r="C23" s="23">
        <v>320.5015677159958</v>
      </c>
      <c r="D23" s="22">
        <v>318.5402390061077</v>
      </c>
      <c r="E23" s="22">
        <v>320.38110472133621</v>
      </c>
      <c r="F23" s="22">
        <v>318.3847946676002</v>
      </c>
      <c r="G23" s="22">
        <v>318.54130815119851</v>
      </c>
      <c r="H23" s="22">
        <v>317.85469746612358</v>
      </c>
      <c r="I23" s="22">
        <v>317.77998923088415</v>
      </c>
      <c r="J23" s="22">
        <v>317.68875373199614</v>
      </c>
      <c r="K23" s="22">
        <v>317.50355146640874</v>
      </c>
      <c r="L23" s="22">
        <v>317.53700225272269</v>
      </c>
      <c r="M23" s="22">
        <v>317.50513052823118</v>
      </c>
      <c r="N23" s="22">
        <v>317.03928394674148</v>
      </c>
    </row>
    <row r="24" spans="1:14" x14ac:dyDescent="0.25">
      <c r="A24" s="10" t="s">
        <v>43</v>
      </c>
      <c r="B24" s="10"/>
      <c r="C24" s="23">
        <v>318.29784068253508</v>
      </c>
      <c r="D24" s="23">
        <v>318.9002199338903</v>
      </c>
      <c r="E24" s="23">
        <v>318.56686695897383</v>
      </c>
      <c r="F24" s="23">
        <v>319.03615082912563</v>
      </c>
      <c r="G24" s="23">
        <v>318.65482951334604</v>
      </c>
      <c r="H24" s="23">
        <v>320.75378256619382</v>
      </c>
      <c r="I24" s="23">
        <v>319.58840204721292</v>
      </c>
      <c r="J24" s="23">
        <v>319.52107090085832</v>
      </c>
      <c r="K24" s="23">
        <v>320.67543204805276</v>
      </c>
      <c r="L24" s="23">
        <v>319.94773641826299</v>
      </c>
      <c r="M24" s="23">
        <v>320.13111940432998</v>
      </c>
      <c r="N24" s="23">
        <v>321.52678318153028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-58.692650001180937</v>
      </c>
      <c r="D26" s="32">
        <f t="shared" ref="D26:N26" si="5">D19-D22</f>
        <v>-54.775009811075961</v>
      </c>
      <c r="E26" s="32">
        <f t="shared" si="5"/>
        <v>-58.493930576275716</v>
      </c>
      <c r="F26" s="32">
        <f t="shared" si="5"/>
        <v>-55.624830723052355</v>
      </c>
      <c r="G26" s="32">
        <f t="shared" si="5"/>
        <v>-53.918427535209389</v>
      </c>
      <c r="H26" s="32">
        <f t="shared" si="5"/>
        <v>-56.016068771120899</v>
      </c>
      <c r="I26" s="32">
        <f t="shared" si="5"/>
        <v>-54.144448085719205</v>
      </c>
      <c r="J26" s="32">
        <f t="shared" si="5"/>
        <v>-54.057381643390499</v>
      </c>
      <c r="K26" s="32">
        <f t="shared" si="5"/>
        <v>-54.666561835186371</v>
      </c>
      <c r="L26" s="32">
        <f t="shared" si="5"/>
        <v>-54.019108561373969</v>
      </c>
      <c r="M26" s="32">
        <f t="shared" si="5"/>
        <v>-54.084202979869815</v>
      </c>
      <c r="N26" s="32">
        <f t="shared" si="5"/>
        <v>-54.991129525017186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-106.44134905493672</v>
      </c>
      <c r="D30" s="32">
        <f t="shared" ref="D30:N30" si="6">D17+D26+D28</f>
        <v>-109.49920585555856</v>
      </c>
      <c r="E30" s="32">
        <f t="shared" si="6"/>
        <v>-115.64048092636392</v>
      </c>
      <c r="F30" s="32">
        <f t="shared" si="6"/>
        <v>-116.80057388246006</v>
      </c>
      <c r="G30" s="32">
        <f t="shared" si="6"/>
        <v>-117.99914484165484</v>
      </c>
      <c r="H30" s="32">
        <f t="shared" si="6"/>
        <v>-123.31581711950314</v>
      </c>
      <c r="I30" s="32">
        <f t="shared" si="6"/>
        <v>-124.31993400519148</v>
      </c>
      <c r="J30" s="32">
        <f t="shared" si="6"/>
        <v>-125.90036602776155</v>
      </c>
      <c r="K30" s="32">
        <f t="shared" si="6"/>
        <v>-132.67117418267063</v>
      </c>
      <c r="L30" s="32">
        <f t="shared" si="6"/>
        <v>-131.63910890737094</v>
      </c>
      <c r="M30" s="32">
        <f t="shared" si="6"/>
        <v>-135.01279528870367</v>
      </c>
      <c r="N30" s="32">
        <f t="shared" si="6"/>
        <v>-139.67204815095573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13926.55865094506</v>
      </c>
      <c r="D32" s="21">
        <v>13817.059445089504</v>
      </c>
      <c r="E32" s="21">
        <v>13701.418964163142</v>
      </c>
      <c r="F32" s="21">
        <v>13584.618390280681</v>
      </c>
      <c r="G32" s="21">
        <v>13466.619245439022</v>
      </c>
      <c r="H32" s="21">
        <v>13343.303428319523</v>
      </c>
      <c r="I32" s="21">
        <v>13218.983494314331</v>
      </c>
      <c r="J32" s="21">
        <v>13093.083128286569</v>
      </c>
      <c r="K32" s="21">
        <v>12960.4119541039</v>
      </c>
      <c r="L32" s="21">
        <v>12828.772845196527</v>
      </c>
      <c r="M32" s="21">
        <v>12693.760049907825</v>
      </c>
      <c r="N32" s="21">
        <v>12554.088001756869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-7.5850743999814618E-3</v>
      </c>
      <c r="D34" s="39">
        <f t="shared" ref="D34:N34" si="7">(D32/D8)-1</f>
        <v>-7.8626176502064604E-3</v>
      </c>
      <c r="E34" s="39">
        <f t="shared" si="7"/>
        <v>-8.3693988135413733E-3</v>
      </c>
      <c r="F34" s="39">
        <f t="shared" si="7"/>
        <v>-8.5247063963199698E-3</v>
      </c>
      <c r="G34" s="39">
        <f t="shared" si="7"/>
        <v>-8.6862318433680308E-3</v>
      </c>
      <c r="H34" s="39">
        <f t="shared" si="7"/>
        <v>-9.1571473784161084E-3</v>
      </c>
      <c r="I34" s="39">
        <f t="shared" si="7"/>
        <v>-9.3170281761965068E-3</v>
      </c>
      <c r="J34" s="39">
        <f t="shared" si="7"/>
        <v>-9.5242093374209302E-3</v>
      </c>
      <c r="K34" s="39">
        <f t="shared" si="7"/>
        <v>-1.013292078594108E-2</v>
      </c>
      <c r="L34" s="39">
        <f t="shared" si="7"/>
        <v>-1.0157015793443969E-2</v>
      </c>
      <c r="M34" s="39">
        <f t="shared" si="7"/>
        <v>-1.052421746942489E-2</v>
      </c>
      <c r="N34" s="39">
        <f t="shared" si="7"/>
        <v>-1.1003205323072973E-2</v>
      </c>
    </row>
    <row r="35" spans="1:14" ht="15.75" thickBot="1" x14ac:dyDescent="0.3">
      <c r="A35" s="40" t="s">
        <v>15</v>
      </c>
      <c r="B35" s="41"/>
      <c r="C35" s="42">
        <f>(C32/$C$8)-1</f>
        <v>-7.5850743999814618E-3</v>
      </c>
      <c r="D35" s="42">
        <f t="shared" ref="D35:N35" si="8">(D32/$C$8)-1</f>
        <v>-1.5388053510332456E-2</v>
      </c>
      <c r="E35" s="42">
        <f t="shared" si="8"/>
        <v>-2.3628663567081709E-2</v>
      </c>
      <c r="F35" s="42">
        <f t="shared" si="8"/>
        <v>-3.1951942543954948E-2</v>
      </c>
      <c r="G35" s="42">
        <f t="shared" si="8"/>
        <v>-4.0360632406540198E-2</v>
      </c>
      <c r="H35" s="42">
        <f t="shared" si="8"/>
        <v>-4.9148191525723472E-2</v>
      </c>
      <c r="I35" s="42">
        <f t="shared" si="8"/>
        <v>-5.80073046166657E-2</v>
      </c>
      <c r="J35" s="42">
        <f t="shared" si="8"/>
        <v>-6.6979040241817889E-2</v>
      </c>
      <c r="K35" s="42">
        <f t="shared" si="8"/>
        <v>-7.6433267718670317E-2</v>
      </c>
      <c r="L35" s="42">
        <f t="shared" si="8"/>
        <v>-8.5813949604751194E-2</v>
      </c>
      <c r="M35" s="42">
        <f t="shared" si="8"/>
        <v>-9.5435042406625481E-2</v>
      </c>
      <c r="N35" s="42">
        <f t="shared" si="8"/>
        <v>-0.10538815636308208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1.6916921465477186</v>
      </c>
      <c r="D41" s="47">
        <v>1.70313572117665</v>
      </c>
      <c r="E41" s="47">
        <v>1.6955437493157051</v>
      </c>
      <c r="F41" s="47">
        <v>1.6892006722958293</v>
      </c>
      <c r="G41" s="47">
        <v>1.692760428561376</v>
      </c>
      <c r="H41" s="47">
        <v>1.7000408076431106</v>
      </c>
      <c r="I41" s="47">
        <v>1.7027274452357943</v>
      </c>
      <c r="J41" s="47">
        <v>1.7060543072130534</v>
      </c>
      <c r="K41" s="47">
        <v>1.7108937124275896</v>
      </c>
      <c r="L41" s="47">
        <v>1.7189753000096952</v>
      </c>
      <c r="M41" s="47">
        <v>1.732095111938484</v>
      </c>
      <c r="N41" s="47">
        <v>1.7367992275538775</v>
      </c>
    </row>
    <row r="43" spans="1:14" x14ac:dyDescent="0.25">
      <c r="A43" s="48" t="s">
        <v>31</v>
      </c>
      <c r="B43" s="48"/>
      <c r="C43" s="49">
        <v>110.53418813485368</v>
      </c>
      <c r="D43" s="49">
        <v>113.05789435793962</v>
      </c>
      <c r="E43" s="49">
        <v>112.22354964593036</v>
      </c>
      <c r="F43" s="49">
        <v>112.11833976617743</v>
      </c>
      <c r="G43" s="49">
        <v>111.5356279520872</v>
      </c>
      <c r="H43" s="49">
        <v>111.37304821700347</v>
      </c>
      <c r="I43" s="49">
        <v>110.87386851837124</v>
      </c>
      <c r="J43" s="49">
        <v>109.66151594419114</v>
      </c>
      <c r="K43" s="49">
        <v>110.59075206111993</v>
      </c>
      <c r="L43" s="49">
        <v>108.33612555222867</v>
      </c>
      <c r="M43" s="49">
        <v>107.81372841026074</v>
      </c>
      <c r="N43" s="49">
        <v>107.20936621379565</v>
      </c>
    </row>
    <row r="44" spans="1:14" x14ac:dyDescent="0.25">
      <c r="A44" s="19" t="s">
        <v>47</v>
      </c>
      <c r="B44" s="19"/>
      <c r="C44" s="50">
        <v>111.80528105006394</v>
      </c>
      <c r="D44" s="50">
        <v>113.05789435793963</v>
      </c>
      <c r="E44" s="50">
        <v>111.98649040650693</v>
      </c>
      <c r="F44" s="50">
        <v>111.66635956610531</v>
      </c>
      <c r="G44" s="50">
        <v>110.89277968686824</v>
      </c>
      <c r="H44" s="50">
        <v>110.54687127066751</v>
      </c>
      <c r="I44" s="50">
        <v>109.89586881444835</v>
      </c>
      <c r="J44" s="50">
        <v>108.57056973735537</v>
      </c>
      <c r="K44" s="50">
        <v>109.37691068390886</v>
      </c>
      <c r="L44" s="50">
        <v>107.05864221848095</v>
      </c>
      <c r="M44" s="50">
        <v>106.42319593966612</v>
      </c>
      <c r="N44" s="50">
        <v>105.72478012313638</v>
      </c>
    </row>
    <row r="45" spans="1:14" x14ac:dyDescent="0.25">
      <c r="A45" s="51" t="s">
        <v>48</v>
      </c>
      <c r="B45" s="51"/>
      <c r="C45" s="52">
        <v>109.25311116663653</v>
      </c>
      <c r="D45" s="52">
        <v>113.05789435793963</v>
      </c>
      <c r="E45" s="52">
        <v>112.46603964455959</v>
      </c>
      <c r="F45" s="52">
        <v>112.58344417447925</v>
      </c>
      <c r="G45" s="52">
        <v>112.2030810537872</v>
      </c>
      <c r="H45" s="52">
        <v>112.2428246526497</v>
      </c>
      <c r="I45" s="52">
        <v>111.91614960109109</v>
      </c>
      <c r="J45" s="52">
        <v>110.83862413752384</v>
      </c>
      <c r="K45" s="52">
        <v>111.90689348740308</v>
      </c>
      <c r="L45" s="52">
        <v>109.73304006336363</v>
      </c>
      <c r="M45" s="52">
        <v>109.33701478647259</v>
      </c>
      <c r="N45" s="52">
        <v>108.82702783194442</v>
      </c>
    </row>
    <row r="47" spans="1:14" x14ac:dyDescent="0.25">
      <c r="A47" s="48" t="s">
        <v>32</v>
      </c>
      <c r="B47" s="48"/>
      <c r="C47" s="49">
        <v>78.210697982675796</v>
      </c>
      <c r="D47" s="49">
        <v>77.94539643540287</v>
      </c>
      <c r="E47" s="49">
        <v>78.038110914609078</v>
      </c>
      <c r="F47" s="49">
        <v>78.055765698485033</v>
      </c>
      <c r="G47" s="49">
        <v>78.128662254172312</v>
      </c>
      <c r="H47" s="49">
        <v>78.148313592548917</v>
      </c>
      <c r="I47" s="49">
        <v>78.204882363533656</v>
      </c>
      <c r="J47" s="49">
        <v>78.336019045747264</v>
      </c>
      <c r="K47" s="49">
        <v>78.238653497745346</v>
      </c>
      <c r="L47" s="49">
        <v>78.488025699715564</v>
      </c>
      <c r="M47" s="49">
        <v>78.54859600274709</v>
      </c>
      <c r="N47" s="49">
        <v>78.624265577598123</v>
      </c>
    </row>
    <row r="48" spans="1:14" x14ac:dyDescent="0.25">
      <c r="A48" s="19" t="s">
        <v>45</v>
      </c>
      <c r="B48" s="19"/>
      <c r="C48" s="50">
        <v>75.964255343658564</v>
      </c>
      <c r="D48" s="50">
        <v>75.821974953672438</v>
      </c>
      <c r="E48" s="50">
        <v>75.948132892667175</v>
      </c>
      <c r="F48" s="50">
        <v>75.988047613480092</v>
      </c>
      <c r="G48" s="50">
        <v>76.080266933776684</v>
      </c>
      <c r="H48" s="50">
        <v>76.123934830933422</v>
      </c>
      <c r="I48" s="50">
        <v>76.203118458850511</v>
      </c>
      <c r="J48" s="50">
        <v>76.361566956171245</v>
      </c>
      <c r="K48" s="50">
        <v>76.271196787960164</v>
      </c>
      <c r="L48" s="50">
        <v>76.547294181992214</v>
      </c>
      <c r="M48" s="50">
        <v>76.627750267425625</v>
      </c>
      <c r="N48" s="50">
        <v>76.716600843884564</v>
      </c>
    </row>
    <row r="49" spans="1:14" x14ac:dyDescent="0.25">
      <c r="A49" s="51" t="s">
        <v>46</v>
      </c>
      <c r="B49" s="51"/>
      <c r="C49" s="52">
        <v>80.377488837718957</v>
      </c>
      <c r="D49" s="52">
        <v>79.998147776236507</v>
      </c>
      <c r="E49" s="52">
        <v>80.067129230423816</v>
      </c>
      <c r="F49" s="52">
        <v>80.064293318851739</v>
      </c>
      <c r="G49" s="52">
        <v>80.11159518800622</v>
      </c>
      <c r="H49" s="52">
        <v>80.115543915994905</v>
      </c>
      <c r="I49" s="52">
        <v>80.155111797549068</v>
      </c>
      <c r="J49" s="52">
        <v>80.267123974922285</v>
      </c>
      <c r="K49" s="52">
        <v>80.163726106905344</v>
      </c>
      <c r="L49" s="52">
        <v>80.384299990382075</v>
      </c>
      <c r="M49" s="52">
        <v>80.431688028910244</v>
      </c>
      <c r="N49" s="52">
        <v>80.490138760794409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activeCell="D51" sqref="D5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75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13239</v>
      </c>
      <c r="D8" s="21">
        <v>13145.980744149823</v>
      </c>
      <c r="E8" s="21">
        <v>13052.023459182952</v>
      </c>
      <c r="F8" s="21">
        <v>12953.415631471642</v>
      </c>
      <c r="G8" s="21">
        <v>12854.46632278467</v>
      </c>
      <c r="H8" s="21">
        <v>12757.564689960778</v>
      </c>
      <c r="I8" s="21">
        <v>12659.821335459885</v>
      </c>
      <c r="J8" s="21">
        <v>12561.962353236555</v>
      </c>
      <c r="K8" s="21">
        <v>12463.452148062355</v>
      </c>
      <c r="L8" s="21">
        <v>12360.426679292019</v>
      </c>
      <c r="M8" s="21">
        <v>12258.547817938334</v>
      </c>
      <c r="N8" s="21">
        <v>12155.508495416741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119.81097462679696</v>
      </c>
      <c r="D10" s="26">
        <f t="shared" ref="D10:N10" si="0">SUM(D11:D12)</f>
        <v>119.4909635389665</v>
      </c>
      <c r="E10" s="26">
        <f t="shared" si="0"/>
        <v>117.69276441775078</v>
      </c>
      <c r="F10" s="26">
        <f t="shared" si="0"/>
        <v>115.79344323051468</v>
      </c>
      <c r="G10" s="26">
        <f t="shared" si="0"/>
        <v>114.54145974697975</v>
      </c>
      <c r="H10" s="26">
        <f t="shared" si="0"/>
        <v>113.45761073334187</v>
      </c>
      <c r="I10" s="26">
        <f t="shared" si="0"/>
        <v>111.806988595403</v>
      </c>
      <c r="J10" s="26">
        <f t="shared" si="0"/>
        <v>109.89619789013472</v>
      </c>
      <c r="K10" s="26">
        <f t="shared" si="0"/>
        <v>108.14039737017866</v>
      </c>
      <c r="L10" s="26">
        <f t="shared" si="0"/>
        <v>106.46825237922837</v>
      </c>
      <c r="M10" s="26">
        <f t="shared" si="0"/>
        <v>105.10031448569045</v>
      </c>
      <c r="N10" s="26">
        <f t="shared" si="0"/>
        <v>103.40284715801215</v>
      </c>
    </row>
    <row r="11" spans="1:14" x14ac:dyDescent="0.25">
      <c r="A11" s="20" t="s">
        <v>34</v>
      </c>
      <c r="B11" s="18"/>
      <c r="C11" s="22">
        <v>61.238999873457011</v>
      </c>
      <c r="D11" s="22">
        <v>61.321745543827063</v>
      </c>
      <c r="E11" s="22">
        <v>60.156318799141452</v>
      </c>
      <c r="F11" s="22">
        <v>59.345388506407005</v>
      </c>
      <c r="G11" s="22">
        <v>58.807866346284847</v>
      </c>
      <c r="H11" s="22">
        <v>58.107630497110854</v>
      </c>
      <c r="I11" s="22">
        <v>57.27176164065223</v>
      </c>
      <c r="J11" s="22">
        <v>56.158409494518175</v>
      </c>
      <c r="K11" s="22">
        <v>55.318711265739708</v>
      </c>
      <c r="L11" s="22">
        <v>54.567360119228852</v>
      </c>
      <c r="M11" s="22">
        <v>53.824958901027458</v>
      </c>
      <c r="N11" s="22">
        <v>52.9670069304414</v>
      </c>
    </row>
    <row r="12" spans="1:14" x14ac:dyDescent="0.25">
      <c r="A12" s="27" t="s">
        <v>35</v>
      </c>
      <c r="B12" s="28"/>
      <c r="C12" s="29">
        <v>58.571974753339951</v>
      </c>
      <c r="D12" s="29">
        <v>58.169217995139434</v>
      </c>
      <c r="E12" s="29">
        <v>57.536445618609328</v>
      </c>
      <c r="F12" s="29">
        <v>56.448054724107678</v>
      </c>
      <c r="G12" s="29">
        <v>55.733593400694907</v>
      </c>
      <c r="H12" s="29">
        <v>55.349980236231012</v>
      </c>
      <c r="I12" s="29">
        <v>54.535226954750769</v>
      </c>
      <c r="J12" s="29">
        <v>53.737788395616541</v>
      </c>
      <c r="K12" s="29">
        <v>52.821686104438953</v>
      </c>
      <c r="L12" s="29">
        <v>51.900892259999523</v>
      </c>
      <c r="M12" s="29">
        <v>51.275355584662989</v>
      </c>
      <c r="N12" s="29">
        <v>50.43584022757075</v>
      </c>
    </row>
    <row r="13" spans="1:14" x14ac:dyDescent="0.25">
      <c r="A13" s="33" t="s">
        <v>36</v>
      </c>
      <c r="B13" s="18"/>
      <c r="C13" s="26">
        <f>SUM(C14:C15)</f>
        <v>169.04045003590144</v>
      </c>
      <c r="D13" s="26">
        <f t="shared" ref="D13:N13" si="1">SUM(D14:D15)</f>
        <v>173.9645070067607</v>
      </c>
      <c r="E13" s="26">
        <f t="shared" si="1"/>
        <v>172.81763763689401</v>
      </c>
      <c r="F13" s="26">
        <f t="shared" si="1"/>
        <v>173.54789285610599</v>
      </c>
      <c r="G13" s="26">
        <f t="shared" si="1"/>
        <v>172.87452880018844</v>
      </c>
      <c r="H13" s="26">
        <f t="shared" si="1"/>
        <v>172.74465026054332</v>
      </c>
      <c r="I13" s="26">
        <f t="shared" si="1"/>
        <v>172.34438348135572</v>
      </c>
      <c r="J13" s="26">
        <f t="shared" si="1"/>
        <v>171.24145216612931</v>
      </c>
      <c r="K13" s="26">
        <f t="shared" si="1"/>
        <v>173.78233960295262</v>
      </c>
      <c r="L13" s="26">
        <f t="shared" si="1"/>
        <v>171.19479302120916</v>
      </c>
      <c r="M13" s="26">
        <f t="shared" si="1"/>
        <v>171.27018171764331</v>
      </c>
      <c r="N13" s="26">
        <f t="shared" si="1"/>
        <v>170.99346219754821</v>
      </c>
    </row>
    <row r="14" spans="1:14" x14ac:dyDescent="0.25">
      <c r="A14" s="20" t="s">
        <v>37</v>
      </c>
      <c r="B14" s="18"/>
      <c r="C14" s="22">
        <v>85.871371333241711</v>
      </c>
      <c r="D14" s="22">
        <v>87.673899929887838</v>
      </c>
      <c r="E14" s="22">
        <v>87.576559839088119</v>
      </c>
      <c r="F14" s="22">
        <v>88.088128497273004</v>
      </c>
      <c r="G14" s="22">
        <v>88.170835062901858</v>
      </c>
      <c r="H14" s="22">
        <v>88.412129487515429</v>
      </c>
      <c r="I14" s="22">
        <v>88.517567683357839</v>
      </c>
      <c r="J14" s="22">
        <v>88.095894046066817</v>
      </c>
      <c r="K14" s="22">
        <v>89.547408762566207</v>
      </c>
      <c r="L14" s="22">
        <v>88.389975736240316</v>
      </c>
      <c r="M14" s="22">
        <v>88.398631886936428</v>
      </c>
      <c r="N14" s="22">
        <v>88.397385024392591</v>
      </c>
    </row>
    <row r="15" spans="1:14" x14ac:dyDescent="0.25">
      <c r="A15" s="10" t="s">
        <v>38</v>
      </c>
      <c r="B15" s="12"/>
      <c r="C15" s="23">
        <v>83.169078702659732</v>
      </c>
      <c r="D15" s="23">
        <v>86.290607076872845</v>
      </c>
      <c r="E15" s="23">
        <v>85.241077797805872</v>
      </c>
      <c r="F15" s="23">
        <v>85.45976435883297</v>
      </c>
      <c r="G15" s="23">
        <v>84.703693737286585</v>
      </c>
      <c r="H15" s="23">
        <v>84.332520773027881</v>
      </c>
      <c r="I15" s="23">
        <v>83.826815797997881</v>
      </c>
      <c r="J15" s="23">
        <v>83.145558120062475</v>
      </c>
      <c r="K15" s="23">
        <v>84.234930840386397</v>
      </c>
      <c r="L15" s="23">
        <v>82.804817284968848</v>
      </c>
      <c r="M15" s="23">
        <v>82.871549830706897</v>
      </c>
      <c r="N15" s="23">
        <v>82.596077173155621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-49.229475409104481</v>
      </c>
      <c r="D17" s="32">
        <f t="shared" ref="D17:N17" si="2">D10-D13</f>
        <v>-54.473543467794201</v>
      </c>
      <c r="E17" s="32">
        <f t="shared" si="2"/>
        <v>-55.124873219143225</v>
      </c>
      <c r="F17" s="32">
        <f t="shared" si="2"/>
        <v>-57.754449625591306</v>
      </c>
      <c r="G17" s="32">
        <f t="shared" si="2"/>
        <v>-58.333069053208689</v>
      </c>
      <c r="H17" s="32">
        <f t="shared" si="2"/>
        <v>-59.287039527201458</v>
      </c>
      <c r="I17" s="32">
        <f t="shared" si="2"/>
        <v>-60.537394885952722</v>
      </c>
      <c r="J17" s="32">
        <f t="shared" si="2"/>
        <v>-61.345254275994591</v>
      </c>
      <c r="K17" s="32">
        <f t="shared" si="2"/>
        <v>-65.641942232773957</v>
      </c>
      <c r="L17" s="32">
        <f t="shared" si="2"/>
        <v>-64.72654064198079</v>
      </c>
      <c r="M17" s="32">
        <f t="shared" si="2"/>
        <v>-66.169867231952864</v>
      </c>
      <c r="N17" s="32">
        <f t="shared" si="2"/>
        <v>-67.590615039536061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548.76816355254914</v>
      </c>
      <c r="D19" s="26">
        <f t="shared" ref="D19:N19" si="3">SUM(D20:D21)</f>
        <v>550.64683370545981</v>
      </c>
      <c r="E19" s="26">
        <f t="shared" si="3"/>
        <v>548.73716911653332</v>
      </c>
      <c r="F19" s="26">
        <f t="shared" si="3"/>
        <v>549.84350049827856</v>
      </c>
      <c r="G19" s="26">
        <f t="shared" si="3"/>
        <v>551.73556765886178</v>
      </c>
      <c r="H19" s="26">
        <f t="shared" si="3"/>
        <v>551.04343049541512</v>
      </c>
      <c r="I19" s="26">
        <f t="shared" si="3"/>
        <v>551.92862571657395</v>
      </c>
      <c r="J19" s="26">
        <f t="shared" si="3"/>
        <v>551.71719831645009</v>
      </c>
      <c r="K19" s="26">
        <f t="shared" si="3"/>
        <v>551.78376180134433</v>
      </c>
      <c r="L19" s="26">
        <f t="shared" si="3"/>
        <v>552.00098261483754</v>
      </c>
      <c r="M19" s="26">
        <f t="shared" si="3"/>
        <v>551.76895221877089</v>
      </c>
      <c r="N19" s="26">
        <f t="shared" si="3"/>
        <v>552.02536463236481</v>
      </c>
    </row>
    <row r="20" spans="1:14" x14ac:dyDescent="0.25">
      <c r="A20" s="64" t="s">
        <v>40</v>
      </c>
      <c r="B20" s="64"/>
      <c r="C20" s="22">
        <v>274.11440428610865</v>
      </c>
      <c r="D20" s="22">
        <v>275.59312498280002</v>
      </c>
      <c r="E20" s="22">
        <v>274.0122485744119</v>
      </c>
      <c r="F20" s="22">
        <v>274.80132283029934</v>
      </c>
      <c r="G20" s="22">
        <v>275.80212909755375</v>
      </c>
      <c r="H20" s="22">
        <v>276.23609590337105</v>
      </c>
      <c r="I20" s="22">
        <v>276.7757436264024</v>
      </c>
      <c r="J20" s="22">
        <v>276.61917810568286</v>
      </c>
      <c r="K20" s="22">
        <v>276.85982568268912</v>
      </c>
      <c r="L20" s="22">
        <v>276.87367693915678</v>
      </c>
      <c r="M20" s="22">
        <v>276.83620460415375</v>
      </c>
      <c r="N20" s="22">
        <v>277.2215932875327</v>
      </c>
    </row>
    <row r="21" spans="1:14" x14ac:dyDescent="0.25">
      <c r="A21" s="27" t="s">
        <v>41</v>
      </c>
      <c r="B21" s="27"/>
      <c r="C21" s="29">
        <v>274.65375926644055</v>
      </c>
      <c r="D21" s="29">
        <v>275.05370872265974</v>
      </c>
      <c r="E21" s="29">
        <v>274.72492054212148</v>
      </c>
      <c r="F21" s="29">
        <v>275.04217766797922</v>
      </c>
      <c r="G21" s="29">
        <v>275.93343856130809</v>
      </c>
      <c r="H21" s="29">
        <v>274.80733459204401</v>
      </c>
      <c r="I21" s="29">
        <v>275.15288209017154</v>
      </c>
      <c r="J21" s="29">
        <v>275.09802021076723</v>
      </c>
      <c r="K21" s="29">
        <v>274.92393611865521</v>
      </c>
      <c r="L21" s="29">
        <v>275.12730567568076</v>
      </c>
      <c r="M21" s="29">
        <v>274.93274761461714</v>
      </c>
      <c r="N21" s="29">
        <v>274.80377134483211</v>
      </c>
    </row>
    <row r="22" spans="1:14" x14ac:dyDescent="0.25">
      <c r="A22" s="67" t="s">
        <v>44</v>
      </c>
      <c r="B22" s="67"/>
      <c r="C22" s="26">
        <f>SUM(C23:C24)</f>
        <v>592.5579439936231</v>
      </c>
      <c r="D22" s="26">
        <f t="shared" ref="D22:N22" si="4">SUM(D23:D24)</f>
        <v>590.13057520453754</v>
      </c>
      <c r="E22" s="26">
        <f t="shared" si="4"/>
        <v>592.22012360869689</v>
      </c>
      <c r="F22" s="26">
        <f t="shared" si="4"/>
        <v>591.03835955966144</v>
      </c>
      <c r="G22" s="26">
        <f t="shared" si="4"/>
        <v>590.30413142954444</v>
      </c>
      <c r="H22" s="26">
        <f t="shared" si="4"/>
        <v>589.4997454691046</v>
      </c>
      <c r="I22" s="26">
        <f t="shared" si="4"/>
        <v>589.25021305395398</v>
      </c>
      <c r="J22" s="26">
        <f t="shared" si="4"/>
        <v>588.88214921465453</v>
      </c>
      <c r="K22" s="26">
        <f t="shared" si="4"/>
        <v>589.16728833890579</v>
      </c>
      <c r="L22" s="26">
        <f t="shared" si="4"/>
        <v>589.15330332654412</v>
      </c>
      <c r="M22" s="26">
        <f t="shared" si="4"/>
        <v>588.63840750840609</v>
      </c>
      <c r="N22" s="26">
        <f t="shared" si="4"/>
        <v>588.92731579721885</v>
      </c>
    </row>
    <row r="23" spans="1:14" x14ac:dyDescent="0.25">
      <c r="A23" s="64" t="s">
        <v>42</v>
      </c>
      <c r="B23" s="64"/>
      <c r="C23" s="23">
        <v>295.93681644156271</v>
      </c>
      <c r="D23" s="22">
        <v>294.15230775772369</v>
      </c>
      <c r="E23" s="22">
        <v>296.32829339726737</v>
      </c>
      <c r="F23" s="22">
        <v>295.0071632574855</v>
      </c>
      <c r="G23" s="22">
        <v>294.71047977932625</v>
      </c>
      <c r="H23" s="22">
        <v>292.88714090036416</v>
      </c>
      <c r="I23" s="22">
        <v>292.8974387685634</v>
      </c>
      <c r="J23" s="22">
        <v>293.03677931764156</v>
      </c>
      <c r="K23" s="22">
        <v>292.65748154945106</v>
      </c>
      <c r="L23" s="22">
        <v>292.71092546789606</v>
      </c>
      <c r="M23" s="22">
        <v>292.67848839847238</v>
      </c>
      <c r="N23" s="22">
        <v>291.95675902455434</v>
      </c>
    </row>
    <row r="24" spans="1:14" x14ac:dyDescent="0.25">
      <c r="A24" s="10" t="s">
        <v>43</v>
      </c>
      <c r="B24" s="10"/>
      <c r="C24" s="23">
        <v>296.62112755206039</v>
      </c>
      <c r="D24" s="23">
        <v>295.97826744681379</v>
      </c>
      <c r="E24" s="23">
        <v>295.89183021142952</v>
      </c>
      <c r="F24" s="23">
        <v>296.03119630217594</v>
      </c>
      <c r="G24" s="23">
        <v>295.59365165021825</v>
      </c>
      <c r="H24" s="23">
        <v>296.61260456874044</v>
      </c>
      <c r="I24" s="23">
        <v>296.35277428539052</v>
      </c>
      <c r="J24" s="23">
        <v>295.84536989701297</v>
      </c>
      <c r="K24" s="23">
        <v>296.50980678945467</v>
      </c>
      <c r="L24" s="23">
        <v>296.44237785864806</v>
      </c>
      <c r="M24" s="23">
        <v>295.95991910993376</v>
      </c>
      <c r="N24" s="23">
        <v>296.97055677266445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-43.789780441073958</v>
      </c>
      <c r="D26" s="32">
        <f t="shared" ref="D26:N26" si="5">D19-D22</f>
        <v>-39.483741499077723</v>
      </c>
      <c r="E26" s="32">
        <f t="shared" si="5"/>
        <v>-43.482954492163572</v>
      </c>
      <c r="F26" s="32">
        <f t="shared" si="5"/>
        <v>-41.194859061382886</v>
      </c>
      <c r="G26" s="32">
        <f t="shared" si="5"/>
        <v>-38.568563770682658</v>
      </c>
      <c r="H26" s="32">
        <f t="shared" si="5"/>
        <v>-38.456314973689473</v>
      </c>
      <c r="I26" s="32">
        <f t="shared" si="5"/>
        <v>-37.321587337380038</v>
      </c>
      <c r="J26" s="32">
        <f t="shared" si="5"/>
        <v>-37.164950898204438</v>
      </c>
      <c r="K26" s="32">
        <f t="shared" si="5"/>
        <v>-37.383526537561465</v>
      </c>
      <c r="L26" s="32">
        <f t="shared" si="5"/>
        <v>-37.152320711706579</v>
      </c>
      <c r="M26" s="32">
        <f t="shared" si="5"/>
        <v>-36.869455289635198</v>
      </c>
      <c r="N26" s="32">
        <f t="shared" si="5"/>
        <v>-36.90195116485404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-93.019255850178439</v>
      </c>
      <c r="D30" s="32">
        <f t="shared" ref="D30:N30" si="6">D17+D26+D28</f>
        <v>-93.957284966871924</v>
      </c>
      <c r="E30" s="32">
        <f t="shared" si="6"/>
        <v>-98.607827711306797</v>
      </c>
      <c r="F30" s="32">
        <f t="shared" si="6"/>
        <v>-98.949308686974192</v>
      </c>
      <c r="G30" s="32">
        <f t="shared" si="6"/>
        <v>-96.901632823891347</v>
      </c>
      <c r="H30" s="32">
        <f t="shared" si="6"/>
        <v>-97.743354500890931</v>
      </c>
      <c r="I30" s="32">
        <f t="shared" si="6"/>
        <v>-97.85898222333276</v>
      </c>
      <c r="J30" s="32">
        <f t="shared" si="6"/>
        <v>-98.510205174199029</v>
      </c>
      <c r="K30" s="32">
        <f t="shared" si="6"/>
        <v>-103.02546877033542</v>
      </c>
      <c r="L30" s="32">
        <f t="shared" si="6"/>
        <v>-101.87886135368737</v>
      </c>
      <c r="M30" s="32">
        <f t="shared" si="6"/>
        <v>-103.03932252158806</v>
      </c>
      <c r="N30" s="32">
        <f t="shared" si="6"/>
        <v>-104.4925662043901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13145.980744149823</v>
      </c>
      <c r="D32" s="21">
        <v>13052.023459182952</v>
      </c>
      <c r="E32" s="21">
        <v>12953.415631471642</v>
      </c>
      <c r="F32" s="21">
        <v>12854.46632278467</v>
      </c>
      <c r="G32" s="21">
        <v>12757.564689960778</v>
      </c>
      <c r="H32" s="21">
        <v>12659.821335459885</v>
      </c>
      <c r="I32" s="21">
        <v>12561.962353236555</v>
      </c>
      <c r="J32" s="21">
        <v>12463.452148062355</v>
      </c>
      <c r="K32" s="21">
        <v>12360.426679292019</v>
      </c>
      <c r="L32" s="21">
        <v>12258.547817938334</v>
      </c>
      <c r="M32" s="21">
        <v>12155.508495416741</v>
      </c>
      <c r="N32" s="21">
        <v>12051.015929212354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-7.0261542299401292E-3</v>
      </c>
      <c r="D34" s="39">
        <f t="shared" ref="D34:N34" si="7">(D32/D8)-1</f>
        <v>-7.1472252086390853E-3</v>
      </c>
      <c r="E34" s="39">
        <f t="shared" si="7"/>
        <v>-7.5549839471007463E-3</v>
      </c>
      <c r="F34" s="39">
        <f t="shared" si="7"/>
        <v>-7.638858468075771E-3</v>
      </c>
      <c r="G34" s="39">
        <f t="shared" si="7"/>
        <v>-7.5383629619950598E-3</v>
      </c>
      <c r="H34" s="39">
        <f t="shared" si="7"/>
        <v>-7.6615997548348247E-3</v>
      </c>
      <c r="I34" s="39">
        <f t="shared" si="7"/>
        <v>-7.7298865150038365E-3</v>
      </c>
      <c r="J34" s="39">
        <f t="shared" si="7"/>
        <v>-7.8419439896521004E-3</v>
      </c>
      <c r="K34" s="39">
        <f t="shared" si="7"/>
        <v>-8.2662064688355796E-3</v>
      </c>
      <c r="L34" s="39">
        <f t="shared" si="7"/>
        <v>-8.2423417894115225E-3</v>
      </c>
      <c r="M34" s="39">
        <f t="shared" si="7"/>
        <v>-8.4055080627748469E-3</v>
      </c>
      <c r="N34" s="39">
        <f t="shared" si="7"/>
        <v>-8.5963138641041992E-3</v>
      </c>
    </row>
    <row r="35" spans="1:14" ht="15.75" thickBot="1" x14ac:dyDescent="0.3">
      <c r="A35" s="40" t="s">
        <v>15</v>
      </c>
      <c r="B35" s="41"/>
      <c r="C35" s="42">
        <f>(C32/$C$8)-1</f>
        <v>-7.0261542299401292E-3</v>
      </c>
      <c r="D35" s="42">
        <f t="shared" ref="D35:N35" si="8">(D32/$C$8)-1</f>
        <v>-1.412316193194707E-2</v>
      </c>
      <c r="E35" s="42">
        <f t="shared" si="8"/>
        <v>-2.1571445617369789E-2</v>
      </c>
      <c r="F35" s="42">
        <f t="shared" si="8"/>
        <v>-2.9045522865422613E-2</v>
      </c>
      <c r="G35" s="42">
        <f t="shared" si="8"/>
        <v>-3.6364930133637063E-2</v>
      </c>
      <c r="H35" s="42">
        <f t="shared" si="8"/>
        <v>-4.3747916348675475E-2</v>
      </c>
      <c r="I35" s="42">
        <f t="shared" si="8"/>
        <v>-5.1139636435036273E-2</v>
      </c>
      <c r="J35" s="42">
        <f t="shared" si="8"/>
        <v>-5.8580546260113664E-2</v>
      </c>
      <c r="K35" s="42">
        <f t="shared" si="8"/>
        <v>-6.6362513838505999E-2</v>
      </c>
      <c r="L35" s="42">
        <f t="shared" si="8"/>
        <v>-7.4057873106855965E-2</v>
      </c>
      <c r="M35" s="42">
        <f t="shared" si="8"/>
        <v>-8.1840887120119277E-2</v>
      </c>
      <c r="N35" s="42">
        <f t="shared" si="8"/>
        <v>-8.973367103162222E-2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1.6582387992125103</v>
      </c>
      <c r="D41" s="47">
        <v>1.6700347859075615</v>
      </c>
      <c r="E41" s="47">
        <v>1.6621639376496917</v>
      </c>
      <c r="F41" s="47">
        <v>1.655242343029939</v>
      </c>
      <c r="G41" s="47">
        <v>1.6585932952245019</v>
      </c>
      <c r="H41" s="47">
        <v>1.6654971406301238</v>
      </c>
      <c r="I41" s="47">
        <v>1.6687302166543869</v>
      </c>
      <c r="J41" s="47">
        <v>1.6714666764351431</v>
      </c>
      <c r="K41" s="47">
        <v>1.6759874512888047</v>
      </c>
      <c r="L41" s="47">
        <v>1.6836754578507434</v>
      </c>
      <c r="M41" s="47">
        <v>1.6960723802857531</v>
      </c>
      <c r="N41" s="47">
        <v>1.7012261310727737</v>
      </c>
    </row>
    <row r="43" spans="1:14" x14ac:dyDescent="0.25">
      <c r="A43" s="48" t="s">
        <v>31</v>
      </c>
      <c r="B43" s="48"/>
      <c r="C43" s="49">
        <v>113.4822937464277</v>
      </c>
      <c r="D43" s="49">
        <v>116.08623081395586</v>
      </c>
      <c r="E43" s="49">
        <v>115.2332399531853</v>
      </c>
      <c r="F43" s="49">
        <v>115.12431918589525</v>
      </c>
      <c r="G43" s="49">
        <v>114.53181463455145</v>
      </c>
      <c r="H43" s="49">
        <v>114.36084218971511</v>
      </c>
      <c r="I43" s="49">
        <v>113.8313877254247</v>
      </c>
      <c r="J43" s="49">
        <v>112.58448169612896</v>
      </c>
      <c r="K43" s="49">
        <v>113.54215850045365</v>
      </c>
      <c r="L43" s="49">
        <v>111.25314822913026</v>
      </c>
      <c r="M43" s="49">
        <v>110.69331287803865</v>
      </c>
      <c r="N43" s="49">
        <v>110.03773867942409</v>
      </c>
    </row>
    <row r="44" spans="1:14" x14ac:dyDescent="0.25">
      <c r="A44" s="19" t="s">
        <v>47</v>
      </c>
      <c r="B44" s="19"/>
      <c r="C44" s="50">
        <v>114.78332873622051</v>
      </c>
      <c r="D44" s="50">
        <v>116.08623081395588</v>
      </c>
      <c r="E44" s="50">
        <v>114.99460938318997</v>
      </c>
      <c r="F44" s="50">
        <v>114.66928472858449</v>
      </c>
      <c r="G44" s="50">
        <v>113.88168846792898</v>
      </c>
      <c r="H44" s="50">
        <v>113.50803650812122</v>
      </c>
      <c r="I44" s="50">
        <v>112.8236853522944</v>
      </c>
      <c r="J44" s="50">
        <v>111.45301979488494</v>
      </c>
      <c r="K44" s="50">
        <v>112.26335622156076</v>
      </c>
      <c r="L44" s="50">
        <v>109.87638349366131</v>
      </c>
      <c r="M44" s="50">
        <v>109.21674379376898</v>
      </c>
      <c r="N44" s="50">
        <v>108.49672058059274</v>
      </c>
    </row>
    <row r="45" spans="1:14" x14ac:dyDescent="0.25">
      <c r="A45" s="51" t="s">
        <v>48</v>
      </c>
      <c r="B45" s="51"/>
      <c r="C45" s="52">
        <v>112.16957483191342</v>
      </c>
      <c r="D45" s="52">
        <v>116.08623081395589</v>
      </c>
      <c r="E45" s="52">
        <v>115.47944231973149</v>
      </c>
      <c r="F45" s="52">
        <v>115.59714369081037</v>
      </c>
      <c r="G45" s="52">
        <v>115.21648411847997</v>
      </c>
      <c r="H45" s="52">
        <v>115.26877122842652</v>
      </c>
      <c r="I45" s="52">
        <v>114.91520482134352</v>
      </c>
      <c r="J45" s="52">
        <v>113.80864672464379</v>
      </c>
      <c r="K45" s="52">
        <v>114.93395107785035</v>
      </c>
      <c r="L45" s="52">
        <v>112.76136270218396</v>
      </c>
      <c r="M45" s="52">
        <v>112.31301335127331</v>
      </c>
      <c r="N45" s="52">
        <v>111.73623717484988</v>
      </c>
    </row>
    <row r="47" spans="1:14" x14ac:dyDescent="0.25">
      <c r="A47" s="48" t="s">
        <v>32</v>
      </c>
      <c r="B47" s="48"/>
      <c r="C47" s="49">
        <v>77.871619905541849</v>
      </c>
      <c r="D47" s="49">
        <v>77.602447696903482</v>
      </c>
      <c r="E47" s="49">
        <v>77.697305726181966</v>
      </c>
      <c r="F47" s="49">
        <v>77.71321175906958</v>
      </c>
      <c r="G47" s="49">
        <v>77.78111064255198</v>
      </c>
      <c r="H47" s="49">
        <v>77.802587750934123</v>
      </c>
      <c r="I47" s="49">
        <v>77.858850567362893</v>
      </c>
      <c r="J47" s="49">
        <v>77.994007473328821</v>
      </c>
      <c r="K47" s="49">
        <v>77.895585835348001</v>
      </c>
      <c r="L47" s="49">
        <v>78.145851636081517</v>
      </c>
      <c r="M47" s="49">
        <v>78.212273942268311</v>
      </c>
      <c r="N47" s="49">
        <v>78.285127133698893</v>
      </c>
    </row>
    <row r="48" spans="1:14" x14ac:dyDescent="0.25">
      <c r="A48" s="19" t="s">
        <v>45</v>
      </c>
      <c r="B48" s="19"/>
      <c r="C48" s="50">
        <v>75.620510510002461</v>
      </c>
      <c r="D48" s="50">
        <v>75.47871270993177</v>
      </c>
      <c r="E48" s="50">
        <v>75.605717369778745</v>
      </c>
      <c r="F48" s="50">
        <v>75.646310817241044</v>
      </c>
      <c r="G48" s="50">
        <v>75.739307527983215</v>
      </c>
      <c r="H48" s="50">
        <v>75.783739219360072</v>
      </c>
      <c r="I48" s="50">
        <v>75.863706521935796</v>
      </c>
      <c r="J48" s="50">
        <v>76.023017926987734</v>
      </c>
      <c r="K48" s="50">
        <v>75.933101800353739</v>
      </c>
      <c r="L48" s="50">
        <v>76.210230033678059</v>
      </c>
      <c r="M48" s="50">
        <v>76.291377248652978</v>
      </c>
      <c r="N48" s="50">
        <v>76.380949221348331</v>
      </c>
    </row>
    <row r="49" spans="1:14" x14ac:dyDescent="0.25">
      <c r="A49" s="51" t="s">
        <v>46</v>
      </c>
      <c r="B49" s="51"/>
      <c r="C49" s="52">
        <v>80.075906026703478</v>
      </c>
      <c r="D49" s="52">
        <v>79.696908831463517</v>
      </c>
      <c r="E49" s="52">
        <v>79.766814490652393</v>
      </c>
      <c r="F49" s="52">
        <v>79.764685269674445</v>
      </c>
      <c r="G49" s="52">
        <v>79.812779669108508</v>
      </c>
      <c r="H49" s="52">
        <v>79.817561753564263</v>
      </c>
      <c r="I49" s="52">
        <v>79.857946316699369</v>
      </c>
      <c r="J49" s="52">
        <v>79.970846066633072</v>
      </c>
      <c r="K49" s="52">
        <v>79.867894751293477</v>
      </c>
      <c r="L49" s="52">
        <v>80.089544804814182</v>
      </c>
      <c r="M49" s="52">
        <v>80.137737731803711</v>
      </c>
      <c r="N49" s="52">
        <v>80.197001203652789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dimension ref="A1:N53"/>
  <sheetViews>
    <sheetView workbookViewId="0">
      <selection activeCell="E52" sqref="E52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76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11704</v>
      </c>
      <c r="D8" s="21">
        <v>11672.574749548918</v>
      </c>
      <c r="E8" s="21">
        <v>11639.672528639994</v>
      </c>
      <c r="F8" s="21">
        <v>11602.377101708005</v>
      </c>
      <c r="G8" s="21">
        <v>11562.9270145846</v>
      </c>
      <c r="H8" s="21">
        <v>11523.8291396193</v>
      </c>
      <c r="I8" s="21">
        <v>11480.964852754592</v>
      </c>
      <c r="J8" s="21">
        <v>11436.971178183967</v>
      </c>
      <c r="K8" s="21">
        <v>11391.196148615209</v>
      </c>
      <c r="L8" s="21">
        <v>11340.661158713205</v>
      </c>
      <c r="M8" s="21">
        <v>11290.916705215361</v>
      </c>
      <c r="N8" s="21">
        <v>11239.299525641887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111.58124892081919</v>
      </c>
      <c r="D10" s="26">
        <f t="shared" ref="D10:N10" si="0">SUM(D11:D12)</f>
        <v>111.74399548094382</v>
      </c>
      <c r="E10" s="26">
        <f t="shared" si="0"/>
        <v>110.44916345934523</v>
      </c>
      <c r="F10" s="26">
        <f t="shared" si="0"/>
        <v>108.88815872178951</v>
      </c>
      <c r="G10" s="26">
        <f t="shared" si="0"/>
        <v>107.79711027351783</v>
      </c>
      <c r="H10" s="26">
        <f t="shared" si="0"/>
        <v>106.85456409749814</v>
      </c>
      <c r="I10" s="26">
        <f t="shared" si="0"/>
        <v>105.59272549098118</v>
      </c>
      <c r="J10" s="26">
        <f t="shared" si="0"/>
        <v>104.42693655865885</v>
      </c>
      <c r="K10" s="26">
        <f t="shared" si="0"/>
        <v>103.48314974552147</v>
      </c>
      <c r="L10" s="26">
        <f t="shared" si="0"/>
        <v>102.76205012623006</v>
      </c>
      <c r="M10" s="26">
        <f t="shared" si="0"/>
        <v>102.23318106321621</v>
      </c>
      <c r="N10" s="26">
        <f t="shared" si="0"/>
        <v>101.20072739025416</v>
      </c>
    </row>
    <row r="11" spans="1:14" x14ac:dyDescent="0.25">
      <c r="A11" s="20" t="s">
        <v>34</v>
      </c>
      <c r="B11" s="18"/>
      <c r="C11" s="22">
        <v>57.032539046000906</v>
      </c>
      <c r="D11" s="22">
        <v>57.346067468092869</v>
      </c>
      <c r="E11" s="22">
        <v>56.453896048997521</v>
      </c>
      <c r="F11" s="22">
        <v>55.806355721089702</v>
      </c>
      <c r="G11" s="22">
        <v>55.345183023546383</v>
      </c>
      <c r="H11" s="22">
        <v>54.725861820767278</v>
      </c>
      <c r="I11" s="22">
        <v>54.088581414086505</v>
      </c>
      <c r="J11" s="22">
        <v>53.363544673147253</v>
      </c>
      <c r="K11" s="22">
        <v>52.936318164671732</v>
      </c>
      <c r="L11" s="22">
        <v>52.667848588845999</v>
      </c>
      <c r="M11" s="22">
        <v>52.356615638843884</v>
      </c>
      <c r="N11" s="22">
        <v>51.838994538072164</v>
      </c>
    </row>
    <row r="12" spans="1:14" x14ac:dyDescent="0.25">
      <c r="A12" s="27" t="s">
        <v>35</v>
      </c>
      <c r="B12" s="28"/>
      <c r="C12" s="29">
        <v>54.548709874818286</v>
      </c>
      <c r="D12" s="29">
        <v>54.397928012850954</v>
      </c>
      <c r="E12" s="29">
        <v>53.995267410347708</v>
      </c>
      <c r="F12" s="29">
        <v>53.081803000699807</v>
      </c>
      <c r="G12" s="29">
        <v>52.451927249971448</v>
      </c>
      <c r="H12" s="29">
        <v>52.128702276730863</v>
      </c>
      <c r="I12" s="29">
        <v>51.504144076894676</v>
      </c>
      <c r="J12" s="29">
        <v>51.063391885511599</v>
      </c>
      <c r="K12" s="29">
        <v>50.546831580849741</v>
      </c>
      <c r="L12" s="29">
        <v>50.094201537384066</v>
      </c>
      <c r="M12" s="29">
        <v>49.876565424372323</v>
      </c>
      <c r="N12" s="29">
        <v>49.361732852181994</v>
      </c>
    </row>
    <row r="13" spans="1:14" x14ac:dyDescent="0.25">
      <c r="A13" s="33" t="s">
        <v>36</v>
      </c>
      <c r="B13" s="18"/>
      <c r="C13" s="26">
        <f>SUM(C14:C15)</f>
        <v>159.48893674041972</v>
      </c>
      <c r="D13" s="26">
        <f t="shared" ref="D13:N13" si="1">SUM(D14:D15)</f>
        <v>165.37889195573644</v>
      </c>
      <c r="E13" s="26">
        <f t="shared" si="1"/>
        <v>165.40982422074478</v>
      </c>
      <c r="F13" s="26">
        <f t="shared" si="1"/>
        <v>167.41218409143661</v>
      </c>
      <c r="G13" s="26">
        <f t="shared" si="1"/>
        <v>168.59046493664005</v>
      </c>
      <c r="H13" s="26">
        <f t="shared" si="1"/>
        <v>170.3699438526462</v>
      </c>
      <c r="I13" s="26">
        <f t="shared" si="1"/>
        <v>171.7968811218737</v>
      </c>
      <c r="J13" s="26">
        <f t="shared" si="1"/>
        <v>172.60329451218016</v>
      </c>
      <c r="K13" s="26">
        <f t="shared" si="1"/>
        <v>176.21943872971849</v>
      </c>
      <c r="L13" s="26">
        <f t="shared" si="1"/>
        <v>174.65556373345981</v>
      </c>
      <c r="M13" s="26">
        <f t="shared" si="1"/>
        <v>176.60086435450364</v>
      </c>
      <c r="N13" s="26">
        <f t="shared" si="1"/>
        <v>178.04763058696193</v>
      </c>
    </row>
    <row r="14" spans="1:14" x14ac:dyDescent="0.25">
      <c r="A14" s="20" t="s">
        <v>37</v>
      </c>
      <c r="B14" s="18"/>
      <c r="C14" s="22">
        <v>84.984635469363326</v>
      </c>
      <c r="D14" s="22">
        <v>87.72615394178618</v>
      </c>
      <c r="E14" s="22">
        <v>88.163184387624227</v>
      </c>
      <c r="F14" s="22">
        <v>89.453672445262185</v>
      </c>
      <c r="G14" s="22">
        <v>90.419543768804829</v>
      </c>
      <c r="H14" s="22">
        <v>91.437483534602947</v>
      </c>
      <c r="I14" s="22">
        <v>92.18371161032087</v>
      </c>
      <c r="J14" s="22">
        <v>92.234972220753804</v>
      </c>
      <c r="K14" s="22">
        <v>94.068070793535682</v>
      </c>
      <c r="L14" s="22">
        <v>93.287194424648106</v>
      </c>
      <c r="M14" s="22">
        <v>93.952723546689327</v>
      </c>
      <c r="N14" s="22">
        <v>94.374071163696811</v>
      </c>
    </row>
    <row r="15" spans="1:14" x14ac:dyDescent="0.25">
      <c r="A15" s="10" t="s">
        <v>38</v>
      </c>
      <c r="B15" s="12"/>
      <c r="C15" s="23">
        <v>74.504301271056406</v>
      </c>
      <c r="D15" s="23">
        <v>77.65273801395027</v>
      </c>
      <c r="E15" s="23">
        <v>77.24663983312054</v>
      </c>
      <c r="F15" s="23">
        <v>77.958511646174429</v>
      </c>
      <c r="G15" s="23">
        <v>78.170921167835218</v>
      </c>
      <c r="H15" s="23">
        <v>78.932460318043255</v>
      </c>
      <c r="I15" s="23">
        <v>79.613169511552812</v>
      </c>
      <c r="J15" s="23">
        <v>80.368322291426352</v>
      </c>
      <c r="K15" s="23">
        <v>82.151367936182822</v>
      </c>
      <c r="L15" s="23">
        <v>81.368369308811708</v>
      </c>
      <c r="M15" s="23">
        <v>82.648140807814301</v>
      </c>
      <c r="N15" s="23">
        <v>83.673559423265132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-47.907687819600525</v>
      </c>
      <c r="D17" s="32">
        <f t="shared" ref="D17:N17" si="2">D10-D13</f>
        <v>-53.634896474792612</v>
      </c>
      <c r="E17" s="32">
        <f t="shared" si="2"/>
        <v>-54.960660761399552</v>
      </c>
      <c r="F17" s="32">
        <f t="shared" si="2"/>
        <v>-58.524025369647106</v>
      </c>
      <c r="G17" s="32">
        <f t="shared" si="2"/>
        <v>-60.793354663122216</v>
      </c>
      <c r="H17" s="32">
        <f t="shared" si="2"/>
        <v>-63.515379755148061</v>
      </c>
      <c r="I17" s="32">
        <f t="shared" si="2"/>
        <v>-66.204155630892515</v>
      </c>
      <c r="J17" s="32">
        <f t="shared" si="2"/>
        <v>-68.176357953521304</v>
      </c>
      <c r="K17" s="32">
        <f t="shared" si="2"/>
        <v>-72.736288984197017</v>
      </c>
      <c r="L17" s="32">
        <f t="shared" si="2"/>
        <v>-71.89351360722975</v>
      </c>
      <c r="M17" s="32">
        <f t="shared" si="2"/>
        <v>-74.367683291287435</v>
      </c>
      <c r="N17" s="32">
        <f t="shared" si="2"/>
        <v>-76.846903196707771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514.26604899451286</v>
      </c>
      <c r="D19" s="26">
        <f t="shared" ref="D19:N19" si="3">SUM(D20:D21)</f>
        <v>516.18996764131339</v>
      </c>
      <c r="E19" s="26">
        <f t="shared" si="3"/>
        <v>515.19619202234344</v>
      </c>
      <c r="F19" s="26">
        <f t="shared" si="3"/>
        <v>515.05157701974406</v>
      </c>
      <c r="G19" s="26">
        <f t="shared" si="3"/>
        <v>515.95262266507189</v>
      </c>
      <c r="H19" s="26">
        <f t="shared" si="3"/>
        <v>515.39966504590484</v>
      </c>
      <c r="I19" s="26">
        <f t="shared" si="3"/>
        <v>516.27946771166864</v>
      </c>
      <c r="J19" s="26">
        <f t="shared" si="3"/>
        <v>516.22440865973181</v>
      </c>
      <c r="K19" s="26">
        <f t="shared" si="3"/>
        <v>515.59299873285033</v>
      </c>
      <c r="L19" s="26">
        <f t="shared" si="3"/>
        <v>516.11213433388002</v>
      </c>
      <c r="M19" s="26">
        <f t="shared" si="3"/>
        <v>516.040246724094</v>
      </c>
      <c r="N19" s="26">
        <f t="shared" si="3"/>
        <v>515.79495155658299</v>
      </c>
    </row>
    <row r="20" spans="1:14" x14ac:dyDescent="0.25">
      <c r="A20" s="64" t="s">
        <v>40</v>
      </c>
      <c r="B20" s="64"/>
      <c r="C20" s="22">
        <v>256.9795100061819</v>
      </c>
      <c r="D20" s="22">
        <v>258.66939903434428</v>
      </c>
      <c r="E20" s="22">
        <v>257.06270126726957</v>
      </c>
      <c r="F20" s="22">
        <v>258.0430671145167</v>
      </c>
      <c r="G20" s="22">
        <v>258.48134857044676</v>
      </c>
      <c r="H20" s="22">
        <v>259.30377778493482</v>
      </c>
      <c r="I20" s="22">
        <v>259.73269233139939</v>
      </c>
      <c r="J20" s="22">
        <v>259.54202668756147</v>
      </c>
      <c r="K20" s="22">
        <v>260.04567256417647</v>
      </c>
      <c r="L20" s="22">
        <v>259.69024633731516</v>
      </c>
      <c r="M20" s="22">
        <v>259.54623828820866</v>
      </c>
      <c r="N20" s="22">
        <v>260.55091074236634</v>
      </c>
    </row>
    <row r="21" spans="1:14" x14ac:dyDescent="0.25">
      <c r="A21" s="27" t="s">
        <v>41</v>
      </c>
      <c r="B21" s="27"/>
      <c r="C21" s="29">
        <v>257.28653898833102</v>
      </c>
      <c r="D21" s="29">
        <v>257.52056860696916</v>
      </c>
      <c r="E21" s="29">
        <v>258.13349075507386</v>
      </c>
      <c r="F21" s="29">
        <v>257.00850990522736</v>
      </c>
      <c r="G21" s="29">
        <v>257.47127409462507</v>
      </c>
      <c r="H21" s="29">
        <v>256.09588726096996</v>
      </c>
      <c r="I21" s="29">
        <v>256.54677538026925</v>
      </c>
      <c r="J21" s="29">
        <v>256.68238197217033</v>
      </c>
      <c r="K21" s="29">
        <v>255.54732616867386</v>
      </c>
      <c r="L21" s="29">
        <v>256.42188799656481</v>
      </c>
      <c r="M21" s="29">
        <v>256.49400843588529</v>
      </c>
      <c r="N21" s="29">
        <v>255.24404081421665</v>
      </c>
    </row>
    <row r="22" spans="1:14" x14ac:dyDescent="0.25">
      <c r="A22" s="67" t="s">
        <v>44</v>
      </c>
      <c r="B22" s="67"/>
      <c r="C22" s="26">
        <f>SUM(C23:C24)</f>
        <v>497.78361162599617</v>
      </c>
      <c r="D22" s="26">
        <f t="shared" ref="D22:N22" si="4">SUM(D23:D24)</f>
        <v>495.4572920754423</v>
      </c>
      <c r="E22" s="26">
        <f t="shared" si="4"/>
        <v>497.53095819293088</v>
      </c>
      <c r="F22" s="26">
        <f t="shared" si="4"/>
        <v>495.9776387735044</v>
      </c>
      <c r="G22" s="26">
        <f t="shared" si="4"/>
        <v>494.25714296725175</v>
      </c>
      <c r="H22" s="26">
        <f t="shared" si="4"/>
        <v>494.74857215546126</v>
      </c>
      <c r="I22" s="26">
        <f t="shared" si="4"/>
        <v>494.06898665140113</v>
      </c>
      <c r="J22" s="26">
        <f t="shared" si="4"/>
        <v>493.8230802749689</v>
      </c>
      <c r="K22" s="26">
        <f t="shared" si="4"/>
        <v>493.39169965065753</v>
      </c>
      <c r="L22" s="26">
        <f t="shared" si="4"/>
        <v>493.96307422449678</v>
      </c>
      <c r="M22" s="26">
        <f t="shared" si="4"/>
        <v>493.28974300627794</v>
      </c>
      <c r="N22" s="26">
        <f t="shared" si="4"/>
        <v>494.33604277301936</v>
      </c>
    </row>
    <row r="23" spans="1:14" x14ac:dyDescent="0.25">
      <c r="A23" s="64" t="s">
        <v>42</v>
      </c>
      <c r="B23" s="64"/>
      <c r="C23" s="23">
        <v>248.80645775339963</v>
      </c>
      <c r="D23" s="22">
        <v>246.98103591466247</v>
      </c>
      <c r="E23" s="22">
        <v>248.81549828127203</v>
      </c>
      <c r="F23" s="22">
        <v>247.9731246640801</v>
      </c>
      <c r="G23" s="22">
        <v>247.22464838995151</v>
      </c>
      <c r="H23" s="22">
        <v>246.61237876488164</v>
      </c>
      <c r="I23" s="22">
        <v>246.20169687386854</v>
      </c>
      <c r="J23" s="22">
        <v>246.20403905929416</v>
      </c>
      <c r="K23" s="22">
        <v>245.75772339882997</v>
      </c>
      <c r="L23" s="22">
        <v>246.33632716400348</v>
      </c>
      <c r="M23" s="22">
        <v>245.57153421348855</v>
      </c>
      <c r="N23" s="22">
        <v>245.72541951734712</v>
      </c>
    </row>
    <row r="24" spans="1:14" x14ac:dyDescent="0.25">
      <c r="A24" s="10" t="s">
        <v>43</v>
      </c>
      <c r="B24" s="10"/>
      <c r="C24" s="23">
        <v>248.97715387259657</v>
      </c>
      <c r="D24" s="23">
        <v>248.4762561607798</v>
      </c>
      <c r="E24" s="23">
        <v>248.71545991165885</v>
      </c>
      <c r="F24" s="23">
        <v>248.00451410942432</v>
      </c>
      <c r="G24" s="23">
        <v>247.03249457730024</v>
      </c>
      <c r="H24" s="23">
        <v>248.13619339057965</v>
      </c>
      <c r="I24" s="23">
        <v>247.86728977753262</v>
      </c>
      <c r="J24" s="23">
        <v>247.61904121567471</v>
      </c>
      <c r="K24" s="23">
        <v>247.63397625182756</v>
      </c>
      <c r="L24" s="23">
        <v>247.6267470604933</v>
      </c>
      <c r="M24" s="23">
        <v>247.7182087927894</v>
      </c>
      <c r="N24" s="23">
        <v>248.61062325567224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16.482437368516685</v>
      </c>
      <c r="D26" s="32">
        <f t="shared" ref="D26:N26" si="5">D19-D22</f>
        <v>20.732675565871091</v>
      </c>
      <c r="E26" s="32">
        <f t="shared" si="5"/>
        <v>17.665233829412557</v>
      </c>
      <c r="F26" s="32">
        <f t="shared" si="5"/>
        <v>19.073938246239663</v>
      </c>
      <c r="G26" s="32">
        <f t="shared" si="5"/>
        <v>21.695479697820133</v>
      </c>
      <c r="H26" s="32">
        <f t="shared" si="5"/>
        <v>20.651092890443579</v>
      </c>
      <c r="I26" s="32">
        <f t="shared" si="5"/>
        <v>22.210481060267512</v>
      </c>
      <c r="J26" s="32">
        <f t="shared" si="5"/>
        <v>22.401328384762905</v>
      </c>
      <c r="K26" s="32">
        <f t="shared" si="5"/>
        <v>22.201299082192804</v>
      </c>
      <c r="L26" s="32">
        <f t="shared" si="5"/>
        <v>22.149060109383242</v>
      </c>
      <c r="M26" s="32">
        <f t="shared" si="5"/>
        <v>22.750503717816059</v>
      </c>
      <c r="N26" s="32">
        <f t="shared" si="5"/>
        <v>21.458908783563629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-31.425250451083841</v>
      </c>
      <c r="D30" s="32">
        <f t="shared" ref="D30:N30" si="6">D17+D26+D28</f>
        <v>-32.902220908921521</v>
      </c>
      <c r="E30" s="32">
        <f t="shared" si="6"/>
        <v>-37.295426931986995</v>
      </c>
      <c r="F30" s="32">
        <f t="shared" si="6"/>
        <v>-39.450087123407442</v>
      </c>
      <c r="G30" s="32">
        <f t="shared" si="6"/>
        <v>-39.097874965302083</v>
      </c>
      <c r="H30" s="32">
        <f t="shared" si="6"/>
        <v>-42.864286864704482</v>
      </c>
      <c r="I30" s="32">
        <f t="shared" si="6"/>
        <v>-43.993674570625004</v>
      </c>
      <c r="J30" s="32">
        <f t="shared" si="6"/>
        <v>-45.775029568758399</v>
      </c>
      <c r="K30" s="32">
        <f t="shared" si="6"/>
        <v>-50.534989902004213</v>
      </c>
      <c r="L30" s="32">
        <f t="shared" si="6"/>
        <v>-49.744453497846507</v>
      </c>
      <c r="M30" s="32">
        <f t="shared" si="6"/>
        <v>-51.617179573471375</v>
      </c>
      <c r="N30" s="32">
        <f t="shared" si="6"/>
        <v>-55.387994413144142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11672.574749548918</v>
      </c>
      <c r="D32" s="21">
        <v>11639.672528639994</v>
      </c>
      <c r="E32" s="21">
        <v>11602.377101708005</v>
      </c>
      <c r="F32" s="21">
        <v>11562.9270145846</v>
      </c>
      <c r="G32" s="21">
        <v>11523.8291396193</v>
      </c>
      <c r="H32" s="21">
        <v>11480.964852754592</v>
      </c>
      <c r="I32" s="21">
        <v>11436.971178183967</v>
      </c>
      <c r="J32" s="21">
        <v>11391.196148615209</v>
      </c>
      <c r="K32" s="21">
        <v>11340.661158713205</v>
      </c>
      <c r="L32" s="21">
        <v>11290.916705215361</v>
      </c>
      <c r="M32" s="21">
        <v>11239.299525641887</v>
      </c>
      <c r="N32" s="21">
        <v>11183.911531228743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-2.6850008929496516E-3</v>
      </c>
      <c r="D34" s="39">
        <f t="shared" ref="D34:N34" si="7">(D32/D8)-1</f>
        <v>-2.8187629220532973E-3</v>
      </c>
      <c r="E34" s="39">
        <f t="shared" si="7"/>
        <v>-3.2041646223484044E-3</v>
      </c>
      <c r="F34" s="39">
        <f t="shared" si="7"/>
        <v>-3.4001728074841697E-3</v>
      </c>
      <c r="G34" s="39">
        <f t="shared" si="7"/>
        <v>-3.3813129595979818E-3</v>
      </c>
      <c r="H34" s="39">
        <f t="shared" si="7"/>
        <v>-3.7196218674693249E-3</v>
      </c>
      <c r="I34" s="39">
        <f t="shared" si="7"/>
        <v>-3.8318795619403101E-3</v>
      </c>
      <c r="J34" s="39">
        <f t="shared" si="7"/>
        <v>-4.0023734304825975E-3</v>
      </c>
      <c r="K34" s="39">
        <f t="shared" si="7"/>
        <v>-4.4363198774474144E-3</v>
      </c>
      <c r="L34" s="39">
        <f t="shared" si="7"/>
        <v>-4.3863803707444582E-3</v>
      </c>
      <c r="M34" s="39">
        <f t="shared" si="7"/>
        <v>-4.5715667665523485E-3</v>
      </c>
      <c r="N34" s="39">
        <f t="shared" si="7"/>
        <v>-4.9280646259830529E-3</v>
      </c>
    </row>
    <row r="35" spans="1:14" ht="15.75" thickBot="1" x14ac:dyDescent="0.3">
      <c r="A35" s="40" t="s">
        <v>15</v>
      </c>
      <c r="B35" s="41"/>
      <c r="C35" s="42">
        <f>(C32/$C$8)-1</f>
        <v>-2.6850008929496516E-3</v>
      </c>
      <c r="D35" s="42">
        <f t="shared" ref="D35:N35" si="8">(D32/$C$8)-1</f>
        <v>-5.4961954340401187E-3</v>
      </c>
      <c r="E35" s="42">
        <f t="shared" si="8"/>
        <v>-8.6827493414213253E-3</v>
      </c>
      <c r="F35" s="42">
        <f t="shared" si="8"/>
        <v>-1.2053399300700596E-2</v>
      </c>
      <c r="G35" s="42">
        <f t="shared" si="8"/>
        <v>-1.5393955945035898E-2</v>
      </c>
      <c r="H35" s="42">
        <f t="shared" si="8"/>
        <v>-1.9056318117345206E-2</v>
      </c>
      <c r="I35" s="42">
        <f t="shared" si="8"/>
        <v>-2.2815176163365813E-2</v>
      </c>
      <c r="J35" s="42">
        <f t="shared" si="8"/>
        <v>-2.6726234738960297E-2</v>
      </c>
      <c r="K35" s="42">
        <f t="shared" si="8"/>
        <v>-3.1043988489985908E-2</v>
      </c>
      <c r="L35" s="42">
        <f t="shared" si="8"/>
        <v>-3.5294198118988374E-2</v>
      </c>
      <c r="M35" s="42">
        <f t="shared" si="8"/>
        <v>-3.9704415102367774E-2</v>
      </c>
      <c r="N35" s="42">
        <f t="shared" si="8"/>
        <v>-4.4436813804789588E-2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1.6525089575046019</v>
      </c>
      <c r="D41" s="47">
        <v>1.6637159163120148</v>
      </c>
      <c r="E41" s="47">
        <v>1.6561046310856071</v>
      </c>
      <c r="F41" s="47">
        <v>1.6497005586218525</v>
      </c>
      <c r="G41" s="47">
        <v>1.6528446508019994</v>
      </c>
      <c r="H41" s="47">
        <v>1.659660573323297</v>
      </c>
      <c r="I41" s="47">
        <v>1.6623166601363659</v>
      </c>
      <c r="J41" s="47">
        <v>1.6653128642214785</v>
      </c>
      <c r="K41" s="47">
        <v>1.6696970273262228</v>
      </c>
      <c r="L41" s="47">
        <v>1.6774422756001857</v>
      </c>
      <c r="M41" s="47">
        <v>1.6902802867308062</v>
      </c>
      <c r="N41" s="47">
        <v>1.695411139222847</v>
      </c>
    </row>
    <row r="43" spans="1:14" x14ac:dyDescent="0.25">
      <c r="A43" s="48" t="s">
        <v>31</v>
      </c>
      <c r="B43" s="48"/>
      <c r="C43" s="49">
        <v>126.39779418796184</v>
      </c>
      <c r="D43" s="49">
        <v>129.20902212335955</v>
      </c>
      <c r="E43" s="49">
        <v>128.23928158673084</v>
      </c>
      <c r="F43" s="49">
        <v>128.0859729483727</v>
      </c>
      <c r="G43" s="49">
        <v>127.38966624456147</v>
      </c>
      <c r="H43" s="49">
        <v>127.18822539905821</v>
      </c>
      <c r="I43" s="49">
        <v>126.59322057453296</v>
      </c>
      <c r="J43" s="49">
        <v>125.22904230532151</v>
      </c>
      <c r="K43" s="49">
        <v>126.25283855607107</v>
      </c>
      <c r="L43" s="49">
        <v>123.68730151271708</v>
      </c>
      <c r="M43" s="49">
        <v>123.11149244076061</v>
      </c>
      <c r="N43" s="49">
        <v>122.3772602440048</v>
      </c>
    </row>
    <row r="44" spans="1:14" x14ac:dyDescent="0.25">
      <c r="A44" s="19" t="s">
        <v>47</v>
      </c>
      <c r="B44" s="19"/>
      <c r="C44" s="50">
        <v>127.759107767185</v>
      </c>
      <c r="D44" s="50">
        <v>129.20902212335957</v>
      </c>
      <c r="E44" s="50">
        <v>128.00227639607425</v>
      </c>
      <c r="F44" s="50">
        <v>127.63863768826741</v>
      </c>
      <c r="G44" s="50">
        <v>126.76314052731568</v>
      </c>
      <c r="H44" s="50">
        <v>126.36535276279204</v>
      </c>
      <c r="I44" s="50">
        <v>125.61141922574843</v>
      </c>
      <c r="J44" s="50">
        <v>124.10018517434828</v>
      </c>
      <c r="K44" s="50">
        <v>125.00219746873661</v>
      </c>
      <c r="L44" s="50">
        <v>122.37021378171414</v>
      </c>
      <c r="M44" s="50">
        <v>121.65956009453555</v>
      </c>
      <c r="N44" s="50">
        <v>120.83710772180463</v>
      </c>
    </row>
    <row r="45" spans="1:14" x14ac:dyDescent="0.25">
      <c r="A45" s="51" t="s">
        <v>48</v>
      </c>
      <c r="B45" s="51"/>
      <c r="C45" s="52">
        <v>124.87998142023478</v>
      </c>
      <c r="D45" s="52">
        <v>129.2090221233596</v>
      </c>
      <c r="E45" s="52">
        <v>128.51085524927211</v>
      </c>
      <c r="F45" s="52">
        <v>128.60314756990581</v>
      </c>
      <c r="G45" s="52">
        <v>128.12213170401901</v>
      </c>
      <c r="H45" s="52">
        <v>128.15496311377839</v>
      </c>
      <c r="I45" s="52">
        <v>127.74939304273286</v>
      </c>
      <c r="J45" s="52">
        <v>126.5501552637144</v>
      </c>
      <c r="K45" s="52">
        <v>127.715984808093</v>
      </c>
      <c r="L45" s="52">
        <v>125.23263755002391</v>
      </c>
      <c r="M45" s="52">
        <v>124.80468880102271</v>
      </c>
      <c r="N45" s="52">
        <v>124.16217369800023</v>
      </c>
    </row>
    <row r="47" spans="1:14" x14ac:dyDescent="0.25">
      <c r="A47" s="48" t="s">
        <v>32</v>
      </c>
      <c r="B47" s="48"/>
      <c r="C47" s="49">
        <v>76.525037087994832</v>
      </c>
      <c r="D47" s="49">
        <v>76.260257289052205</v>
      </c>
      <c r="E47" s="49">
        <v>76.366073213914603</v>
      </c>
      <c r="F47" s="49">
        <v>76.386687159592142</v>
      </c>
      <c r="G47" s="49">
        <v>76.459893362915352</v>
      </c>
      <c r="H47" s="49">
        <v>76.48866658770379</v>
      </c>
      <c r="I47" s="49">
        <v>76.552008587749341</v>
      </c>
      <c r="J47" s="49">
        <v>76.700172377507954</v>
      </c>
      <c r="K47" s="49">
        <v>76.610283975295971</v>
      </c>
      <c r="L47" s="49">
        <v>76.868155940121881</v>
      </c>
      <c r="M47" s="49">
        <v>76.939247328337842</v>
      </c>
      <c r="N47" s="49">
        <v>77.018987583657264</v>
      </c>
    </row>
    <row r="48" spans="1:14" x14ac:dyDescent="0.25">
      <c r="A48" s="19" t="s">
        <v>45</v>
      </c>
      <c r="B48" s="19"/>
      <c r="C48" s="50">
        <v>74.22282008278124</v>
      </c>
      <c r="D48" s="50">
        <v>74.082934288524385</v>
      </c>
      <c r="E48" s="50">
        <v>74.213314574967285</v>
      </c>
      <c r="F48" s="50">
        <v>74.256608211563474</v>
      </c>
      <c r="G48" s="50">
        <v>74.352692672750251</v>
      </c>
      <c r="H48" s="50">
        <v>74.400139335556673</v>
      </c>
      <c r="I48" s="50">
        <v>74.483201249496119</v>
      </c>
      <c r="J48" s="50">
        <v>74.645937580561323</v>
      </c>
      <c r="K48" s="50">
        <v>74.557779137196292</v>
      </c>
      <c r="L48" s="50">
        <v>74.839014662234135</v>
      </c>
      <c r="M48" s="50">
        <v>74.922886832112042</v>
      </c>
      <c r="N48" s="50">
        <v>75.015301837234972</v>
      </c>
    </row>
    <row r="49" spans="1:14" x14ac:dyDescent="0.25">
      <c r="A49" s="51" t="s">
        <v>46</v>
      </c>
      <c r="B49" s="51"/>
      <c r="C49" s="52">
        <v>78.848271641375376</v>
      </c>
      <c r="D49" s="52">
        <v>78.470225774762483</v>
      </c>
      <c r="E49" s="52">
        <v>78.543869115146279</v>
      </c>
      <c r="F49" s="52">
        <v>78.544547122448989</v>
      </c>
      <c r="G49" s="52">
        <v>78.595837964761444</v>
      </c>
      <c r="H49" s="52">
        <v>78.603924308840419</v>
      </c>
      <c r="I49" s="52">
        <v>78.647583410390496</v>
      </c>
      <c r="J49" s="52">
        <v>78.764114289355931</v>
      </c>
      <c r="K49" s="52">
        <v>78.662809472603769</v>
      </c>
      <c r="L49" s="52">
        <v>78.888942052294283</v>
      </c>
      <c r="M49" s="52">
        <v>78.94034697005786</v>
      </c>
      <c r="N49" s="52">
        <v>79.002864828689169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dimension ref="A1:N53"/>
  <sheetViews>
    <sheetView workbookViewId="0">
      <selection activeCell="C47" sqref="C47:N47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77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12304</v>
      </c>
      <c r="D8" s="21">
        <v>12306.318582372067</v>
      </c>
      <c r="E8" s="21">
        <v>12309.141962786936</v>
      </c>
      <c r="F8" s="21">
        <v>12306.4657875421</v>
      </c>
      <c r="G8" s="21">
        <v>12303.576040999787</v>
      </c>
      <c r="H8" s="21">
        <v>12301.447366626489</v>
      </c>
      <c r="I8" s="21">
        <v>12296.132198601792</v>
      </c>
      <c r="J8" s="21">
        <v>12290.254783793258</v>
      </c>
      <c r="K8" s="21">
        <v>12283.331029567749</v>
      </c>
      <c r="L8" s="21">
        <v>12271.86432360123</v>
      </c>
      <c r="M8" s="21">
        <v>12260.983391973752</v>
      </c>
      <c r="N8" s="21">
        <v>12247.536909884531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114.18882155267538</v>
      </c>
      <c r="D10" s="26">
        <f t="shared" ref="D10:N10" si="0">SUM(D11:D12)</f>
        <v>115.67147936266429</v>
      </c>
      <c r="E10" s="26">
        <f t="shared" si="0"/>
        <v>115.72216311519806</v>
      </c>
      <c r="F10" s="26">
        <f t="shared" si="0"/>
        <v>115.52861804094967</v>
      </c>
      <c r="G10" s="26">
        <f t="shared" si="0"/>
        <v>115.7605422993164</v>
      </c>
      <c r="H10" s="26">
        <f t="shared" si="0"/>
        <v>116.14505543751251</v>
      </c>
      <c r="I10" s="26">
        <f t="shared" si="0"/>
        <v>115.96653901477347</v>
      </c>
      <c r="J10" s="26">
        <f t="shared" si="0"/>
        <v>115.54478176407041</v>
      </c>
      <c r="K10" s="26">
        <f t="shared" si="0"/>
        <v>115.08044618183324</v>
      </c>
      <c r="L10" s="26">
        <f t="shared" si="0"/>
        <v>114.67166352049989</v>
      </c>
      <c r="M10" s="26">
        <f t="shared" si="0"/>
        <v>114.50939708173884</v>
      </c>
      <c r="N10" s="26">
        <f t="shared" si="0"/>
        <v>113.7050456135258</v>
      </c>
    </row>
    <row r="11" spans="1:14" x14ac:dyDescent="0.25">
      <c r="A11" s="20" t="s">
        <v>34</v>
      </c>
      <c r="B11" s="18"/>
      <c r="C11" s="22">
        <v>58.365348002523291</v>
      </c>
      <c r="D11" s="22">
        <v>59.361618770797072</v>
      </c>
      <c r="E11" s="22">
        <v>59.1490850854223</v>
      </c>
      <c r="F11" s="22">
        <v>59.209662740572995</v>
      </c>
      <c r="G11" s="22">
        <v>59.43376760475725</v>
      </c>
      <c r="H11" s="22">
        <v>59.484012767476024</v>
      </c>
      <c r="I11" s="22">
        <v>59.402440439385707</v>
      </c>
      <c r="J11" s="22">
        <v>59.04491050498752</v>
      </c>
      <c r="K11" s="22">
        <v>58.868860569037253</v>
      </c>
      <c r="L11" s="22">
        <v>58.771791768556739</v>
      </c>
      <c r="M11" s="22">
        <v>58.643626537817738</v>
      </c>
      <c r="N11" s="22">
        <v>58.244198342377217</v>
      </c>
    </row>
    <row r="12" spans="1:14" x14ac:dyDescent="0.25">
      <c r="A12" s="27" t="s">
        <v>35</v>
      </c>
      <c r="B12" s="28"/>
      <c r="C12" s="29">
        <v>55.823473550152087</v>
      </c>
      <c r="D12" s="29">
        <v>56.309860591867213</v>
      </c>
      <c r="E12" s="29">
        <v>56.573078029775758</v>
      </c>
      <c r="F12" s="29">
        <v>56.318955300376672</v>
      </c>
      <c r="G12" s="29">
        <v>56.326774694559148</v>
      </c>
      <c r="H12" s="29">
        <v>56.661042670036487</v>
      </c>
      <c r="I12" s="29">
        <v>56.564098575387767</v>
      </c>
      <c r="J12" s="29">
        <v>56.499871259082887</v>
      </c>
      <c r="K12" s="29">
        <v>56.211585612795986</v>
      </c>
      <c r="L12" s="29">
        <v>55.899871751943152</v>
      </c>
      <c r="M12" s="29">
        <v>55.865770543921101</v>
      </c>
      <c r="N12" s="29">
        <v>55.46084727114858</v>
      </c>
    </row>
    <row r="13" spans="1:14" x14ac:dyDescent="0.25">
      <c r="A13" s="33" t="s">
        <v>36</v>
      </c>
      <c r="B13" s="18"/>
      <c r="C13" s="26">
        <f>SUM(C14:C15)</f>
        <v>122.19224129078745</v>
      </c>
      <c r="D13" s="26">
        <f t="shared" ref="D13:N13" si="1">SUM(D14:D15)</f>
        <v>127.16645704711496</v>
      </c>
      <c r="E13" s="26">
        <f t="shared" si="1"/>
        <v>128.58293547632246</v>
      </c>
      <c r="F13" s="26">
        <f t="shared" si="1"/>
        <v>130.3827630888361</v>
      </c>
      <c r="G13" s="26">
        <f t="shared" si="1"/>
        <v>132.20786818254447</v>
      </c>
      <c r="H13" s="26">
        <f t="shared" si="1"/>
        <v>134.46015598312727</v>
      </c>
      <c r="I13" s="26">
        <f t="shared" si="1"/>
        <v>136.70595669376451</v>
      </c>
      <c r="J13" s="26">
        <f t="shared" si="1"/>
        <v>137.59576790787241</v>
      </c>
      <c r="K13" s="26">
        <f t="shared" si="1"/>
        <v>141.4862505003519</v>
      </c>
      <c r="L13" s="26">
        <f t="shared" si="1"/>
        <v>141.05754656818561</v>
      </c>
      <c r="M13" s="26">
        <f t="shared" si="1"/>
        <v>143.26555863549905</v>
      </c>
      <c r="N13" s="26">
        <f t="shared" si="1"/>
        <v>145.67015815782517</v>
      </c>
    </row>
    <row r="14" spans="1:14" x14ac:dyDescent="0.25">
      <c r="A14" s="20" t="s">
        <v>37</v>
      </c>
      <c r="B14" s="18"/>
      <c r="C14" s="22">
        <v>65.591081456668235</v>
      </c>
      <c r="D14" s="22">
        <v>67.378825570227505</v>
      </c>
      <c r="E14" s="22">
        <v>67.741945286184858</v>
      </c>
      <c r="F14" s="22">
        <v>68.42407431267813</v>
      </c>
      <c r="G14" s="22">
        <v>69.282255965079713</v>
      </c>
      <c r="H14" s="22">
        <v>70.409800950814827</v>
      </c>
      <c r="I14" s="22">
        <v>71.521257625913165</v>
      </c>
      <c r="J14" s="22">
        <v>72.093848674403233</v>
      </c>
      <c r="K14" s="22">
        <v>74.188734368775599</v>
      </c>
      <c r="L14" s="22">
        <v>73.935002386518093</v>
      </c>
      <c r="M14" s="22">
        <v>74.948706238914653</v>
      </c>
      <c r="N14" s="22">
        <v>75.995942691027608</v>
      </c>
    </row>
    <row r="15" spans="1:14" x14ac:dyDescent="0.25">
      <c r="A15" s="10" t="s">
        <v>38</v>
      </c>
      <c r="B15" s="12"/>
      <c r="C15" s="23">
        <v>56.601159834119215</v>
      </c>
      <c r="D15" s="23">
        <v>59.787631476887455</v>
      </c>
      <c r="E15" s="23">
        <v>60.840990190137617</v>
      </c>
      <c r="F15" s="23">
        <v>61.95868877615797</v>
      </c>
      <c r="G15" s="23">
        <v>62.925612217464767</v>
      </c>
      <c r="H15" s="23">
        <v>64.050355032312424</v>
      </c>
      <c r="I15" s="23">
        <v>65.184699067851327</v>
      </c>
      <c r="J15" s="23">
        <v>65.501919233469195</v>
      </c>
      <c r="K15" s="23">
        <v>67.297516131576288</v>
      </c>
      <c r="L15" s="23">
        <v>67.122544181667507</v>
      </c>
      <c r="M15" s="23">
        <v>68.316852396584395</v>
      </c>
      <c r="N15" s="23">
        <v>69.674215466797563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-8.003419738112072</v>
      </c>
      <c r="D17" s="32">
        <f t="shared" ref="D17:N17" si="2">D10-D13</f>
        <v>-11.494977684450674</v>
      </c>
      <c r="E17" s="32">
        <f t="shared" si="2"/>
        <v>-12.860772361124404</v>
      </c>
      <c r="F17" s="32">
        <f t="shared" si="2"/>
        <v>-14.854145047886433</v>
      </c>
      <c r="G17" s="32">
        <f t="shared" si="2"/>
        <v>-16.447325883228075</v>
      </c>
      <c r="H17" s="32">
        <f t="shared" si="2"/>
        <v>-18.315100545614754</v>
      </c>
      <c r="I17" s="32">
        <f t="shared" si="2"/>
        <v>-20.739417678991032</v>
      </c>
      <c r="J17" s="32">
        <f t="shared" si="2"/>
        <v>-22.050986143802007</v>
      </c>
      <c r="K17" s="32">
        <f t="shared" si="2"/>
        <v>-26.405804318518662</v>
      </c>
      <c r="L17" s="32">
        <f t="shared" si="2"/>
        <v>-26.385883047685724</v>
      </c>
      <c r="M17" s="32">
        <f t="shared" si="2"/>
        <v>-28.756161553760208</v>
      </c>
      <c r="N17" s="32">
        <f t="shared" si="2"/>
        <v>-31.965112544299373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508.71281277004761</v>
      </c>
      <c r="D19" s="26">
        <f t="shared" ref="D19:N19" si="3">SUM(D20:D21)</f>
        <v>510.50952123828063</v>
      </c>
      <c r="E19" s="26">
        <f t="shared" si="3"/>
        <v>508.56624093056672</v>
      </c>
      <c r="F19" s="26">
        <f t="shared" si="3"/>
        <v>510.07625394987019</v>
      </c>
      <c r="G19" s="26">
        <f t="shared" si="3"/>
        <v>511.7626298841551</v>
      </c>
      <c r="H19" s="26">
        <f t="shared" si="3"/>
        <v>510.85716108028851</v>
      </c>
      <c r="I19" s="26">
        <f t="shared" si="3"/>
        <v>512.19479214559817</v>
      </c>
      <c r="J19" s="26">
        <f t="shared" si="3"/>
        <v>512.01720768813971</v>
      </c>
      <c r="K19" s="26">
        <f t="shared" si="3"/>
        <v>512.23292968529654</v>
      </c>
      <c r="L19" s="26">
        <f t="shared" si="3"/>
        <v>512.59830151834376</v>
      </c>
      <c r="M19" s="26">
        <f t="shared" si="3"/>
        <v>513.04708809521901</v>
      </c>
      <c r="N19" s="26">
        <f t="shared" si="3"/>
        <v>512.48004117209371</v>
      </c>
    </row>
    <row r="20" spans="1:14" x14ac:dyDescent="0.25">
      <c r="A20" s="64" t="s">
        <v>40</v>
      </c>
      <c r="B20" s="64"/>
      <c r="C20" s="22">
        <v>254.75163869239123</v>
      </c>
      <c r="D20" s="22">
        <v>256.07024875523274</v>
      </c>
      <c r="E20" s="22">
        <v>254.51422176044213</v>
      </c>
      <c r="F20" s="22">
        <v>255.26456145735909</v>
      </c>
      <c r="G20" s="22">
        <v>256.23146496239832</v>
      </c>
      <c r="H20" s="22">
        <v>256.6585238893033</v>
      </c>
      <c r="I20" s="22">
        <v>257.24603568417132</v>
      </c>
      <c r="J20" s="22">
        <v>257.12521214121034</v>
      </c>
      <c r="K20" s="22">
        <v>257.29007528192142</v>
      </c>
      <c r="L20" s="22">
        <v>257.66061366521228</v>
      </c>
      <c r="M20" s="22">
        <v>258.07218266828841</v>
      </c>
      <c r="N20" s="22">
        <v>257.78859213843367</v>
      </c>
    </row>
    <row r="21" spans="1:14" x14ac:dyDescent="0.25">
      <c r="A21" s="27" t="s">
        <v>41</v>
      </c>
      <c r="B21" s="27"/>
      <c r="C21" s="29">
        <v>253.96117407765638</v>
      </c>
      <c r="D21" s="29">
        <v>254.43927248304789</v>
      </c>
      <c r="E21" s="29">
        <v>254.05201917012459</v>
      </c>
      <c r="F21" s="29">
        <v>254.81169249251107</v>
      </c>
      <c r="G21" s="29">
        <v>255.53116492175675</v>
      </c>
      <c r="H21" s="29">
        <v>254.19863719098521</v>
      </c>
      <c r="I21" s="29">
        <v>254.94875646142685</v>
      </c>
      <c r="J21" s="29">
        <v>254.89199554692931</v>
      </c>
      <c r="K21" s="29">
        <v>254.94285440337512</v>
      </c>
      <c r="L21" s="29">
        <v>254.93768785313154</v>
      </c>
      <c r="M21" s="29">
        <v>254.9749054269306</v>
      </c>
      <c r="N21" s="29">
        <v>254.69144903366006</v>
      </c>
    </row>
    <row r="22" spans="1:14" x14ac:dyDescent="0.25">
      <c r="A22" s="67" t="s">
        <v>44</v>
      </c>
      <c r="B22" s="67"/>
      <c r="C22" s="26">
        <f>SUM(C23:C24)</f>
        <v>498.39081065986909</v>
      </c>
      <c r="D22" s="26">
        <f t="shared" ref="D22:N22" si="4">SUM(D23:D24)</f>
        <v>496.19116313895915</v>
      </c>
      <c r="E22" s="26">
        <f t="shared" si="4"/>
        <v>498.38164381427737</v>
      </c>
      <c r="F22" s="26">
        <f t="shared" si="4"/>
        <v>498.1118554442977</v>
      </c>
      <c r="G22" s="26">
        <f t="shared" si="4"/>
        <v>497.44397837422446</v>
      </c>
      <c r="H22" s="26">
        <f t="shared" si="4"/>
        <v>497.85722855937058</v>
      </c>
      <c r="I22" s="26">
        <f t="shared" si="4"/>
        <v>497.3327892751422</v>
      </c>
      <c r="J22" s="26">
        <f t="shared" si="4"/>
        <v>496.88997576984752</v>
      </c>
      <c r="K22" s="26">
        <f t="shared" si="4"/>
        <v>497.29383133329577</v>
      </c>
      <c r="L22" s="26">
        <f t="shared" si="4"/>
        <v>497.09335009813719</v>
      </c>
      <c r="M22" s="26">
        <f t="shared" si="4"/>
        <v>497.73740863067883</v>
      </c>
      <c r="N22" s="26">
        <f t="shared" si="4"/>
        <v>496.86137201791371</v>
      </c>
    </row>
    <row r="23" spans="1:14" x14ac:dyDescent="0.25">
      <c r="A23" s="64" t="s">
        <v>42</v>
      </c>
      <c r="B23" s="64"/>
      <c r="C23" s="23">
        <v>249.50599002814903</v>
      </c>
      <c r="D23" s="22">
        <v>247.38378968103729</v>
      </c>
      <c r="E23" s="22">
        <v>250.08600060898388</v>
      </c>
      <c r="F23" s="22">
        <v>248.5250793646434</v>
      </c>
      <c r="G23" s="22">
        <v>248.32692072704003</v>
      </c>
      <c r="H23" s="22">
        <v>247.29840995341797</v>
      </c>
      <c r="I23" s="22">
        <v>247.36367897656055</v>
      </c>
      <c r="J23" s="22">
        <v>247.32323884038715</v>
      </c>
      <c r="K23" s="22">
        <v>246.78768344739044</v>
      </c>
      <c r="L23" s="22">
        <v>247.26379564841267</v>
      </c>
      <c r="M23" s="22">
        <v>247.87015390867282</v>
      </c>
      <c r="N23" s="22">
        <v>245.83193310941195</v>
      </c>
    </row>
    <row r="24" spans="1:14" x14ac:dyDescent="0.25">
      <c r="A24" s="10" t="s">
        <v>43</v>
      </c>
      <c r="B24" s="10"/>
      <c r="C24" s="23">
        <v>248.88482063172006</v>
      </c>
      <c r="D24" s="23">
        <v>248.80737345792187</v>
      </c>
      <c r="E24" s="23">
        <v>248.29564320529349</v>
      </c>
      <c r="F24" s="23">
        <v>249.58677607965427</v>
      </c>
      <c r="G24" s="23">
        <v>249.11705764718445</v>
      </c>
      <c r="H24" s="23">
        <v>250.55881860595261</v>
      </c>
      <c r="I24" s="23">
        <v>249.96911029858165</v>
      </c>
      <c r="J24" s="23">
        <v>249.5667369294604</v>
      </c>
      <c r="K24" s="23">
        <v>250.50614788590531</v>
      </c>
      <c r="L24" s="23">
        <v>249.82955444972453</v>
      </c>
      <c r="M24" s="23">
        <v>249.86725472200598</v>
      </c>
      <c r="N24" s="23">
        <v>251.02943890850176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10.322002110178516</v>
      </c>
      <c r="D26" s="32">
        <f t="shared" ref="D26:N26" si="5">D19-D22</f>
        <v>14.318358099321472</v>
      </c>
      <c r="E26" s="32">
        <f t="shared" si="5"/>
        <v>10.184597116289353</v>
      </c>
      <c r="F26" s="32">
        <f t="shared" si="5"/>
        <v>11.96439850557249</v>
      </c>
      <c r="G26" s="32">
        <f t="shared" si="5"/>
        <v>14.318651509930646</v>
      </c>
      <c r="H26" s="32">
        <f t="shared" si="5"/>
        <v>12.999932520917923</v>
      </c>
      <c r="I26" s="32">
        <f t="shared" si="5"/>
        <v>14.862002870455967</v>
      </c>
      <c r="J26" s="32">
        <f t="shared" si="5"/>
        <v>15.127231918292182</v>
      </c>
      <c r="K26" s="32">
        <f t="shared" si="5"/>
        <v>14.939098352000769</v>
      </c>
      <c r="L26" s="32">
        <f t="shared" si="5"/>
        <v>15.504951420206567</v>
      </c>
      <c r="M26" s="32">
        <f t="shared" si="5"/>
        <v>15.309679464540181</v>
      </c>
      <c r="N26" s="32">
        <f t="shared" si="5"/>
        <v>15.618669154179997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2.3185823720664445</v>
      </c>
      <c r="D30" s="32">
        <f t="shared" ref="D30:N30" si="6">D17+D26+D28</f>
        <v>2.8233804148707975</v>
      </c>
      <c r="E30" s="32">
        <f t="shared" si="6"/>
        <v>-2.6761752448350506</v>
      </c>
      <c r="F30" s="32">
        <f t="shared" si="6"/>
        <v>-2.8897465423139437</v>
      </c>
      <c r="G30" s="32">
        <f t="shared" si="6"/>
        <v>-2.1286743732974287</v>
      </c>
      <c r="H30" s="32">
        <f t="shared" si="6"/>
        <v>-5.3151680246968311</v>
      </c>
      <c r="I30" s="32">
        <f t="shared" si="6"/>
        <v>-5.8774148085350646</v>
      </c>
      <c r="J30" s="32">
        <f t="shared" si="6"/>
        <v>-6.9237542255098248</v>
      </c>
      <c r="K30" s="32">
        <f t="shared" si="6"/>
        <v>-11.466705966517893</v>
      </c>
      <c r="L30" s="32">
        <f t="shared" si="6"/>
        <v>-10.880931627479157</v>
      </c>
      <c r="M30" s="32">
        <f t="shared" si="6"/>
        <v>-13.446482089220027</v>
      </c>
      <c r="N30" s="32">
        <f t="shared" si="6"/>
        <v>-16.346443390119376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12306.318582372067</v>
      </c>
      <c r="D32" s="21">
        <v>12309.141962786936</v>
      </c>
      <c r="E32" s="21">
        <v>12306.4657875421</v>
      </c>
      <c r="F32" s="21">
        <v>12303.576040999787</v>
      </c>
      <c r="G32" s="21">
        <v>12301.447366626489</v>
      </c>
      <c r="H32" s="21">
        <v>12296.132198601792</v>
      </c>
      <c r="I32" s="21">
        <v>12290.254783793258</v>
      </c>
      <c r="J32" s="21">
        <v>12283.331029567749</v>
      </c>
      <c r="K32" s="21">
        <v>12271.86432360123</v>
      </c>
      <c r="L32" s="21">
        <v>12260.983391973752</v>
      </c>
      <c r="M32" s="21">
        <v>12247.536909884531</v>
      </c>
      <c r="N32" s="21">
        <v>12231.190466494412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1.8844135013540431E-4</v>
      </c>
      <c r="D34" s="39">
        <f t="shared" ref="D34:N34" si="7">(D32/D8)-1</f>
        <v>2.2942526605107538E-4</v>
      </c>
      <c r="E34" s="39">
        <f t="shared" si="7"/>
        <v>-2.1741363069227582E-4</v>
      </c>
      <c r="F34" s="39">
        <f t="shared" si="7"/>
        <v>-2.3481530702651465E-4</v>
      </c>
      <c r="G34" s="39">
        <f t="shared" si="7"/>
        <v>-1.7301265633706819E-4</v>
      </c>
      <c r="H34" s="39">
        <f t="shared" si="7"/>
        <v>-4.3207663832445231E-4</v>
      </c>
      <c r="I34" s="39">
        <f t="shared" si="7"/>
        <v>-4.779889085123612E-4</v>
      </c>
      <c r="J34" s="39">
        <f t="shared" si="7"/>
        <v>-5.633531889541743E-4</v>
      </c>
      <c r="K34" s="39">
        <f t="shared" si="7"/>
        <v>-9.3351762147553252E-4</v>
      </c>
      <c r="L34" s="39">
        <f t="shared" si="7"/>
        <v>-8.8665677362098627E-4</v>
      </c>
      <c r="M34" s="39">
        <f t="shared" si="7"/>
        <v>-1.0966887124260749E-3</v>
      </c>
      <c r="N34" s="39">
        <f t="shared" si="7"/>
        <v>-1.3346719026359199E-3</v>
      </c>
    </row>
    <row r="35" spans="1:14" ht="15.75" thickBot="1" x14ac:dyDescent="0.3">
      <c r="A35" s="40" t="s">
        <v>15</v>
      </c>
      <c r="B35" s="41"/>
      <c r="C35" s="42">
        <f>(C32/$C$8)-1</f>
        <v>1.8844135013540431E-4</v>
      </c>
      <c r="D35" s="42">
        <f t="shared" ref="D35:N35" si="8">(D32/$C$8)-1</f>
        <v>4.1790984939349407E-4</v>
      </c>
      <c r="E35" s="42">
        <f t="shared" si="8"/>
        <v>2.0040535940335502E-4</v>
      </c>
      <c r="F35" s="42">
        <f t="shared" si="8"/>
        <v>-3.4457005869015234E-5</v>
      </c>
      <c r="G35" s="42">
        <f t="shared" si="8"/>
        <v>-2.0746370070789943E-4</v>
      </c>
      <c r="H35" s="42">
        <f t="shared" si="8"/>
        <v>-6.3945069881399252E-4</v>
      </c>
      <c r="I35" s="42">
        <f t="shared" si="8"/>
        <v>-1.1171339569848726E-3</v>
      </c>
      <c r="J35" s="42">
        <f t="shared" si="8"/>
        <v>-1.6798578049618262E-3</v>
      </c>
      <c r="K35" s="42">
        <f t="shared" si="8"/>
        <v>-2.6118072495748823E-3</v>
      </c>
      <c r="L35" s="42">
        <f t="shared" si="8"/>
        <v>-3.4961482466066007E-3</v>
      </c>
      <c r="M35" s="42">
        <f t="shared" si="8"/>
        <v>-4.5890027727136795E-3</v>
      </c>
      <c r="N35" s="42">
        <f t="shared" si="8"/>
        <v>-5.9175498622876521E-3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1.6917238238166155</v>
      </c>
      <c r="D41" s="47">
        <v>1.7031844436676302</v>
      </c>
      <c r="E41" s="47">
        <v>1.6958739915744436</v>
      </c>
      <c r="F41" s="47">
        <v>1.6894037027936533</v>
      </c>
      <c r="G41" s="47">
        <v>1.6925185869631811</v>
      </c>
      <c r="H41" s="47">
        <v>1.6997172265866356</v>
      </c>
      <c r="I41" s="47">
        <v>1.7025364979851161</v>
      </c>
      <c r="J41" s="47">
        <v>1.7056279315497018</v>
      </c>
      <c r="K41" s="47">
        <v>1.7099398856497408</v>
      </c>
      <c r="L41" s="47">
        <v>1.7175442886583641</v>
      </c>
      <c r="M41" s="47">
        <v>1.7306192415360229</v>
      </c>
      <c r="N41" s="47">
        <v>1.735613758654992</v>
      </c>
    </row>
    <row r="43" spans="1:14" x14ac:dyDescent="0.25">
      <c r="A43" s="48" t="s">
        <v>31</v>
      </c>
      <c r="B43" s="48"/>
      <c r="C43" s="49">
        <v>91.87857214160519</v>
      </c>
      <c r="D43" s="49">
        <v>93.878430136503468</v>
      </c>
      <c r="E43" s="49">
        <v>93.153517670084611</v>
      </c>
      <c r="F43" s="49">
        <v>93.032324388350517</v>
      </c>
      <c r="G43" s="49">
        <v>92.522484903054973</v>
      </c>
      <c r="H43" s="49">
        <v>92.354975081678376</v>
      </c>
      <c r="I43" s="49">
        <v>91.9419435435004</v>
      </c>
      <c r="J43" s="49">
        <v>90.932634125624659</v>
      </c>
      <c r="K43" s="49">
        <v>91.699609717062799</v>
      </c>
      <c r="L43" s="49">
        <v>89.860082107829001</v>
      </c>
      <c r="M43" s="49">
        <v>89.433810985249266</v>
      </c>
      <c r="N43" s="49">
        <v>88.96823354137392</v>
      </c>
    </row>
    <row r="44" spans="1:14" x14ac:dyDescent="0.25">
      <c r="A44" s="19" t="s">
        <v>47</v>
      </c>
      <c r="B44" s="19"/>
      <c r="C44" s="50">
        <v>92.842767514893623</v>
      </c>
      <c r="D44" s="50">
        <v>93.878430136503454</v>
      </c>
      <c r="E44" s="50">
        <v>92.978495518842152</v>
      </c>
      <c r="F44" s="50">
        <v>92.6972361405318</v>
      </c>
      <c r="G44" s="50">
        <v>92.031747404659185</v>
      </c>
      <c r="H44" s="50">
        <v>91.709593531877914</v>
      </c>
      <c r="I44" s="50">
        <v>91.166538621977196</v>
      </c>
      <c r="J44" s="50">
        <v>90.051634847871412</v>
      </c>
      <c r="K44" s="50">
        <v>90.730266419901383</v>
      </c>
      <c r="L44" s="50">
        <v>88.812055028440483</v>
      </c>
      <c r="M44" s="50">
        <v>88.287561524202076</v>
      </c>
      <c r="N44" s="50">
        <v>87.744903008684943</v>
      </c>
    </row>
    <row r="45" spans="1:14" x14ac:dyDescent="0.25">
      <c r="A45" s="51" t="s">
        <v>48</v>
      </c>
      <c r="B45" s="51"/>
      <c r="C45" s="52">
        <v>90.785987109819928</v>
      </c>
      <c r="D45" s="52">
        <v>93.878430136503454</v>
      </c>
      <c r="E45" s="52">
        <v>93.349168794580336</v>
      </c>
      <c r="F45" s="52">
        <v>93.405205344125676</v>
      </c>
      <c r="G45" s="52">
        <v>93.068884862037294</v>
      </c>
      <c r="H45" s="52">
        <v>93.074998112787341</v>
      </c>
      <c r="I45" s="52">
        <v>92.808043832770139</v>
      </c>
      <c r="J45" s="52">
        <v>91.922439200502581</v>
      </c>
      <c r="K45" s="52">
        <v>92.79250168936629</v>
      </c>
      <c r="L45" s="52">
        <v>91.043480897160123</v>
      </c>
      <c r="M45" s="52">
        <v>90.726065299583951</v>
      </c>
      <c r="N45" s="52">
        <v>90.342054697759664</v>
      </c>
    </row>
    <row r="47" spans="1:14" x14ac:dyDescent="0.25">
      <c r="A47" s="48" t="s">
        <v>32</v>
      </c>
      <c r="B47" s="48"/>
      <c r="C47" s="49">
        <v>80.469184499009756</v>
      </c>
      <c r="D47" s="49">
        <v>80.193313943835776</v>
      </c>
      <c r="E47" s="49">
        <v>80.289426642689037</v>
      </c>
      <c r="F47" s="49">
        <v>80.304414641856738</v>
      </c>
      <c r="G47" s="49">
        <v>80.370534151623787</v>
      </c>
      <c r="H47" s="49">
        <v>80.388122728446149</v>
      </c>
      <c r="I47" s="49">
        <v>80.44110041304819</v>
      </c>
      <c r="J47" s="49">
        <v>80.566052017809724</v>
      </c>
      <c r="K47" s="49">
        <v>80.462080832504256</v>
      </c>
      <c r="L47" s="49">
        <v>80.706547806234354</v>
      </c>
      <c r="M47" s="49">
        <v>80.765072253816726</v>
      </c>
      <c r="N47" s="49">
        <v>80.830901446422004</v>
      </c>
    </row>
    <row r="48" spans="1:14" x14ac:dyDescent="0.25">
      <c r="A48" s="19" t="s">
        <v>45</v>
      </c>
      <c r="B48" s="19"/>
      <c r="C48" s="50">
        <v>78.368737779779465</v>
      </c>
      <c r="D48" s="50">
        <v>78.222789561047406</v>
      </c>
      <c r="E48" s="50">
        <v>78.342943422125018</v>
      </c>
      <c r="F48" s="50">
        <v>78.377970610816291</v>
      </c>
      <c r="G48" s="50">
        <v>78.464626227428781</v>
      </c>
      <c r="H48" s="50">
        <v>78.502730373550378</v>
      </c>
      <c r="I48" s="50">
        <v>78.576244371022099</v>
      </c>
      <c r="J48" s="50">
        <v>78.728572843084535</v>
      </c>
      <c r="K48" s="50">
        <v>78.634682648698885</v>
      </c>
      <c r="L48" s="50">
        <v>78.903606436427268</v>
      </c>
      <c r="M48" s="50">
        <v>78.979067777857182</v>
      </c>
      <c r="N48" s="50">
        <v>79.062707856696406</v>
      </c>
    </row>
    <row r="49" spans="1:14" x14ac:dyDescent="0.25">
      <c r="A49" s="51" t="s">
        <v>46</v>
      </c>
      <c r="B49" s="51"/>
      <c r="C49" s="52">
        <v>82.486864072426414</v>
      </c>
      <c r="D49" s="52">
        <v>82.103342841169336</v>
      </c>
      <c r="E49" s="52">
        <v>82.16587195208362</v>
      </c>
      <c r="F49" s="52">
        <v>82.157885485889565</v>
      </c>
      <c r="G49" s="52">
        <v>82.199615459748287</v>
      </c>
      <c r="H49" s="52">
        <v>82.197486617176168</v>
      </c>
      <c r="I49" s="52">
        <v>82.231248910862618</v>
      </c>
      <c r="J49" s="52">
        <v>82.337247022772644</v>
      </c>
      <c r="K49" s="52">
        <v>82.230107300206313</v>
      </c>
      <c r="L49" s="52">
        <v>82.443728338790379</v>
      </c>
      <c r="M49" s="52">
        <v>82.485368089920357</v>
      </c>
      <c r="N49" s="52">
        <v>82.538059931550549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dimension ref="A1:N53"/>
  <sheetViews>
    <sheetView workbookViewId="0">
      <selection activeCell="C47" sqref="C47:N47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0" t="s">
        <v>8</v>
      </c>
      <c r="B1" s="60"/>
      <c r="C1" s="60"/>
      <c r="D1" s="60"/>
      <c r="E1" s="60"/>
    </row>
    <row r="2" spans="1:14" x14ac:dyDescent="0.25">
      <c r="A2" s="61" t="s">
        <v>78</v>
      </c>
      <c r="B2" s="61"/>
      <c r="C2" s="61"/>
      <c r="D2" s="61"/>
      <c r="E2" s="61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2" t="s">
        <v>7</v>
      </c>
      <c r="B5" s="62"/>
      <c r="C5" s="62"/>
      <c r="D5" s="62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3" t="s">
        <v>9</v>
      </c>
      <c r="B8" s="63"/>
      <c r="C8" s="21">
        <v>15713</v>
      </c>
      <c r="D8" s="21">
        <v>15607.260170939926</v>
      </c>
      <c r="E8" s="21">
        <v>15476.314687832642</v>
      </c>
      <c r="F8" s="21">
        <v>15337.667460299206</v>
      </c>
      <c r="G8" s="21">
        <v>15195.699905315412</v>
      </c>
      <c r="H8" s="21">
        <v>15054.621321811181</v>
      </c>
      <c r="I8" s="21">
        <v>14908.475388148343</v>
      </c>
      <c r="J8" s="21">
        <v>14761.892452416052</v>
      </c>
      <c r="K8" s="21">
        <v>14611.748701863064</v>
      </c>
      <c r="L8" s="21">
        <v>14455.036885927368</v>
      </c>
      <c r="M8" s="21">
        <v>14300.029945043254</v>
      </c>
      <c r="N8" s="21">
        <v>14141.7618574813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133.40671272740323</v>
      </c>
      <c r="D10" s="26">
        <f t="shared" ref="D10:N10" si="0">SUM(D11:D12)</f>
        <v>133.69805756594724</v>
      </c>
      <c r="E10" s="26">
        <f t="shared" si="0"/>
        <v>132.43144202797299</v>
      </c>
      <c r="F10" s="26">
        <f t="shared" si="0"/>
        <v>130.99940502192976</v>
      </c>
      <c r="G10" s="26">
        <f t="shared" si="0"/>
        <v>130.14150484718422</v>
      </c>
      <c r="H10" s="26">
        <f t="shared" si="0"/>
        <v>129.53296911464983</v>
      </c>
      <c r="I10" s="26">
        <f t="shared" si="0"/>
        <v>128.29412554750391</v>
      </c>
      <c r="J10" s="26">
        <f t="shared" si="0"/>
        <v>126.87183002233577</v>
      </c>
      <c r="K10" s="26">
        <f t="shared" si="0"/>
        <v>125.10758624531211</v>
      </c>
      <c r="L10" s="26">
        <f t="shared" si="0"/>
        <v>123.37875471896673</v>
      </c>
      <c r="M10" s="26">
        <f t="shared" si="0"/>
        <v>121.85325911554503</v>
      </c>
      <c r="N10" s="26">
        <f t="shared" si="0"/>
        <v>119.4671539755264</v>
      </c>
    </row>
    <row r="11" spans="1:14" x14ac:dyDescent="0.25">
      <c r="A11" s="20" t="s">
        <v>34</v>
      </c>
      <c r="B11" s="18"/>
      <c r="C11" s="22">
        <v>68.18819135124977</v>
      </c>
      <c r="D11" s="22">
        <v>68.612705287035055</v>
      </c>
      <c r="E11" s="22">
        <v>67.68970110505127</v>
      </c>
      <c r="F11" s="22">
        <v>67.138607923232328</v>
      </c>
      <c r="G11" s="22">
        <v>66.817240150978563</v>
      </c>
      <c r="H11" s="22">
        <v>66.340669945871014</v>
      </c>
      <c r="I11" s="22">
        <v>65.717095778703921</v>
      </c>
      <c r="J11" s="22">
        <v>64.833181861634131</v>
      </c>
      <c r="K11" s="22">
        <v>63.998196871491807</v>
      </c>
      <c r="L11" s="22">
        <v>63.234370710168101</v>
      </c>
      <c r="M11" s="22">
        <v>62.404634048392339</v>
      </c>
      <c r="N11" s="22">
        <v>61.195776968424674</v>
      </c>
    </row>
    <row r="12" spans="1:14" x14ac:dyDescent="0.25">
      <c r="A12" s="27" t="s">
        <v>35</v>
      </c>
      <c r="B12" s="28"/>
      <c r="C12" s="29">
        <v>65.218521376153461</v>
      </c>
      <c r="D12" s="29">
        <v>65.085352278912183</v>
      </c>
      <c r="E12" s="29">
        <v>64.741740922921721</v>
      </c>
      <c r="F12" s="29">
        <v>63.860797098697432</v>
      </c>
      <c r="G12" s="29">
        <v>63.32426469620566</v>
      </c>
      <c r="H12" s="29">
        <v>63.192299168778817</v>
      </c>
      <c r="I12" s="29">
        <v>62.577029768799989</v>
      </c>
      <c r="J12" s="29">
        <v>62.038648160701641</v>
      </c>
      <c r="K12" s="29">
        <v>61.109389373820299</v>
      </c>
      <c r="L12" s="29">
        <v>60.144384008798632</v>
      </c>
      <c r="M12" s="29">
        <v>59.44862506715269</v>
      </c>
      <c r="N12" s="29">
        <v>58.271377007101727</v>
      </c>
    </row>
    <row r="13" spans="1:14" x14ac:dyDescent="0.25">
      <c r="A13" s="33" t="s">
        <v>36</v>
      </c>
      <c r="B13" s="18"/>
      <c r="C13" s="26">
        <f>SUM(C14:C15)</f>
        <v>171.19408858406675</v>
      </c>
      <c r="D13" s="26">
        <f t="shared" ref="D13:N13" si="1">SUM(D14:D15)</f>
        <v>179.04127813074646</v>
      </c>
      <c r="E13" s="26">
        <f t="shared" si="1"/>
        <v>181.45259074136538</v>
      </c>
      <c r="F13" s="26">
        <f t="shared" si="1"/>
        <v>185.05014558510555</v>
      </c>
      <c r="G13" s="26">
        <f t="shared" si="1"/>
        <v>187.54005689145893</v>
      </c>
      <c r="H13" s="26">
        <f t="shared" si="1"/>
        <v>190.24289198700365</v>
      </c>
      <c r="I13" s="26">
        <f t="shared" si="1"/>
        <v>192.03850806481319</v>
      </c>
      <c r="J13" s="26">
        <f t="shared" si="1"/>
        <v>192.5692183419539</v>
      </c>
      <c r="K13" s="26">
        <f t="shared" si="1"/>
        <v>196.62949786455155</v>
      </c>
      <c r="L13" s="26">
        <f t="shared" si="1"/>
        <v>194.16503945962523</v>
      </c>
      <c r="M13" s="26">
        <f t="shared" si="1"/>
        <v>194.96829281270175</v>
      </c>
      <c r="N13" s="26">
        <f t="shared" si="1"/>
        <v>195.0460456631551</v>
      </c>
    </row>
    <row r="14" spans="1:14" x14ac:dyDescent="0.25">
      <c r="A14" s="20" t="s">
        <v>37</v>
      </c>
      <c r="B14" s="18"/>
      <c r="C14" s="22">
        <v>86.486503538202811</v>
      </c>
      <c r="D14" s="22">
        <v>89.01638736154861</v>
      </c>
      <c r="E14" s="22">
        <v>89.958758638682312</v>
      </c>
      <c r="F14" s="22">
        <v>91.290967961279563</v>
      </c>
      <c r="G14" s="22">
        <v>92.331953181553203</v>
      </c>
      <c r="H14" s="22">
        <v>93.452889456670491</v>
      </c>
      <c r="I14" s="22">
        <v>94.025268079193637</v>
      </c>
      <c r="J14" s="22">
        <v>93.968316858252052</v>
      </c>
      <c r="K14" s="22">
        <v>95.805166865894435</v>
      </c>
      <c r="L14" s="22">
        <v>94.382288309080025</v>
      </c>
      <c r="M14" s="22">
        <v>94.588470681812296</v>
      </c>
      <c r="N14" s="22">
        <v>94.295915231515764</v>
      </c>
    </row>
    <row r="15" spans="1:14" x14ac:dyDescent="0.25">
      <c r="A15" s="10" t="s">
        <v>38</v>
      </c>
      <c r="B15" s="12"/>
      <c r="C15" s="23">
        <v>84.707585045863937</v>
      </c>
      <c r="D15" s="23">
        <v>90.024890769197853</v>
      </c>
      <c r="E15" s="23">
        <v>91.493832102683072</v>
      </c>
      <c r="F15" s="23">
        <v>93.759177623826005</v>
      </c>
      <c r="G15" s="23">
        <v>95.208103709905728</v>
      </c>
      <c r="H15" s="23">
        <v>96.790002530333169</v>
      </c>
      <c r="I15" s="23">
        <v>98.013239985619535</v>
      </c>
      <c r="J15" s="23">
        <v>98.600901483701833</v>
      </c>
      <c r="K15" s="23">
        <v>100.82433099865712</v>
      </c>
      <c r="L15" s="23">
        <v>99.782751150545209</v>
      </c>
      <c r="M15" s="23">
        <v>100.37982213088944</v>
      </c>
      <c r="N15" s="23">
        <v>100.75013043163933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-37.787375856663516</v>
      </c>
      <c r="D17" s="32">
        <f t="shared" ref="D17:N17" si="2">D10-D13</f>
        <v>-45.343220564799225</v>
      </c>
      <c r="E17" s="32">
        <f t="shared" si="2"/>
        <v>-49.021148713392392</v>
      </c>
      <c r="F17" s="32">
        <f t="shared" si="2"/>
        <v>-54.050740563175793</v>
      </c>
      <c r="G17" s="32">
        <f t="shared" si="2"/>
        <v>-57.398552044274709</v>
      </c>
      <c r="H17" s="32">
        <f t="shared" si="2"/>
        <v>-60.709922872353815</v>
      </c>
      <c r="I17" s="32">
        <f t="shared" si="2"/>
        <v>-63.744382517309276</v>
      </c>
      <c r="J17" s="32">
        <f t="shared" si="2"/>
        <v>-65.697388319618128</v>
      </c>
      <c r="K17" s="32">
        <f t="shared" si="2"/>
        <v>-71.521911619239447</v>
      </c>
      <c r="L17" s="32">
        <f t="shared" si="2"/>
        <v>-70.786284740658502</v>
      </c>
      <c r="M17" s="32">
        <f t="shared" si="2"/>
        <v>-73.115033697156719</v>
      </c>
      <c r="N17" s="32">
        <f t="shared" si="2"/>
        <v>-75.578891687628698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7" t="s">
        <v>39</v>
      </c>
      <c r="B19" s="67"/>
      <c r="C19" s="26">
        <f>SUM(C20:C21)</f>
        <v>627.234923789351</v>
      </c>
      <c r="D19" s="26">
        <f t="shared" ref="D19:N19" si="3">SUM(D20:D21)</f>
        <v>629.34000047179347</v>
      </c>
      <c r="E19" s="26">
        <f t="shared" si="3"/>
        <v>627.51110124309548</v>
      </c>
      <c r="F19" s="26">
        <f t="shared" si="3"/>
        <v>628.20915110568808</v>
      </c>
      <c r="G19" s="26">
        <f t="shared" si="3"/>
        <v>629.94410462629412</v>
      </c>
      <c r="H19" s="26">
        <f t="shared" si="3"/>
        <v>629.61403805075338</v>
      </c>
      <c r="I19" s="26">
        <f t="shared" si="3"/>
        <v>630.29878732615339</v>
      </c>
      <c r="J19" s="26">
        <f t="shared" si="3"/>
        <v>629.82364942209756</v>
      </c>
      <c r="K19" s="26">
        <f t="shared" si="3"/>
        <v>630.32125484941753</v>
      </c>
      <c r="L19" s="26">
        <f t="shared" si="3"/>
        <v>629.98529207514161</v>
      </c>
      <c r="M19" s="26">
        <f t="shared" si="3"/>
        <v>629.61090685433146</v>
      </c>
      <c r="N19" s="26">
        <f t="shared" si="3"/>
        <v>630.54174871390637</v>
      </c>
    </row>
    <row r="20" spans="1:14" x14ac:dyDescent="0.25">
      <c r="A20" s="64" t="s">
        <v>40</v>
      </c>
      <c r="B20" s="64"/>
      <c r="C20" s="22">
        <v>312.87594573470989</v>
      </c>
      <c r="D20" s="22">
        <v>314.54985859177236</v>
      </c>
      <c r="E20" s="22">
        <v>312.80945292513468</v>
      </c>
      <c r="F20" s="22">
        <v>313.65077985085662</v>
      </c>
      <c r="G20" s="22">
        <v>314.63847794365284</v>
      </c>
      <c r="H20" s="22">
        <v>315.55737124414583</v>
      </c>
      <c r="I20" s="22">
        <v>315.71016820945221</v>
      </c>
      <c r="J20" s="22">
        <v>315.27507705929094</v>
      </c>
      <c r="K20" s="22">
        <v>316.09773600225969</v>
      </c>
      <c r="L20" s="22">
        <v>315.83171698651188</v>
      </c>
      <c r="M20" s="22">
        <v>315.64555325087713</v>
      </c>
      <c r="N20" s="22">
        <v>316.51209368513838</v>
      </c>
    </row>
    <row r="21" spans="1:14" x14ac:dyDescent="0.25">
      <c r="A21" s="27" t="s">
        <v>41</v>
      </c>
      <c r="B21" s="27"/>
      <c r="C21" s="29">
        <v>314.35897805464111</v>
      </c>
      <c r="D21" s="29">
        <v>314.79014188002105</v>
      </c>
      <c r="E21" s="29">
        <v>314.7016483179608</v>
      </c>
      <c r="F21" s="29">
        <v>314.55837125483151</v>
      </c>
      <c r="G21" s="29">
        <v>315.30562668264133</v>
      </c>
      <c r="H21" s="29">
        <v>314.05666680660755</v>
      </c>
      <c r="I21" s="29">
        <v>314.58861911670118</v>
      </c>
      <c r="J21" s="29">
        <v>314.54857236280657</v>
      </c>
      <c r="K21" s="29">
        <v>314.22351884715789</v>
      </c>
      <c r="L21" s="29">
        <v>314.15357508862979</v>
      </c>
      <c r="M21" s="29">
        <v>313.96535360345439</v>
      </c>
      <c r="N21" s="29">
        <v>314.02965502876799</v>
      </c>
    </row>
    <row r="22" spans="1:14" x14ac:dyDescent="0.25">
      <c r="A22" s="67" t="s">
        <v>44</v>
      </c>
      <c r="B22" s="67"/>
      <c r="C22" s="26">
        <f>SUM(C23:C24)</f>
        <v>717.98737551456702</v>
      </c>
      <c r="D22" s="26">
        <f t="shared" ref="D22:N22" si="4">SUM(D23:D24)</f>
        <v>714.94226301427784</v>
      </c>
      <c r="E22" s="26">
        <f t="shared" si="4"/>
        <v>717.13718006313843</v>
      </c>
      <c r="F22" s="26">
        <f t="shared" si="4"/>
        <v>716.12596552630566</v>
      </c>
      <c r="G22" s="26">
        <f t="shared" si="4"/>
        <v>713.62413608625275</v>
      </c>
      <c r="H22" s="26">
        <f t="shared" si="4"/>
        <v>715.05004884123719</v>
      </c>
      <c r="I22" s="26">
        <f t="shared" si="4"/>
        <v>713.13734054113502</v>
      </c>
      <c r="J22" s="26">
        <f t="shared" si="4"/>
        <v>714.27001165546619</v>
      </c>
      <c r="K22" s="26">
        <f t="shared" si="4"/>
        <v>715.5111591658773</v>
      </c>
      <c r="L22" s="26">
        <f t="shared" si="4"/>
        <v>714.20594821859538</v>
      </c>
      <c r="M22" s="26">
        <f t="shared" si="4"/>
        <v>714.76396071912905</v>
      </c>
      <c r="N22" s="26">
        <f t="shared" si="4"/>
        <v>715.75393396637833</v>
      </c>
    </row>
    <row r="23" spans="1:14" x14ac:dyDescent="0.25">
      <c r="A23" s="64" t="s">
        <v>42</v>
      </c>
      <c r="B23" s="64"/>
      <c r="C23" s="23">
        <v>358.9030932456705</v>
      </c>
      <c r="D23" s="22">
        <v>356.64482783082917</v>
      </c>
      <c r="E23" s="22">
        <v>358.90066818336783</v>
      </c>
      <c r="F23" s="22">
        <v>357.72526096163512</v>
      </c>
      <c r="G23" s="22">
        <v>356.22793066740383</v>
      </c>
      <c r="H23" s="22">
        <v>355.7721225063429</v>
      </c>
      <c r="I23" s="22">
        <v>354.91392896035836</v>
      </c>
      <c r="J23" s="22">
        <v>354.95258871929695</v>
      </c>
      <c r="K23" s="22">
        <v>355.33751734086877</v>
      </c>
      <c r="L23" s="22">
        <v>355.49724237147217</v>
      </c>
      <c r="M23" s="22">
        <v>355.84035770295912</v>
      </c>
      <c r="N23" s="22">
        <v>354.64110207411881</v>
      </c>
    </row>
    <row r="24" spans="1:14" x14ac:dyDescent="0.25">
      <c r="A24" s="10" t="s">
        <v>43</v>
      </c>
      <c r="B24" s="10"/>
      <c r="C24" s="23">
        <v>359.08428226889652</v>
      </c>
      <c r="D24" s="23">
        <v>358.29743518344867</v>
      </c>
      <c r="E24" s="23">
        <v>358.23651187977055</v>
      </c>
      <c r="F24" s="23">
        <v>358.40070456467055</v>
      </c>
      <c r="G24" s="23">
        <v>357.39620541884892</v>
      </c>
      <c r="H24" s="23">
        <v>359.27792633489423</v>
      </c>
      <c r="I24" s="23">
        <v>358.2234115807766</v>
      </c>
      <c r="J24" s="23">
        <v>359.31742293616924</v>
      </c>
      <c r="K24" s="23">
        <v>360.17364182500853</v>
      </c>
      <c r="L24" s="23">
        <v>358.70870584712321</v>
      </c>
      <c r="M24" s="23">
        <v>358.92360301616998</v>
      </c>
      <c r="N24" s="23">
        <v>361.11283189225958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6" t="s">
        <v>11</v>
      </c>
      <c r="B26" s="66"/>
      <c r="C26" s="32">
        <f>C19-C22</f>
        <v>-90.752451725216019</v>
      </c>
      <c r="D26" s="32">
        <f t="shared" ref="D26:N26" si="5">D19-D22</f>
        <v>-85.602262542484368</v>
      </c>
      <c r="E26" s="32">
        <f t="shared" si="5"/>
        <v>-89.626078820042949</v>
      </c>
      <c r="F26" s="32">
        <f t="shared" si="5"/>
        <v>-87.916814420617584</v>
      </c>
      <c r="G26" s="32">
        <f t="shared" si="5"/>
        <v>-83.680031459958627</v>
      </c>
      <c r="H26" s="32">
        <f t="shared" si="5"/>
        <v>-85.436010790483806</v>
      </c>
      <c r="I26" s="32">
        <f t="shared" si="5"/>
        <v>-82.83855321498163</v>
      </c>
      <c r="J26" s="32">
        <f t="shared" si="5"/>
        <v>-84.446362233368632</v>
      </c>
      <c r="K26" s="32">
        <f t="shared" si="5"/>
        <v>-85.189904316459774</v>
      </c>
      <c r="L26" s="32">
        <f t="shared" si="5"/>
        <v>-84.220656143453766</v>
      </c>
      <c r="M26" s="32">
        <f t="shared" si="5"/>
        <v>-85.153053864797585</v>
      </c>
      <c r="N26" s="32">
        <f t="shared" si="5"/>
        <v>-85.212185252471954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5" t="s">
        <v>28</v>
      </c>
      <c r="B28" s="65"/>
      <c r="C28" s="34">
        <v>22.79998779296875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6" t="s">
        <v>12</v>
      </c>
      <c r="B30" s="66"/>
      <c r="C30" s="32">
        <f>C17+C26+C28</f>
        <v>-105.73983978891079</v>
      </c>
      <c r="D30" s="32">
        <f t="shared" ref="D30:N30" si="6">D17+D26+D28</f>
        <v>-130.94548310728359</v>
      </c>
      <c r="E30" s="32">
        <f t="shared" si="6"/>
        <v>-138.64722753343534</v>
      </c>
      <c r="F30" s="32">
        <f t="shared" si="6"/>
        <v>-141.96755498379338</v>
      </c>
      <c r="G30" s="32">
        <f t="shared" si="6"/>
        <v>-141.07858350423334</v>
      </c>
      <c r="H30" s="32">
        <f t="shared" si="6"/>
        <v>-146.14593366283762</v>
      </c>
      <c r="I30" s="32">
        <f t="shared" si="6"/>
        <v>-146.58293573229091</v>
      </c>
      <c r="J30" s="32">
        <f t="shared" si="6"/>
        <v>-150.14375055298677</v>
      </c>
      <c r="K30" s="32">
        <f t="shared" si="6"/>
        <v>-156.71181593569924</v>
      </c>
      <c r="L30" s="32">
        <f t="shared" si="6"/>
        <v>-155.00694088411228</v>
      </c>
      <c r="M30" s="32">
        <f t="shared" si="6"/>
        <v>-158.2680875619543</v>
      </c>
      <c r="N30" s="32">
        <f t="shared" si="6"/>
        <v>-160.79107694010065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3" t="s">
        <v>13</v>
      </c>
      <c r="B32" s="63"/>
      <c r="C32" s="21">
        <v>15607.260170939926</v>
      </c>
      <c r="D32" s="21">
        <v>15476.314687832642</v>
      </c>
      <c r="E32" s="21">
        <v>15337.667460299206</v>
      </c>
      <c r="F32" s="21">
        <v>15195.699905315412</v>
      </c>
      <c r="G32" s="21">
        <v>15054.621321811181</v>
      </c>
      <c r="H32" s="21">
        <v>14908.475388148343</v>
      </c>
      <c r="I32" s="21">
        <v>14761.892452416052</v>
      </c>
      <c r="J32" s="21">
        <v>14611.748701863064</v>
      </c>
      <c r="K32" s="21">
        <v>14455.036885927368</v>
      </c>
      <c r="L32" s="21">
        <v>14300.029945043254</v>
      </c>
      <c r="M32" s="21">
        <v>14141.7618574813</v>
      </c>
      <c r="N32" s="21">
        <v>13980.970780541194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-6.729448804179583E-3</v>
      </c>
      <c r="D34" s="39">
        <f t="shared" ref="D34:N34" si="7">(D32/D8)-1</f>
        <v>-8.3900365389627529E-3</v>
      </c>
      <c r="E34" s="39">
        <f t="shared" si="7"/>
        <v>-8.958672030780046E-3</v>
      </c>
      <c r="F34" s="39">
        <f t="shared" si="7"/>
        <v>-9.256137241941742E-3</v>
      </c>
      <c r="G34" s="39">
        <f t="shared" si="7"/>
        <v>-9.2841122411796428E-3</v>
      </c>
      <c r="H34" s="39">
        <f t="shared" si="7"/>
        <v>-9.7077123720874514E-3</v>
      </c>
      <c r="I34" s="39">
        <f t="shared" si="7"/>
        <v>-9.8321881960390378E-3</v>
      </c>
      <c r="J34" s="39">
        <f t="shared" si="7"/>
        <v>-1.0171036744574979E-2</v>
      </c>
      <c r="K34" s="39">
        <f t="shared" si="7"/>
        <v>-1.0725055510687365E-2</v>
      </c>
      <c r="L34" s="39">
        <f t="shared" si="7"/>
        <v>-1.0723386049261485E-2</v>
      </c>
      <c r="M34" s="39">
        <f t="shared" si="7"/>
        <v>-1.106767525454122E-2</v>
      </c>
      <c r="N34" s="39">
        <f t="shared" si="7"/>
        <v>-1.1369946585194635E-2</v>
      </c>
    </row>
    <row r="35" spans="1:14" ht="15.75" thickBot="1" x14ac:dyDescent="0.3">
      <c r="A35" s="40" t="s">
        <v>15</v>
      </c>
      <c r="B35" s="41"/>
      <c r="C35" s="42">
        <f>(C32/$C$8)-1</f>
        <v>-6.729448804179583E-3</v>
      </c>
      <c r="D35" s="42">
        <f t="shared" ref="D35:N35" si="8">(D32/$C$8)-1</f>
        <v>-1.5063025021788135E-2</v>
      </c>
      <c r="E35" s="42">
        <f t="shared" si="8"/>
        <v>-2.3886752351606533E-2</v>
      </c>
      <c r="F35" s="42">
        <f t="shared" si="8"/>
        <v>-3.2921790535517581E-2</v>
      </c>
      <c r="G35" s="42">
        <f t="shared" si="8"/>
        <v>-4.190025317818491E-2</v>
      </c>
      <c r="H35" s="42">
        <f t="shared" si="8"/>
        <v>-5.1201209944100823E-2</v>
      </c>
      <c r="I35" s="42">
        <f t="shared" si="8"/>
        <v>-6.0529978208104573E-2</v>
      </c>
      <c r="J35" s="42">
        <f t="shared" si="8"/>
        <v>-7.0085362320176703E-2</v>
      </c>
      <c r="K35" s="42">
        <f t="shared" si="8"/>
        <v>-8.0058748429493565E-2</v>
      </c>
      <c r="L35" s="42">
        <f t="shared" si="8"/>
        <v>-8.9923633612724929E-2</v>
      </c>
      <c r="M35" s="42">
        <f t="shared" si="8"/>
        <v>-9.999606329273214E-2</v>
      </c>
      <c r="N35" s="42">
        <f t="shared" si="8"/>
        <v>-0.11022905997955867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1.4422390097659865</v>
      </c>
      <c r="D41" s="47">
        <v>1.4523871673151958</v>
      </c>
      <c r="E41" s="47">
        <v>1.446023253502241</v>
      </c>
      <c r="F41" s="47">
        <v>1.4406078861649716</v>
      </c>
      <c r="G41" s="47">
        <v>1.4429264862259938</v>
      </c>
      <c r="H41" s="47">
        <v>1.4489746535195911</v>
      </c>
      <c r="I41" s="47">
        <v>1.4514597853281344</v>
      </c>
      <c r="J41" s="47">
        <v>1.4551394817039969</v>
      </c>
      <c r="K41" s="47">
        <v>1.4590103083924109</v>
      </c>
      <c r="L41" s="47">
        <v>1.4651335437908624</v>
      </c>
      <c r="M41" s="47">
        <v>1.4765796142066852</v>
      </c>
      <c r="N41" s="47">
        <v>1.4810700655548685</v>
      </c>
    </row>
    <row r="43" spans="1:14" x14ac:dyDescent="0.25">
      <c r="A43" s="48" t="s">
        <v>31</v>
      </c>
      <c r="B43" s="48"/>
      <c r="C43" s="49">
        <v>99.685268112169467</v>
      </c>
      <c r="D43" s="49">
        <v>101.95399401921341</v>
      </c>
      <c r="E43" s="49">
        <v>101.21210132371039</v>
      </c>
      <c r="F43" s="49">
        <v>101.13922713368355</v>
      </c>
      <c r="G43" s="49">
        <v>100.65388920817918</v>
      </c>
      <c r="H43" s="49">
        <v>100.56757869854601</v>
      </c>
      <c r="I43" s="49">
        <v>100.17787208802368</v>
      </c>
      <c r="J43" s="49">
        <v>99.155359589903043</v>
      </c>
      <c r="K43" s="49">
        <v>100.05276021903606</v>
      </c>
      <c r="L43" s="49">
        <v>98.095870056486902</v>
      </c>
      <c r="M43" s="49">
        <v>97.688825617347987</v>
      </c>
      <c r="N43" s="49">
        <v>97.179994897018759</v>
      </c>
    </row>
    <row r="44" spans="1:14" x14ac:dyDescent="0.25">
      <c r="A44" s="19" t="s">
        <v>47</v>
      </c>
      <c r="B44" s="19"/>
      <c r="C44" s="50">
        <v>100.80244972397912</v>
      </c>
      <c r="D44" s="50">
        <v>101.9539940192134</v>
      </c>
      <c r="E44" s="50">
        <v>101.01240197690673</v>
      </c>
      <c r="F44" s="50">
        <v>100.74931339573655</v>
      </c>
      <c r="G44" s="50">
        <v>100.08149708946287</v>
      </c>
      <c r="H44" s="50">
        <v>99.820885521380731</v>
      </c>
      <c r="I44" s="50">
        <v>99.283520044362064</v>
      </c>
      <c r="J44" s="50">
        <v>98.120922296573511</v>
      </c>
      <c r="K44" s="50">
        <v>98.879014091426683</v>
      </c>
      <c r="L44" s="50">
        <v>96.825989919231773</v>
      </c>
      <c r="M44" s="50">
        <v>96.315473558046918</v>
      </c>
      <c r="N44" s="50">
        <v>95.693708317572259</v>
      </c>
    </row>
    <row r="45" spans="1:14" x14ac:dyDescent="0.25">
      <c r="A45" s="51" t="s">
        <v>48</v>
      </c>
      <c r="B45" s="51"/>
      <c r="C45" s="52">
        <v>98.569887750510432</v>
      </c>
      <c r="D45" s="52">
        <v>101.95399401921334</v>
      </c>
      <c r="E45" s="52">
        <v>101.40922147811752</v>
      </c>
      <c r="F45" s="52">
        <v>101.52178727510943</v>
      </c>
      <c r="G45" s="52">
        <v>101.21527838235799</v>
      </c>
      <c r="H45" s="52">
        <v>101.2992045329346</v>
      </c>
      <c r="I45" s="52">
        <v>101.05110934642209</v>
      </c>
      <c r="J45" s="52">
        <v>100.16169972964454</v>
      </c>
      <c r="K45" s="52">
        <v>101.19419001750069</v>
      </c>
      <c r="L45" s="52">
        <v>99.328060306009235</v>
      </c>
      <c r="M45" s="52">
        <v>99.019271853262921</v>
      </c>
      <c r="N45" s="52">
        <v>98.613511939239402</v>
      </c>
    </row>
    <row r="47" spans="1:14" x14ac:dyDescent="0.25">
      <c r="A47" s="48" t="s">
        <v>32</v>
      </c>
      <c r="B47" s="48"/>
      <c r="C47" s="49">
        <v>79.553202019542638</v>
      </c>
      <c r="D47" s="49">
        <v>79.286640146859853</v>
      </c>
      <c r="E47" s="49">
        <v>79.376966337980733</v>
      </c>
      <c r="F47" s="49">
        <v>79.390548584279074</v>
      </c>
      <c r="G47" s="49">
        <v>79.453431756227602</v>
      </c>
      <c r="H47" s="49">
        <v>79.469932122323399</v>
      </c>
      <c r="I47" s="49">
        <v>79.525792487875307</v>
      </c>
      <c r="J47" s="49">
        <v>79.657265810311429</v>
      </c>
      <c r="K47" s="49">
        <v>79.554955130515737</v>
      </c>
      <c r="L47" s="49">
        <v>79.800838390452739</v>
      </c>
      <c r="M47" s="49">
        <v>79.855508621909806</v>
      </c>
      <c r="N47" s="49">
        <v>79.921687976939126</v>
      </c>
    </row>
    <row r="48" spans="1:14" x14ac:dyDescent="0.25">
      <c r="A48" s="19" t="s">
        <v>45</v>
      </c>
      <c r="B48" s="19"/>
      <c r="C48" s="50">
        <v>77.304065893862642</v>
      </c>
      <c r="D48" s="50">
        <v>77.15982035184274</v>
      </c>
      <c r="E48" s="50">
        <v>77.282640175023786</v>
      </c>
      <c r="F48" s="50">
        <v>77.319859535655482</v>
      </c>
      <c r="G48" s="50">
        <v>77.40899863920049</v>
      </c>
      <c r="H48" s="50">
        <v>77.449611578713416</v>
      </c>
      <c r="I48" s="50">
        <v>77.525670477649697</v>
      </c>
      <c r="J48" s="50">
        <v>77.680712810494441</v>
      </c>
      <c r="K48" s="50">
        <v>77.588465808290209</v>
      </c>
      <c r="L48" s="50">
        <v>77.860531798828902</v>
      </c>
      <c r="M48" s="50">
        <v>77.938232423573467</v>
      </c>
      <c r="N48" s="50">
        <v>78.024207274409534</v>
      </c>
    </row>
    <row r="49" spans="1:14" x14ac:dyDescent="0.25">
      <c r="A49" s="51" t="s">
        <v>46</v>
      </c>
      <c r="B49" s="51"/>
      <c r="C49" s="52">
        <v>81.552561849722096</v>
      </c>
      <c r="D49" s="52">
        <v>81.171326811828493</v>
      </c>
      <c r="E49" s="52">
        <v>81.23670414524058</v>
      </c>
      <c r="F49" s="52">
        <v>81.231045722090371</v>
      </c>
      <c r="G49" s="52">
        <v>81.275245159115812</v>
      </c>
      <c r="H49" s="52">
        <v>81.275862986211095</v>
      </c>
      <c r="I49" s="52">
        <v>81.312213158098999</v>
      </c>
      <c r="J49" s="52">
        <v>81.420819965945483</v>
      </c>
      <c r="K49" s="52">
        <v>81.315485436556145</v>
      </c>
      <c r="L49" s="52">
        <v>81.532034725035317</v>
      </c>
      <c r="M49" s="52">
        <v>81.576241069733982</v>
      </c>
      <c r="N49" s="52">
        <v>81.631493159285725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28F83C-1DD6-49B9-AAF7-FA6A6FCBC83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1543e12e-b41e-4b3f-8a83-41e12152c6a2"/>
    <ds:schemaRef ds:uri="4ea622ab-6d0b-4c8a-8736-27bd26b1fd54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Area Codes</vt:lpstr>
      <vt:lpstr>East Ayrshire</vt:lpstr>
      <vt:lpstr>Annick</vt:lpstr>
      <vt:lpstr>Ballochm</vt:lpstr>
      <vt:lpstr>Cumnocka</vt:lpstr>
      <vt:lpstr>DoonVall</vt:lpstr>
      <vt:lpstr>IrvineVa</vt:lpstr>
      <vt:lpstr>KilmaEaH</vt:lpstr>
      <vt:lpstr>KilmarnN</vt:lpstr>
      <vt:lpstr>KilmarnS</vt:lpstr>
      <vt:lpstr>KilmaWaC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2020-08-03T16:11:40Z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