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13" documentId="8_{AA4939C4-6F2F-4ED6-B759-A65D47711B59}" xr6:coauthVersionLast="45" xr6:coauthVersionMax="45" xr10:uidLastSave="{0F28EF81-B5AA-4988-82FB-1C36F6189210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Midlothian" sheetId="3" r:id="rId3"/>
    <sheet name="Bonnyrig" sheetId="4" r:id="rId4"/>
    <sheet name="Dalkeith" sheetId="5" r:id="rId5"/>
    <sheet name="MidlothE" sheetId="6" r:id="rId6"/>
    <sheet name="MidlothS" sheetId="7" r:id="rId7"/>
    <sheet name="MidlothW" sheetId="8" r:id="rId8"/>
    <sheet name="Penicuik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9" l="1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E30" i="4" l="1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<sst xmlns="http://schemas.openxmlformats.org/spreadsheetml/2006/main" count="437" uniqueCount="80">
  <si>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</si>
  <si>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</si>
  <si>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</si>
  <si>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</si>
  <si>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</si>
  <si>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</si>
  <si>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</si>
  <si>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</si>
  <si>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</si>
  <si>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</si>
  <si>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</si>
  <si>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</si>
  <si>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</si>
  <si>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</si>
  <si>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</si>
  <si>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</si>
  <si>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</si>
  <si>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</si>
  <si>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</si>
  <si>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</si>
  <si>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</si>
  <si>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</si>
  <si>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</si>
  <si>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</si>
  <si>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</si>
  <si>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</si>
  <si>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</si>
  <si>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</si>
  <si>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</si>
  <si>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</si>
  <si>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</si>
  <si>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</si>
  <si>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</si>
  <si>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</si>
  <si>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</si>
  <si>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</si>
  <si>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</si>
  <si>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</si>
  <si>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</si>
  <si>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</si>
  <si>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</si>
  <si>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</si>
  <si>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</si>
  <si>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</si>
  <si>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</si>
  <si>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</si>
  <si>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</si>
  <si>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</si>
  <si>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</si>
  <si>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</si>
  <si>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</si>
  <si>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</si>
  <si>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</si>
  <si>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</si>
  <si>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Midlothian Multi Member Wards</t>
  </si>
  <si>
    <t>Bonnyrigg</t>
  </si>
  <si>
    <t>Bonnyrig</t>
  </si>
  <si>
    <t>Dalkeith</t>
  </si>
  <si>
    <t>Midlothian East</t>
  </si>
  <si>
    <t>MidlothE</t>
  </si>
  <si>
    <t>Midlothian South</t>
  </si>
  <si>
    <t>MidlothS</t>
  </si>
  <si>
    <t>Midlothian West</t>
  </si>
  <si>
    <t>MidlothW</t>
  </si>
  <si>
    <t>Penicuik</t>
  </si>
  <si>
    <t>Summary table for Midlothian</t>
  </si>
  <si>
    <t>Summary table for Bonnyrigg</t>
  </si>
  <si>
    <t>Summary table for Dalkeith</t>
  </si>
  <si>
    <t>Summary table for Midlothian East</t>
  </si>
  <si>
    <t>Summary table for Midlothian South</t>
  </si>
  <si>
    <t>Summary table for Midlothian West</t>
  </si>
  <si>
    <t>Summary table for Penicuik</t>
  </si>
  <si>
    <t>Midlothian</t>
  </si>
  <si>
    <t>2018-based principal population projection summary table - Midlothian</t>
  </si>
  <si>
    <t>2018-based principal population projection summary table - Bonnyrigg</t>
  </si>
  <si>
    <t>2018-based principal population projection summary table - Dalkeith</t>
  </si>
  <si>
    <t>2018-based principal population projection summary table - Midlothian East</t>
  </si>
  <si>
    <t>2018-based principal population projection summary table - Midlothian South</t>
  </si>
  <si>
    <t>2018-based principal population projection summary table - Midlothian West</t>
  </si>
  <si>
    <t>2018-based principal population projection summary table - Penicuik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</si>
</sst>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B5" sqref="B5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72</v>
      </c>
      <c r="D9" s="55" t="s">
        <v>73</v>
      </c>
    </row>
    <row r="10" spans="1:4" x14ac:dyDescent="0.25">
      <c r="A10" s="54" t="s">
        <v>55</v>
      </c>
      <c r="D10" s="55" t="s">
        <v>74</v>
      </c>
    </row>
    <row r="11" spans="1:4" x14ac:dyDescent="0.25">
      <c r="A11" s="54" t="s">
        <v>57</v>
      </c>
      <c r="D11" s="55" t="s">
        <v>75</v>
      </c>
    </row>
    <row r="12" spans="1:4" x14ac:dyDescent="0.25">
      <c r="A12" s="54" t="s">
        <v>58</v>
      </c>
      <c r="D12" s="55" t="s">
        <v>76</v>
      </c>
    </row>
    <row r="13" spans="1:4" x14ac:dyDescent="0.25">
      <c r="A13" s="54" t="s">
        <v>60</v>
      </c>
      <c r="D13" s="55" t="s">
        <v>77</v>
      </c>
    </row>
    <row r="14" spans="1:4" x14ac:dyDescent="0.25">
      <c r="A14" s="54" t="s">
        <v>62</v>
      </c>
      <c r="D14" s="55" t="s">
        <v>78</v>
      </c>
    </row>
    <row r="15" spans="1:4" x14ac:dyDescent="0.25">
      <c r="A15" s="54" t="s">
        <v>64</v>
      </c>
      <c r="D15" s="55" t="s">
        <v>79</v>
      </c>
    </row>
    <row r="16" spans="1:4" x14ac:dyDescent="0.25">
      <c r="A16" s="54"/>
      <c r="D16" s="55"/>
    </row>
    <row r="17" spans="1:4" x14ac:dyDescent="0.25">
      <c r="A17" s="54"/>
      <c r="D17" s="55"/>
    </row>
    <row r="18" spans="1:4" x14ac:dyDescent="0.25">
      <c r="A18" s="54"/>
      <c r="D18" s="55"/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Midlothian!A1" display="2018-based principal population projection summary table - Midlothian" xr:uid="{8C13A383-8A2F-4E4C-ADE7-42713AD6A7C8}"/>
    <hyperlink ref="D10" location="Bonnyrig!A1" display="2018-based principal population projection summary table - Bonnyrigg" xr:uid="{EBE67AB4-B547-4A5A-A4B1-0D8E956FFDCC}"/>
    <hyperlink ref="D11" location="Dalkeith!A1" display="2018-based principal population projection summary table - Dalkeith" xr:uid="{E1B18499-F634-4753-B982-D88ED63873AE}"/>
    <hyperlink ref="D12" location="MidlothE!A1" display="2018-based principal population projection summary table - Midlothian East" xr:uid="{C4B50ADF-354F-4822-88CB-2FB03FE9CA6E}"/>
    <hyperlink ref="D13" location="MidlothS!A1" display="2018-based principal population projection summary table - Midlothian South" xr:uid="{0F36F2A4-F883-4E29-A8DB-11A050E9D77B}"/>
    <hyperlink ref="D14" location="MidlothW!A1" display="2018-based principal population projection summary table - Midlothian West" xr:uid="{7EC15C19-EE2C-4ABB-B393-DADEBF6BF999}"/>
    <hyperlink ref="D15" location="Penicuik!A1" display="2018-based principal population projection summary table - Penicuik" xr:uid="{F816666B-5353-4820-B77B-D590E3FDED9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55</v>
      </c>
      <c r="B2" s="54" t="s">
        <v>56</v>
      </c>
    </row>
    <row r="3" spans="1:2" x14ac:dyDescent="0.25">
      <c r="A3" s="54" t="s">
        <v>57</v>
      </c>
      <c r="B3" s="54" t="s">
        <v>57</v>
      </c>
    </row>
    <row r="4" spans="1:2" x14ac:dyDescent="0.25">
      <c r="A4" s="54" t="s">
        <v>58</v>
      </c>
      <c r="B4" s="54" t="s">
        <v>59</v>
      </c>
    </row>
    <row r="5" spans="1:2" x14ac:dyDescent="0.25">
      <c r="A5" s="54" t="s">
        <v>60</v>
      </c>
      <c r="B5" s="54" t="s">
        <v>61</v>
      </c>
    </row>
    <row r="6" spans="1:2" x14ac:dyDescent="0.25">
      <c r="A6" s="54" t="s">
        <v>62</v>
      </c>
      <c r="B6" s="54" t="s">
        <v>63</v>
      </c>
    </row>
    <row r="7" spans="1:2" x14ac:dyDescent="0.25">
      <c r="A7" s="54" t="s">
        <v>64</v>
      </c>
      <c r="B7" s="54" t="s">
        <v>64</v>
      </c>
    </row>
    <row r="8" spans="1:2" x14ac:dyDescent="0.25">
      <c r="A8" s="54"/>
      <c r="B8" s="54"/>
    </row>
    <row r="9" spans="1:2" x14ac:dyDescent="0.25">
      <c r="A9" s="54"/>
      <c r="B9" s="54"/>
    </row>
    <row r="10" spans="1:2" x14ac:dyDescent="0.25">
      <c r="A10" s="54"/>
      <c r="B10" s="54"/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65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91340</v>
      </c>
      <c r="D8" s="21">
        <v>92608</v>
      </c>
      <c r="E8" s="21">
        <v>93871</v>
      </c>
      <c r="F8" s="21">
        <v>95166.000000000015</v>
      </c>
      <c r="G8" s="21">
        <v>96473</v>
      </c>
      <c r="H8" s="21">
        <v>97726</v>
      </c>
      <c r="I8" s="21">
        <v>99002</v>
      </c>
      <c r="J8" s="21">
        <v>100252</v>
      </c>
      <c r="K8" s="21">
        <v>101494</v>
      </c>
      <c r="L8" s="21">
        <v>102736</v>
      </c>
      <c r="M8" s="21">
        <v>103945.00000000001</v>
      </c>
      <c r="N8" s="21">
        <v>105137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1003.0000000000001</v>
      </c>
      <c r="D10" s="26">
        <f t="shared" ref="D10:N10" si="0">SUM(D11:D12)</f>
        <v>1035</v>
      </c>
      <c r="E10" s="26">
        <f t="shared" si="0"/>
        <v>1052.9999999999998</v>
      </c>
      <c r="F10" s="26">
        <f t="shared" si="0"/>
        <v>1073.9999999999998</v>
      </c>
      <c r="G10" s="26">
        <f t="shared" si="0"/>
        <v>1087</v>
      </c>
      <c r="H10" s="26">
        <f t="shared" si="0"/>
        <v>1108</v>
      </c>
      <c r="I10" s="26">
        <f t="shared" si="0"/>
        <v>1118</v>
      </c>
      <c r="J10" s="26">
        <f t="shared" si="0"/>
        <v>1125</v>
      </c>
      <c r="K10" s="26">
        <f t="shared" si="0"/>
        <v>1136</v>
      </c>
      <c r="L10" s="26">
        <f t="shared" si="0"/>
        <v>1140</v>
      </c>
      <c r="M10" s="26">
        <f t="shared" si="0"/>
        <v>1144</v>
      </c>
      <c r="N10" s="26">
        <f t="shared" si="0"/>
        <v>1140</v>
      </c>
    </row>
    <row r="11" spans="1:14" x14ac:dyDescent="0.25">
      <c r="A11" s="17" t="s">
        <v>34</v>
      </c>
      <c r="B11" s="18"/>
      <c r="C11" s="22">
        <v>514.00000000000011</v>
      </c>
      <c r="D11" s="22">
        <v>528.99999999999989</v>
      </c>
      <c r="E11" s="22">
        <v>538</v>
      </c>
      <c r="F11" s="22">
        <v>549.99999999999977</v>
      </c>
      <c r="G11" s="22">
        <v>555</v>
      </c>
      <c r="H11" s="22">
        <v>566</v>
      </c>
      <c r="I11" s="22">
        <v>574.00000000000011</v>
      </c>
      <c r="J11" s="22">
        <v>574.99999999999989</v>
      </c>
      <c r="K11" s="22">
        <v>582.99999999999989</v>
      </c>
      <c r="L11" s="22">
        <v>584</v>
      </c>
      <c r="M11" s="22">
        <v>585.99999999999989</v>
      </c>
      <c r="N11" s="22">
        <v>583</v>
      </c>
    </row>
    <row r="12" spans="1:14" x14ac:dyDescent="0.25">
      <c r="A12" s="27" t="s">
        <v>35</v>
      </c>
      <c r="B12" s="28"/>
      <c r="C12" s="29">
        <v>489</v>
      </c>
      <c r="D12" s="29">
        <v>506</v>
      </c>
      <c r="E12" s="29">
        <v>514.99999999999977</v>
      </c>
      <c r="F12" s="29">
        <v>524</v>
      </c>
      <c r="G12" s="29">
        <v>532</v>
      </c>
      <c r="H12" s="29">
        <v>541.99999999999989</v>
      </c>
      <c r="I12" s="29">
        <v>544</v>
      </c>
      <c r="J12" s="29">
        <v>550.00000000000011</v>
      </c>
      <c r="K12" s="29">
        <v>553.00000000000011</v>
      </c>
      <c r="L12" s="29">
        <v>555.99999999999989</v>
      </c>
      <c r="M12" s="29">
        <v>558</v>
      </c>
      <c r="N12" s="29">
        <v>557</v>
      </c>
    </row>
    <row r="13" spans="1:14" x14ac:dyDescent="0.25">
      <c r="A13" s="24" t="s">
        <v>36</v>
      </c>
      <c r="B13" s="18"/>
      <c r="C13" s="26">
        <f>SUM(C14:C15)</f>
        <v>867.00000000000057</v>
      </c>
      <c r="D13" s="26">
        <f t="shared" ref="D13:N13" si="1">SUM(D14:D15)</f>
        <v>927.00000000000068</v>
      </c>
      <c r="E13" s="26">
        <f t="shared" si="1"/>
        <v>918.99999999999898</v>
      </c>
      <c r="F13" s="26">
        <f t="shared" si="1"/>
        <v>936.00000000000023</v>
      </c>
      <c r="G13" s="26">
        <f t="shared" si="1"/>
        <v>948.99999999999932</v>
      </c>
      <c r="H13" s="26">
        <f t="shared" si="1"/>
        <v>968.00000000000068</v>
      </c>
      <c r="I13" s="26">
        <f t="shared" si="1"/>
        <v>1006.0000000000003</v>
      </c>
      <c r="J13" s="26">
        <f t="shared" si="1"/>
        <v>1012.0000000000005</v>
      </c>
      <c r="K13" s="26">
        <f t="shared" si="1"/>
        <v>1016.0000000000007</v>
      </c>
      <c r="L13" s="26">
        <f t="shared" si="1"/>
        <v>1042.0000000000005</v>
      </c>
      <c r="M13" s="26">
        <f t="shared" si="1"/>
        <v>1043.9999999999995</v>
      </c>
      <c r="N13" s="26">
        <f t="shared" si="1"/>
        <v>1067.0000000000014</v>
      </c>
    </row>
    <row r="14" spans="1:14" x14ac:dyDescent="0.25">
      <c r="A14" s="17" t="s">
        <v>37</v>
      </c>
      <c r="B14" s="18"/>
      <c r="C14" s="22">
        <v>438.72208418913101</v>
      </c>
      <c r="D14" s="22">
        <v>465.3157149155312</v>
      </c>
      <c r="E14" s="22">
        <v>461.70474965819926</v>
      </c>
      <c r="F14" s="22">
        <v>471.34080052372985</v>
      </c>
      <c r="G14" s="22">
        <v>479.40963840906204</v>
      </c>
      <c r="H14" s="22">
        <v>489.89906244912703</v>
      </c>
      <c r="I14" s="22">
        <v>510.17807910419367</v>
      </c>
      <c r="J14" s="22">
        <v>514.46967551678995</v>
      </c>
      <c r="K14" s="22">
        <v>517.99598899172599</v>
      </c>
      <c r="L14" s="22">
        <v>532.34549246544839</v>
      </c>
      <c r="M14" s="22">
        <v>533.60937038473048</v>
      </c>
      <c r="N14" s="22">
        <v>545.56205756579357</v>
      </c>
    </row>
    <row r="15" spans="1:14" x14ac:dyDescent="0.25">
      <c r="A15" s="10" t="s">
        <v>38</v>
      </c>
      <c r="B15" s="12"/>
      <c r="C15" s="23">
        <v>428.27791581086956</v>
      </c>
      <c r="D15" s="23">
        <v>461.68428508446942</v>
      </c>
      <c r="E15" s="23">
        <v>457.29525034179971</v>
      </c>
      <c r="F15" s="23">
        <v>464.65919947627037</v>
      </c>
      <c r="G15" s="23">
        <v>469.59036159093728</v>
      </c>
      <c r="H15" s="23">
        <v>478.1009375508736</v>
      </c>
      <c r="I15" s="23">
        <v>495.82192089580667</v>
      </c>
      <c r="J15" s="23">
        <v>497.53032448321051</v>
      </c>
      <c r="K15" s="23">
        <v>498.00401100827469</v>
      </c>
      <c r="L15" s="23">
        <v>509.65450753455218</v>
      </c>
      <c r="M15" s="23">
        <v>510.39062961526912</v>
      </c>
      <c r="N15" s="23">
        <v>521.43794243420791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135.99999999999955</v>
      </c>
      <c r="D17" s="32">
        <f t="shared" ref="D17:N17" si="2">D10-D13</f>
        <v>107.99999999999932</v>
      </c>
      <c r="E17" s="32">
        <f t="shared" si="2"/>
        <v>134.0000000000008</v>
      </c>
      <c r="F17" s="32">
        <f t="shared" si="2"/>
        <v>137.99999999999955</v>
      </c>
      <c r="G17" s="32">
        <f t="shared" si="2"/>
        <v>138.00000000000068</v>
      </c>
      <c r="H17" s="32">
        <f t="shared" si="2"/>
        <v>139.99999999999932</v>
      </c>
      <c r="I17" s="32">
        <f t="shared" si="2"/>
        <v>111.99999999999966</v>
      </c>
      <c r="J17" s="32">
        <f t="shared" si="2"/>
        <v>112.99999999999955</v>
      </c>
      <c r="K17" s="32">
        <f t="shared" si="2"/>
        <v>119.99999999999932</v>
      </c>
      <c r="L17" s="32">
        <f t="shared" si="2"/>
        <v>97.999999999999545</v>
      </c>
      <c r="M17" s="32">
        <f t="shared" si="2"/>
        <v>100.00000000000045</v>
      </c>
      <c r="N17" s="32">
        <f t="shared" si="2"/>
        <v>72.999999999998636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4254.6144323496774</v>
      </c>
      <c r="D19" s="26">
        <f t="shared" ref="D19:N19" si="3">SUM(D20:D21)</f>
        <v>4266.1144323496783</v>
      </c>
      <c r="E19" s="26">
        <f t="shared" si="3"/>
        <v>4269.1144323496774</v>
      </c>
      <c r="F19" s="26">
        <f t="shared" si="3"/>
        <v>4273.1144323496756</v>
      </c>
      <c r="G19" s="26">
        <f t="shared" si="3"/>
        <v>4246.1144323496792</v>
      </c>
      <c r="H19" s="26">
        <f t="shared" si="3"/>
        <v>4256.6144323496774</v>
      </c>
      <c r="I19" s="26">
        <f t="shared" si="3"/>
        <v>4258.949250008849</v>
      </c>
      <c r="J19" s="26">
        <f t="shared" si="3"/>
        <v>4254.258080018335</v>
      </c>
      <c r="K19" s="26">
        <f t="shared" si="3"/>
        <v>4250.4711774670868</v>
      </c>
      <c r="L19" s="26">
        <f t="shared" si="3"/>
        <v>4244.1144323496774</v>
      </c>
      <c r="M19" s="26">
        <f t="shared" si="3"/>
        <v>4234.6144323496765</v>
      </c>
      <c r="N19" s="26">
        <f t="shared" si="3"/>
        <v>4232.7413920559356</v>
      </c>
    </row>
    <row r="20" spans="1:14" x14ac:dyDescent="0.25">
      <c r="A20" s="60" t="s">
        <v>40</v>
      </c>
      <c r="B20" s="60"/>
      <c r="C20" s="22">
        <v>2098.1682582694043</v>
      </c>
      <c r="D20" s="22">
        <v>2096.4650736326043</v>
      </c>
      <c r="E20" s="22">
        <v>2107.1595910039387</v>
      </c>
      <c r="F20" s="22">
        <v>2115.9776164367031</v>
      </c>
      <c r="G20" s="22">
        <v>2096.0120353793709</v>
      </c>
      <c r="H20" s="22">
        <v>2103.7567473994022</v>
      </c>
      <c r="I20" s="22">
        <v>2107.3962557269356</v>
      </c>
      <c r="J20" s="22">
        <v>2110.5420539332326</v>
      </c>
      <c r="K20" s="22">
        <v>2109.8052106707019</v>
      </c>
      <c r="L20" s="22">
        <v>2103.9799624075631</v>
      </c>
      <c r="M20" s="22">
        <v>2101.6119013672028</v>
      </c>
      <c r="N20" s="22">
        <v>2104.0882449577362</v>
      </c>
    </row>
    <row r="21" spans="1:14" x14ac:dyDescent="0.25">
      <c r="A21" s="27" t="s">
        <v>41</v>
      </c>
      <c r="B21" s="27"/>
      <c r="C21" s="29">
        <v>2156.4461740802735</v>
      </c>
      <c r="D21" s="29">
        <v>2169.6493587170739</v>
      </c>
      <c r="E21" s="29">
        <v>2161.9548413457383</v>
      </c>
      <c r="F21" s="29">
        <v>2157.1368159129725</v>
      </c>
      <c r="G21" s="29">
        <v>2150.1023969703078</v>
      </c>
      <c r="H21" s="29">
        <v>2152.8576849502756</v>
      </c>
      <c r="I21" s="29">
        <v>2151.5529942819139</v>
      </c>
      <c r="J21" s="29">
        <v>2143.7160260851028</v>
      </c>
      <c r="K21" s="29">
        <v>2140.665966796385</v>
      </c>
      <c r="L21" s="29">
        <v>2140.1344699421147</v>
      </c>
      <c r="M21" s="29">
        <v>2133.0025309824737</v>
      </c>
      <c r="N21" s="29">
        <v>2128.653147098199</v>
      </c>
    </row>
    <row r="22" spans="1:14" x14ac:dyDescent="0.25">
      <c r="A22" s="63" t="s">
        <v>44</v>
      </c>
      <c r="B22" s="63"/>
      <c r="C22" s="26">
        <f>SUM(C23:C24)</f>
        <v>3122.6144323496756</v>
      </c>
      <c r="D22" s="26">
        <f t="shared" ref="D22:N22" si="4">SUM(D23:D24)</f>
        <v>3111.1144323496774</v>
      </c>
      <c r="E22" s="26">
        <f t="shared" si="4"/>
        <v>3108.1144323496774</v>
      </c>
      <c r="F22" s="26">
        <f t="shared" si="4"/>
        <v>3104.1144323496778</v>
      </c>
      <c r="G22" s="26">
        <f t="shared" si="4"/>
        <v>3131.1144323496769</v>
      </c>
      <c r="H22" s="26">
        <f t="shared" si="4"/>
        <v>3120.6144323496765</v>
      </c>
      <c r="I22" s="26">
        <f t="shared" si="4"/>
        <v>3120.9492500088486</v>
      </c>
      <c r="J22" s="26">
        <f t="shared" si="4"/>
        <v>3125.258080018335</v>
      </c>
      <c r="K22" s="26">
        <f t="shared" si="4"/>
        <v>3128.4711774670868</v>
      </c>
      <c r="L22" s="26">
        <f t="shared" si="4"/>
        <v>3133.1144323496769</v>
      </c>
      <c r="M22" s="26">
        <f t="shared" si="4"/>
        <v>3142.6144323496774</v>
      </c>
      <c r="N22" s="26">
        <f t="shared" si="4"/>
        <v>3148.7413920559329</v>
      </c>
    </row>
    <row r="23" spans="1:14" x14ac:dyDescent="0.25">
      <c r="A23" s="60" t="s">
        <v>42</v>
      </c>
      <c r="B23" s="60"/>
      <c r="C23" s="23">
        <v>1590.4461740802724</v>
      </c>
      <c r="D23" s="22">
        <v>1592.1493587170733</v>
      </c>
      <c r="E23" s="22">
        <v>1581.4548413457389</v>
      </c>
      <c r="F23" s="22">
        <v>1572.6368159129738</v>
      </c>
      <c r="G23" s="22">
        <v>1592.6023969703069</v>
      </c>
      <c r="H23" s="22">
        <v>1584.8576849502749</v>
      </c>
      <c r="I23" s="22">
        <v>1581.2181766227416</v>
      </c>
      <c r="J23" s="22">
        <v>1578.0723784164443</v>
      </c>
      <c r="K23" s="22">
        <v>1578.8092216789753</v>
      </c>
      <c r="L23" s="22">
        <v>1584.6344699421138</v>
      </c>
      <c r="M23" s="22">
        <v>1587.0025309824737</v>
      </c>
      <c r="N23" s="22">
        <v>1584.5261873919412</v>
      </c>
    </row>
    <row r="24" spans="1:14" x14ac:dyDescent="0.25">
      <c r="A24" s="10" t="s">
        <v>43</v>
      </c>
      <c r="B24" s="10"/>
      <c r="C24" s="23">
        <v>1532.1682582694032</v>
      </c>
      <c r="D24" s="23">
        <v>1518.9650736326043</v>
      </c>
      <c r="E24" s="23">
        <v>1526.6595910039387</v>
      </c>
      <c r="F24" s="23">
        <v>1531.477616436704</v>
      </c>
      <c r="G24" s="23">
        <v>1538.51203537937</v>
      </c>
      <c r="H24" s="23">
        <v>1535.7567473994015</v>
      </c>
      <c r="I24" s="23">
        <v>1539.731073386107</v>
      </c>
      <c r="J24" s="23">
        <v>1547.1857016018907</v>
      </c>
      <c r="K24" s="23">
        <v>1549.6619557881113</v>
      </c>
      <c r="L24" s="23">
        <v>1548.4799624075631</v>
      </c>
      <c r="M24" s="23">
        <v>1555.6119013672039</v>
      </c>
      <c r="N24" s="23">
        <v>1564.2152046639915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1132.0000000000018</v>
      </c>
      <c r="D26" s="32">
        <f t="shared" ref="D26:N26" si="5">D19-D22</f>
        <v>1155.0000000000009</v>
      </c>
      <c r="E26" s="32">
        <f t="shared" si="5"/>
        <v>1161</v>
      </c>
      <c r="F26" s="32">
        <f t="shared" si="5"/>
        <v>1168.9999999999977</v>
      </c>
      <c r="G26" s="32">
        <f t="shared" si="5"/>
        <v>1115.0000000000023</v>
      </c>
      <c r="H26" s="32">
        <f t="shared" si="5"/>
        <v>1136.0000000000009</v>
      </c>
      <c r="I26" s="32">
        <f t="shared" si="5"/>
        <v>1138.0000000000005</v>
      </c>
      <c r="J26" s="32">
        <f t="shared" si="5"/>
        <v>1129</v>
      </c>
      <c r="K26" s="32">
        <f t="shared" si="5"/>
        <v>1122</v>
      </c>
      <c r="L26" s="32">
        <f t="shared" si="5"/>
        <v>1111.0000000000005</v>
      </c>
      <c r="M26" s="32">
        <f t="shared" si="5"/>
        <v>1091.9999999999991</v>
      </c>
      <c r="N26" s="32">
        <f t="shared" si="5"/>
        <v>1084.0000000000027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1268.0000000000014</v>
      </c>
      <c r="D30" s="32">
        <f t="shared" ref="D30:N30" si="6">D17+D26+D28</f>
        <v>1263.0000000000002</v>
      </c>
      <c r="E30" s="32">
        <f t="shared" si="6"/>
        <v>1295.0000000000009</v>
      </c>
      <c r="F30" s="32">
        <f t="shared" si="6"/>
        <v>1306.9999999999973</v>
      </c>
      <c r="G30" s="32">
        <f t="shared" si="6"/>
        <v>1253.000000000003</v>
      </c>
      <c r="H30" s="32">
        <f t="shared" si="6"/>
        <v>1276.0000000000002</v>
      </c>
      <c r="I30" s="32">
        <f t="shared" si="6"/>
        <v>1250</v>
      </c>
      <c r="J30" s="32">
        <f t="shared" si="6"/>
        <v>1241.9999999999995</v>
      </c>
      <c r="K30" s="32">
        <f t="shared" si="6"/>
        <v>1241.9999999999993</v>
      </c>
      <c r="L30" s="32">
        <f t="shared" si="6"/>
        <v>1209</v>
      </c>
      <c r="M30" s="32">
        <f t="shared" si="6"/>
        <v>1191.9999999999995</v>
      </c>
      <c r="N30" s="32">
        <f t="shared" si="6"/>
        <v>1157.0000000000014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92608</v>
      </c>
      <c r="D32" s="21">
        <v>93871</v>
      </c>
      <c r="E32" s="21">
        <v>95166.000000000015</v>
      </c>
      <c r="F32" s="21">
        <v>96473</v>
      </c>
      <c r="G32" s="21">
        <v>97726</v>
      </c>
      <c r="H32" s="21">
        <v>99002</v>
      </c>
      <c r="I32" s="21">
        <v>100252</v>
      </c>
      <c r="J32" s="21">
        <v>101494</v>
      </c>
      <c r="K32" s="21">
        <v>102736</v>
      </c>
      <c r="L32" s="21">
        <v>103945.00000000001</v>
      </c>
      <c r="M32" s="21">
        <v>105137</v>
      </c>
      <c r="N32" s="21">
        <v>106294.00000000001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1.388219837968041E-2</v>
      </c>
      <c r="D34" s="39">
        <f t="shared" ref="D34:N34" si="7">(D32/D8)-1</f>
        <v>1.3638130615065691E-2</v>
      </c>
      <c r="E34" s="39">
        <f t="shared" si="7"/>
        <v>1.3795527905317018E-2</v>
      </c>
      <c r="F34" s="39">
        <f t="shared" si="7"/>
        <v>1.3733896559695591E-2</v>
      </c>
      <c r="G34" s="39">
        <f t="shared" si="7"/>
        <v>1.298808993189815E-2</v>
      </c>
      <c r="H34" s="39">
        <f t="shared" si="7"/>
        <v>1.3056914229580663E-2</v>
      </c>
      <c r="I34" s="39">
        <f t="shared" si="7"/>
        <v>1.2626007555402996E-2</v>
      </c>
      <c r="J34" s="39">
        <f t="shared" si="7"/>
        <v>1.2388780273710154E-2</v>
      </c>
      <c r="K34" s="39">
        <f t="shared" si="7"/>
        <v>1.223717658186696E-2</v>
      </c>
      <c r="L34" s="39">
        <f t="shared" si="7"/>
        <v>1.1768026787104979E-2</v>
      </c>
      <c r="M34" s="39">
        <f t="shared" si="7"/>
        <v>1.1467603059310161E-2</v>
      </c>
      <c r="N34" s="39">
        <f t="shared" si="7"/>
        <v>1.100468911991026E-2</v>
      </c>
    </row>
    <row r="35" spans="1:14" ht="15.75" thickBot="1" x14ac:dyDescent="0.3">
      <c r="A35" s="40" t="s">
        <v>15</v>
      </c>
      <c r="B35" s="41"/>
      <c r="C35" s="42">
        <f>(C32/$C$8)-1</f>
        <v>1.388219837968041E-2</v>
      </c>
      <c r="D35" s="42">
        <f t="shared" ref="D35:N35" si="8">(D32/$C$8)-1</f>
        <v>2.7709656229472301E-2</v>
      </c>
      <c r="E35" s="42">
        <f t="shared" si="8"/>
        <v>4.1887453470549785E-2</v>
      </c>
      <c r="F35" s="42">
        <f t="shared" si="8"/>
        <v>5.6196627983358782E-2</v>
      </c>
      <c r="G35" s="42">
        <f t="shared" si="8"/>
        <v>6.99146047733743E-2</v>
      </c>
      <c r="H35" s="42">
        <f t="shared" si="8"/>
        <v>8.3884388000875942E-2</v>
      </c>
      <c r="I35" s="42">
        <f t="shared" si="8"/>
        <v>9.7569520472958082E-2</v>
      </c>
      <c r="J35" s="42">
        <f t="shared" si="8"/>
        <v>0.11116706809721921</v>
      </c>
      <c r="K35" s="42">
        <f t="shared" si="8"/>
        <v>0.12476461572148012</v>
      </c>
      <c r="L35" s="42">
        <f t="shared" si="8"/>
        <v>0.13800087584847831</v>
      </c>
      <c r="M35" s="42">
        <f t="shared" si="8"/>
        <v>0.15105101817385602</v>
      </c>
      <c r="N35" s="42">
        <f t="shared" si="8"/>
        <v>0.16371797679001543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1.6922861376717535</v>
      </c>
      <c r="D41" s="47">
        <v>1.7058423725360028</v>
      </c>
      <c r="E41" s="47">
        <v>1.6977611418171543</v>
      </c>
      <c r="F41" s="47">
        <v>1.6990178246499055</v>
      </c>
      <c r="G41" s="47">
        <v>1.6935928643249745</v>
      </c>
      <c r="H41" s="47">
        <v>1.7071438049778112</v>
      </c>
      <c r="I41" s="47">
        <v>1.7084290095995245</v>
      </c>
      <c r="J41" s="47">
        <v>1.7101382946639561</v>
      </c>
      <c r="K41" s="47">
        <v>1.7229515032966431</v>
      </c>
      <c r="L41" s="47">
        <v>1.7283275399632456</v>
      </c>
      <c r="M41" s="47">
        <v>1.7361870892059654</v>
      </c>
      <c r="N41" s="47">
        <v>1.7348655375452675</v>
      </c>
    </row>
    <row r="43" spans="1:14" x14ac:dyDescent="0.25">
      <c r="A43" s="48" t="s">
        <v>31</v>
      </c>
      <c r="B43" s="48"/>
      <c r="C43" s="49">
        <v>95.824148955751127</v>
      </c>
      <c r="D43" s="49">
        <v>99.794720135713234</v>
      </c>
      <c r="E43" s="49">
        <v>96.748339441613666</v>
      </c>
      <c r="F43" s="49">
        <v>96.104181462012107</v>
      </c>
      <c r="G43" s="49">
        <v>94.99155572761083</v>
      </c>
      <c r="H43" s="49">
        <v>94.422060399675061</v>
      </c>
      <c r="I43" s="49">
        <v>95.649916615600603</v>
      </c>
      <c r="J43" s="49">
        <v>94.011359045901514</v>
      </c>
      <c r="K43" s="49">
        <v>92.166174139015439</v>
      </c>
      <c r="L43" s="49">
        <v>92.204661199698336</v>
      </c>
      <c r="M43" s="49">
        <v>90.185330584126788</v>
      </c>
      <c r="N43" s="49">
        <v>89.862487301088635</v>
      </c>
    </row>
    <row r="44" spans="1:14" x14ac:dyDescent="0.25">
      <c r="A44" s="19" t="s">
        <v>47</v>
      </c>
      <c r="B44" s="19"/>
      <c r="C44" s="50">
        <v>96.917201267084437</v>
      </c>
      <c r="D44" s="50">
        <v>99.801167995999364</v>
      </c>
      <c r="E44" s="50">
        <v>96.566700818402978</v>
      </c>
      <c r="F44" s="50">
        <v>95.753017407637202</v>
      </c>
      <c r="G44" s="50">
        <v>94.494956240066344</v>
      </c>
      <c r="H44" s="50">
        <v>93.776232182740685</v>
      </c>
      <c r="I44" s="50">
        <v>94.864224221362335</v>
      </c>
      <c r="J44" s="50">
        <v>93.125140236928061</v>
      </c>
      <c r="K44" s="50">
        <v>91.209624578588802</v>
      </c>
      <c r="L44" s="50">
        <v>91.17586024164963</v>
      </c>
      <c r="M44" s="50">
        <v>89.091870829565806</v>
      </c>
      <c r="N44" s="50">
        <v>88.7019814879759</v>
      </c>
    </row>
    <row r="45" spans="1:14" x14ac:dyDescent="0.25">
      <c r="A45" s="51" t="s">
        <v>48</v>
      </c>
      <c r="B45" s="51"/>
      <c r="C45" s="52">
        <v>94.729713579639608</v>
      </c>
      <c r="D45" s="52">
        <v>99.788222402009566</v>
      </c>
      <c r="E45" s="52">
        <v>96.932424073143878</v>
      </c>
      <c r="F45" s="52">
        <v>96.463036468663702</v>
      </c>
      <c r="G45" s="52">
        <v>95.503952720296454</v>
      </c>
      <c r="H45" s="52">
        <v>95.09311883678555</v>
      </c>
      <c r="I45" s="52">
        <v>96.472060278888335</v>
      </c>
      <c r="J45" s="52">
        <v>94.9456655922218</v>
      </c>
      <c r="K45" s="52">
        <v>93.18264610037545</v>
      </c>
      <c r="L45" s="52">
        <v>93.30435330965949</v>
      </c>
      <c r="M45" s="52">
        <v>91.357607455977487</v>
      </c>
      <c r="N45" s="52">
        <v>91.109640662825626</v>
      </c>
    </row>
    <row r="47" spans="1:14" x14ac:dyDescent="0.25">
      <c r="A47" s="48" t="s">
        <v>32</v>
      </c>
      <c r="B47" s="48"/>
      <c r="C47" s="49">
        <v>79.980263939371525</v>
      </c>
      <c r="D47" s="49">
        <v>79.480173642136251</v>
      </c>
      <c r="E47" s="49">
        <v>79.854936099100598</v>
      </c>
      <c r="F47" s="49">
        <v>79.933615578640612</v>
      </c>
      <c r="G47" s="49">
        <v>80.073276176294939</v>
      </c>
      <c r="H47" s="49">
        <v>80.149518476094045</v>
      </c>
      <c r="I47" s="49">
        <v>79.99799357106312</v>
      </c>
      <c r="J47" s="49">
        <v>80.205943044440332</v>
      </c>
      <c r="K47" s="49">
        <v>80.446906389044244</v>
      </c>
      <c r="L47" s="49">
        <v>80.445363342778933</v>
      </c>
      <c r="M47" s="49">
        <v>80.711320528079014</v>
      </c>
      <c r="N47" s="49">
        <v>80.761398628537194</v>
      </c>
    </row>
    <row r="48" spans="1:14" x14ac:dyDescent="0.25">
      <c r="A48" s="19" t="s">
        <v>45</v>
      </c>
      <c r="B48" s="19"/>
      <c r="C48" s="50">
        <v>77.790599216484793</v>
      </c>
      <c r="D48" s="50">
        <v>77.414926352721622</v>
      </c>
      <c r="E48" s="50">
        <v>77.837144772340679</v>
      </c>
      <c r="F48" s="50">
        <v>77.947010105477119</v>
      </c>
      <c r="G48" s="50">
        <v>78.113891692355821</v>
      </c>
      <c r="H48" s="50">
        <v>78.216376382370811</v>
      </c>
      <c r="I48" s="50">
        <v>78.071794746352282</v>
      </c>
      <c r="J48" s="50">
        <v>78.314104616562105</v>
      </c>
      <c r="K48" s="50">
        <v>78.58392792789634</v>
      </c>
      <c r="L48" s="50">
        <v>78.592893428102073</v>
      </c>
      <c r="M48" s="50">
        <v>78.890961265229919</v>
      </c>
      <c r="N48" s="50">
        <v>78.953817709498608</v>
      </c>
    </row>
    <row r="49" spans="1:14" x14ac:dyDescent="0.25">
      <c r="A49" s="51" t="s">
        <v>46</v>
      </c>
      <c r="B49" s="51"/>
      <c r="C49" s="52">
        <v>81.988472699988321</v>
      </c>
      <c r="D49" s="52">
        <v>81.399792457329099</v>
      </c>
      <c r="E49" s="52">
        <v>81.730842404271385</v>
      </c>
      <c r="F49" s="52">
        <v>81.787996997993574</v>
      </c>
      <c r="G49" s="52">
        <v>81.904505013839653</v>
      </c>
      <c r="H49" s="52">
        <v>81.959900197837129</v>
      </c>
      <c r="I49" s="52">
        <v>81.806774542184101</v>
      </c>
      <c r="J49" s="52">
        <v>81.98284443570202</v>
      </c>
      <c r="K49" s="52">
        <v>82.196155795914791</v>
      </c>
      <c r="L49" s="52">
        <v>82.184938290600755</v>
      </c>
      <c r="M49" s="52">
        <v>82.420302819030169</v>
      </c>
      <c r="N49" s="52">
        <v>82.458729581732626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66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18338</v>
      </c>
      <c r="D8" s="21">
        <v>18661.400086136844</v>
      </c>
      <c r="E8" s="21">
        <v>18981.720878654534</v>
      </c>
      <c r="F8" s="21">
        <v>19306.892261880232</v>
      </c>
      <c r="G8" s="21">
        <v>19633.529049521367</v>
      </c>
      <c r="H8" s="21">
        <v>19949.188266989888</v>
      </c>
      <c r="I8" s="21">
        <v>20267.506949013077</v>
      </c>
      <c r="J8" s="21">
        <v>20578.657478440262</v>
      </c>
      <c r="K8" s="21">
        <v>20888.493455659496</v>
      </c>
      <c r="L8" s="21">
        <v>21198.182923933829</v>
      </c>
      <c r="M8" s="21">
        <v>21501.369875563054</v>
      </c>
      <c r="N8" s="21">
        <v>21800.987728104901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194.00157285801325</v>
      </c>
      <c r="D10" s="26">
        <f t="shared" ref="D10:N10" si="0">SUM(D11:D12)</f>
        <v>200.28086278275396</v>
      </c>
      <c r="E10" s="26">
        <f t="shared" si="0"/>
        <v>203.6240126051452</v>
      </c>
      <c r="F10" s="26">
        <f t="shared" si="0"/>
        <v>207.35700932937905</v>
      </c>
      <c r="G10" s="26">
        <f t="shared" si="0"/>
        <v>209.53920770699864</v>
      </c>
      <c r="H10" s="26">
        <f t="shared" si="0"/>
        <v>213.3069223705177</v>
      </c>
      <c r="I10" s="26">
        <f t="shared" si="0"/>
        <v>215.10573362944649</v>
      </c>
      <c r="J10" s="26">
        <f t="shared" si="0"/>
        <v>216.42958980567647</v>
      </c>
      <c r="K10" s="26">
        <f t="shared" si="0"/>
        <v>218.91863108359215</v>
      </c>
      <c r="L10" s="26">
        <f t="shared" si="0"/>
        <v>220.41465256859854</v>
      </c>
      <c r="M10" s="26">
        <f t="shared" si="0"/>
        <v>222.10426393075096</v>
      </c>
      <c r="N10" s="26">
        <f t="shared" si="0"/>
        <v>222.37124156353917</v>
      </c>
    </row>
    <row r="11" spans="1:14" x14ac:dyDescent="0.25">
      <c r="A11" s="20" t="s">
        <v>34</v>
      </c>
      <c r="B11" s="18"/>
      <c r="C11" s="22">
        <v>99.418552790646885</v>
      </c>
      <c r="D11" s="22">
        <v>102.36577431118535</v>
      </c>
      <c r="E11" s="22">
        <v>104.03582030538283</v>
      </c>
      <c r="F11" s="22">
        <v>106.18841259884401</v>
      </c>
      <c r="G11" s="22">
        <v>106.98643999759361</v>
      </c>
      <c r="H11" s="22">
        <v>108.96364446002981</v>
      </c>
      <c r="I11" s="22">
        <v>110.4389008079627</v>
      </c>
      <c r="J11" s="22">
        <v>110.6195681229013</v>
      </c>
      <c r="K11" s="22">
        <v>112.34996648039983</v>
      </c>
      <c r="L11" s="22">
        <v>112.91417289479084</v>
      </c>
      <c r="M11" s="22">
        <v>113.77019113935319</v>
      </c>
      <c r="N11" s="22">
        <v>113.72143318556434</v>
      </c>
    </row>
    <row r="12" spans="1:14" x14ac:dyDescent="0.25">
      <c r="A12" s="27" t="s">
        <v>35</v>
      </c>
      <c r="B12" s="28"/>
      <c r="C12" s="29">
        <v>94.583020067366363</v>
      </c>
      <c r="D12" s="29">
        <v>97.915088471568609</v>
      </c>
      <c r="E12" s="29">
        <v>99.588192299762369</v>
      </c>
      <c r="F12" s="29">
        <v>101.16859673053504</v>
      </c>
      <c r="G12" s="29">
        <v>102.55276770940503</v>
      </c>
      <c r="H12" s="29">
        <v>104.34327791048788</v>
      </c>
      <c r="I12" s="29">
        <v>104.66683282148379</v>
      </c>
      <c r="J12" s="29">
        <v>105.81002168277517</v>
      </c>
      <c r="K12" s="29">
        <v>106.56866460319232</v>
      </c>
      <c r="L12" s="29">
        <v>107.5004796738077</v>
      </c>
      <c r="M12" s="29">
        <v>108.33407279139777</v>
      </c>
      <c r="N12" s="29">
        <v>108.64980837797484</v>
      </c>
    </row>
    <row r="13" spans="1:14" x14ac:dyDescent="0.25">
      <c r="A13" s="33" t="s">
        <v>36</v>
      </c>
      <c r="B13" s="18"/>
      <c r="C13" s="26">
        <f>SUM(C14:C15)</f>
        <v>175.99314859849716</v>
      </c>
      <c r="D13" s="26">
        <f t="shared" ref="D13:N13" si="1">SUM(D14:D15)</f>
        <v>188.89170272692462</v>
      </c>
      <c r="E13" s="26">
        <f t="shared" si="1"/>
        <v>188.03367746767179</v>
      </c>
      <c r="F13" s="26">
        <f t="shared" si="1"/>
        <v>192.89755367003352</v>
      </c>
      <c r="G13" s="26">
        <f t="shared" si="1"/>
        <v>196.31060405559495</v>
      </c>
      <c r="H13" s="26">
        <f t="shared" si="1"/>
        <v>200.73814862098135</v>
      </c>
      <c r="I13" s="26">
        <f t="shared" si="1"/>
        <v>209.32216489588563</v>
      </c>
      <c r="J13" s="26">
        <f t="shared" si="1"/>
        <v>210.90362943660028</v>
      </c>
      <c r="K13" s="26">
        <f t="shared" si="1"/>
        <v>212.00213731320784</v>
      </c>
      <c r="L13" s="26">
        <f t="shared" si="1"/>
        <v>217.77106567182463</v>
      </c>
      <c r="M13" s="26">
        <f t="shared" si="1"/>
        <v>218.27003424625258</v>
      </c>
      <c r="N13" s="26">
        <f t="shared" si="1"/>
        <v>222.87159353699283</v>
      </c>
    </row>
    <row r="14" spans="1:14" x14ac:dyDescent="0.25">
      <c r="A14" s="20" t="s">
        <v>37</v>
      </c>
      <c r="B14" s="18"/>
      <c r="C14" s="22">
        <v>88.697389420877826</v>
      </c>
      <c r="D14" s="22">
        <v>94.223165490296353</v>
      </c>
      <c r="E14" s="22">
        <v>93.836778335746544</v>
      </c>
      <c r="F14" s="22">
        <v>96.424753865449816</v>
      </c>
      <c r="G14" s="22">
        <v>98.476150611191116</v>
      </c>
      <c r="H14" s="22">
        <v>100.70321070492996</v>
      </c>
      <c r="I14" s="22">
        <v>105.28150768779591</v>
      </c>
      <c r="J14" s="22">
        <v>106.23917481326862</v>
      </c>
      <c r="K14" s="22">
        <v>107.12696809070941</v>
      </c>
      <c r="L14" s="22">
        <v>110.30069945918409</v>
      </c>
      <c r="M14" s="22">
        <v>110.67587830914644</v>
      </c>
      <c r="N14" s="22">
        <v>113.21207815960378</v>
      </c>
    </row>
    <row r="15" spans="1:14" x14ac:dyDescent="0.25">
      <c r="A15" s="10" t="s">
        <v>38</v>
      </c>
      <c r="B15" s="12"/>
      <c r="C15" s="23">
        <v>87.295759177619317</v>
      </c>
      <c r="D15" s="23">
        <v>94.668537236628254</v>
      </c>
      <c r="E15" s="23">
        <v>94.196899131925264</v>
      </c>
      <c r="F15" s="23">
        <v>96.472799804583687</v>
      </c>
      <c r="G15" s="23">
        <v>97.834453444403835</v>
      </c>
      <c r="H15" s="23">
        <v>100.03493791605138</v>
      </c>
      <c r="I15" s="23">
        <v>104.04065720808973</v>
      </c>
      <c r="J15" s="23">
        <v>104.66445462333166</v>
      </c>
      <c r="K15" s="23">
        <v>104.87516922249843</v>
      </c>
      <c r="L15" s="23">
        <v>107.47036621264054</v>
      </c>
      <c r="M15" s="23">
        <v>107.59415593710614</v>
      </c>
      <c r="N15" s="23">
        <v>109.65951537738906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18.00842425951609</v>
      </c>
      <c r="D17" s="32">
        <f t="shared" ref="D17:N17" si="2">D10-D13</f>
        <v>11.389160055829336</v>
      </c>
      <c r="E17" s="32">
        <f t="shared" si="2"/>
        <v>15.590335137473403</v>
      </c>
      <c r="F17" s="32">
        <f t="shared" si="2"/>
        <v>14.459455659345537</v>
      </c>
      <c r="G17" s="32">
        <f t="shared" si="2"/>
        <v>13.228603651403688</v>
      </c>
      <c r="H17" s="32">
        <f t="shared" si="2"/>
        <v>12.568773749536348</v>
      </c>
      <c r="I17" s="32">
        <f t="shared" si="2"/>
        <v>5.7835687335608554</v>
      </c>
      <c r="J17" s="32">
        <f t="shared" si="2"/>
        <v>5.5259603690761878</v>
      </c>
      <c r="K17" s="32">
        <f t="shared" si="2"/>
        <v>6.9164937703843066</v>
      </c>
      <c r="L17" s="32">
        <f t="shared" si="2"/>
        <v>2.6435868967739111</v>
      </c>
      <c r="M17" s="32">
        <f t="shared" si="2"/>
        <v>3.8342296844983821</v>
      </c>
      <c r="N17" s="32">
        <f t="shared" si="2"/>
        <v>-0.500351973453661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877.07301172812822</v>
      </c>
      <c r="D19" s="26">
        <f t="shared" ref="D19:N19" si="3">SUM(D20:D21)</f>
        <v>878.650997043497</v>
      </c>
      <c r="E19" s="26">
        <f t="shared" si="3"/>
        <v>879.26831719126062</v>
      </c>
      <c r="F19" s="26">
        <f t="shared" si="3"/>
        <v>879.90177379957754</v>
      </c>
      <c r="G19" s="26">
        <f t="shared" si="3"/>
        <v>874.53625830301576</v>
      </c>
      <c r="H19" s="26">
        <f t="shared" si="3"/>
        <v>876.75781141708524</v>
      </c>
      <c r="I19" s="26">
        <f t="shared" si="3"/>
        <v>877.63820070482848</v>
      </c>
      <c r="J19" s="26">
        <f t="shared" si="3"/>
        <v>876.562492407886</v>
      </c>
      <c r="K19" s="26">
        <f t="shared" si="3"/>
        <v>875.76466565861608</v>
      </c>
      <c r="L19" s="26">
        <f t="shared" si="3"/>
        <v>874.46904148511544</v>
      </c>
      <c r="M19" s="26">
        <f t="shared" si="3"/>
        <v>872.53211707171408</v>
      </c>
      <c r="N19" s="26">
        <f t="shared" si="3"/>
        <v>872.06901540075467</v>
      </c>
    </row>
    <row r="20" spans="1:14" x14ac:dyDescent="0.25">
      <c r="A20" s="60" t="s">
        <v>40</v>
      </c>
      <c r="B20" s="60"/>
      <c r="C20" s="22">
        <v>432.72223855873898</v>
      </c>
      <c r="D20" s="22">
        <v>431.28567139397092</v>
      </c>
      <c r="E20" s="22">
        <v>433.5041170755573</v>
      </c>
      <c r="F20" s="22">
        <v>435.35510677243769</v>
      </c>
      <c r="G20" s="22">
        <v>431.51457242147183</v>
      </c>
      <c r="H20" s="22">
        <v>433.21270359145666</v>
      </c>
      <c r="I20" s="22">
        <v>434.0168365102943</v>
      </c>
      <c r="J20" s="22">
        <v>434.77659054205401</v>
      </c>
      <c r="K20" s="22">
        <v>434.36114986546227</v>
      </c>
      <c r="L20" s="22">
        <v>433.29450496723734</v>
      </c>
      <c r="M20" s="22">
        <v>432.77196625746654</v>
      </c>
      <c r="N20" s="22">
        <v>433.37415611421721</v>
      </c>
    </row>
    <row r="21" spans="1:14" x14ac:dyDescent="0.25">
      <c r="A21" s="27" t="s">
        <v>41</v>
      </c>
      <c r="B21" s="27"/>
      <c r="C21" s="29">
        <v>444.35077316938919</v>
      </c>
      <c r="D21" s="29">
        <v>447.36532564952608</v>
      </c>
      <c r="E21" s="29">
        <v>445.76420011570337</v>
      </c>
      <c r="F21" s="29">
        <v>444.54666702713979</v>
      </c>
      <c r="G21" s="29">
        <v>443.02168588154399</v>
      </c>
      <c r="H21" s="29">
        <v>443.54510782562858</v>
      </c>
      <c r="I21" s="29">
        <v>443.62136419453424</v>
      </c>
      <c r="J21" s="29">
        <v>441.78590186583199</v>
      </c>
      <c r="K21" s="29">
        <v>441.40351579315382</v>
      </c>
      <c r="L21" s="29">
        <v>441.17453651787815</v>
      </c>
      <c r="M21" s="29">
        <v>439.76015081424754</v>
      </c>
      <c r="N21" s="29">
        <v>438.69485928653745</v>
      </c>
    </row>
    <row r="22" spans="1:14" x14ac:dyDescent="0.25">
      <c r="A22" s="63" t="s">
        <v>44</v>
      </c>
      <c r="B22" s="63"/>
      <c r="C22" s="26">
        <f>SUM(C23:C24)</f>
        <v>571.68134985080042</v>
      </c>
      <c r="D22" s="26">
        <f t="shared" ref="D22:N22" si="4">SUM(D23:D24)</f>
        <v>569.71936458163555</v>
      </c>
      <c r="E22" s="26">
        <f t="shared" si="4"/>
        <v>569.6872691030411</v>
      </c>
      <c r="F22" s="26">
        <f t="shared" si="4"/>
        <v>567.72444181778064</v>
      </c>
      <c r="G22" s="26">
        <f t="shared" si="4"/>
        <v>572.10564448590094</v>
      </c>
      <c r="H22" s="26">
        <f t="shared" si="4"/>
        <v>571.00790314342885</v>
      </c>
      <c r="I22" s="26">
        <f t="shared" si="4"/>
        <v>572.27124001120865</v>
      </c>
      <c r="J22" s="26">
        <f t="shared" si="4"/>
        <v>572.25247555773001</v>
      </c>
      <c r="K22" s="26">
        <f t="shared" si="4"/>
        <v>572.99169115466566</v>
      </c>
      <c r="L22" s="26">
        <f t="shared" si="4"/>
        <v>573.92567675266184</v>
      </c>
      <c r="M22" s="26">
        <f t="shared" si="4"/>
        <v>576.74849421437102</v>
      </c>
      <c r="N22" s="26">
        <f t="shared" si="4"/>
        <v>577.71317165283313</v>
      </c>
    </row>
    <row r="23" spans="1:14" x14ac:dyDescent="0.25">
      <c r="A23" s="60" t="s">
        <v>42</v>
      </c>
      <c r="B23" s="60"/>
      <c r="C23" s="23">
        <v>291.61428194776107</v>
      </c>
      <c r="D23" s="22">
        <v>291.36478831260109</v>
      </c>
      <c r="E23" s="22">
        <v>289.27793175104358</v>
      </c>
      <c r="F23" s="22">
        <v>287.78499800361584</v>
      </c>
      <c r="G23" s="22">
        <v>290.92083363111487</v>
      </c>
      <c r="H23" s="22">
        <v>290.46032521786975</v>
      </c>
      <c r="I23" s="22">
        <v>289.74893065389637</v>
      </c>
      <c r="J23" s="22">
        <v>289.08917029467619</v>
      </c>
      <c r="K23" s="22">
        <v>288.94457557367031</v>
      </c>
      <c r="L23" s="22">
        <v>290.40869365686746</v>
      </c>
      <c r="M23" s="22">
        <v>291.20551197355201</v>
      </c>
      <c r="N23" s="22">
        <v>290.80938011444596</v>
      </c>
    </row>
    <row r="24" spans="1:14" x14ac:dyDescent="0.25">
      <c r="A24" s="10" t="s">
        <v>43</v>
      </c>
      <c r="B24" s="10"/>
      <c r="C24" s="23">
        <v>280.06706790303929</v>
      </c>
      <c r="D24" s="23">
        <v>278.3545762690344</v>
      </c>
      <c r="E24" s="23">
        <v>280.40933735199752</v>
      </c>
      <c r="F24" s="23">
        <v>279.93944381416475</v>
      </c>
      <c r="G24" s="23">
        <v>281.18481085478601</v>
      </c>
      <c r="H24" s="23">
        <v>280.54757792555915</v>
      </c>
      <c r="I24" s="23">
        <v>282.52230935731234</v>
      </c>
      <c r="J24" s="23">
        <v>283.16330526305381</v>
      </c>
      <c r="K24" s="23">
        <v>284.0471155809953</v>
      </c>
      <c r="L24" s="23">
        <v>283.51698309579439</v>
      </c>
      <c r="M24" s="23">
        <v>285.54298224081907</v>
      </c>
      <c r="N24" s="23">
        <v>286.90379153838711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305.39166187732781</v>
      </c>
      <c r="D26" s="32">
        <f t="shared" ref="D26:N26" si="5">D19-D22</f>
        <v>308.93163246186145</v>
      </c>
      <c r="E26" s="32">
        <f t="shared" si="5"/>
        <v>309.58104808821952</v>
      </c>
      <c r="F26" s="32">
        <f t="shared" si="5"/>
        <v>312.1773319817969</v>
      </c>
      <c r="G26" s="32">
        <f t="shared" si="5"/>
        <v>302.43061381711482</v>
      </c>
      <c r="H26" s="32">
        <f t="shared" si="5"/>
        <v>305.74990827365639</v>
      </c>
      <c r="I26" s="32">
        <f t="shared" si="5"/>
        <v>305.36696069361983</v>
      </c>
      <c r="J26" s="32">
        <f t="shared" si="5"/>
        <v>304.31001685015599</v>
      </c>
      <c r="K26" s="32">
        <f t="shared" si="5"/>
        <v>302.77297450395042</v>
      </c>
      <c r="L26" s="32">
        <f t="shared" si="5"/>
        <v>300.5433647324536</v>
      </c>
      <c r="M26" s="32">
        <f t="shared" si="5"/>
        <v>295.78362285734306</v>
      </c>
      <c r="N26" s="32">
        <f t="shared" si="5"/>
        <v>294.35584374792154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323.40008613684392</v>
      </c>
      <c r="D30" s="32">
        <f t="shared" ref="D30:N30" si="6">D17+D26+D28</f>
        <v>320.32079251769079</v>
      </c>
      <c r="E30" s="32">
        <f t="shared" si="6"/>
        <v>325.17138322569292</v>
      </c>
      <c r="F30" s="32">
        <f t="shared" si="6"/>
        <v>326.6367876411424</v>
      </c>
      <c r="G30" s="32">
        <f t="shared" si="6"/>
        <v>315.65921746851848</v>
      </c>
      <c r="H30" s="32">
        <f t="shared" si="6"/>
        <v>318.31868202319276</v>
      </c>
      <c r="I30" s="32">
        <f t="shared" si="6"/>
        <v>311.15052942718069</v>
      </c>
      <c r="J30" s="32">
        <f t="shared" si="6"/>
        <v>309.83597721923218</v>
      </c>
      <c r="K30" s="32">
        <f t="shared" si="6"/>
        <v>309.68946827433473</v>
      </c>
      <c r="L30" s="32">
        <f t="shared" si="6"/>
        <v>303.18695162922751</v>
      </c>
      <c r="M30" s="32">
        <f t="shared" si="6"/>
        <v>299.61785254184144</v>
      </c>
      <c r="N30" s="32">
        <f t="shared" si="6"/>
        <v>293.85549177446785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18661.400086136844</v>
      </c>
      <c r="D32" s="21">
        <v>18981.720878654534</v>
      </c>
      <c r="E32" s="21">
        <v>19306.892261880232</v>
      </c>
      <c r="F32" s="21">
        <v>19633.529049521367</v>
      </c>
      <c r="G32" s="21">
        <v>19949.188266989888</v>
      </c>
      <c r="H32" s="21">
        <v>20267.506949013077</v>
      </c>
      <c r="I32" s="21">
        <v>20578.657478440262</v>
      </c>
      <c r="J32" s="21">
        <v>20888.493455659496</v>
      </c>
      <c r="K32" s="21">
        <v>21198.182923933829</v>
      </c>
      <c r="L32" s="21">
        <v>21501.369875563054</v>
      </c>
      <c r="M32" s="21">
        <v>21800.987728104901</v>
      </c>
      <c r="N32" s="21">
        <v>22094.843219879371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1.7635515658023904E-2</v>
      </c>
      <c r="D34" s="39">
        <f t="shared" ref="D34:N34" si="7">(D32/D8)-1</f>
        <v>1.7164885326886647E-2</v>
      </c>
      <c r="E34" s="39">
        <f t="shared" si="7"/>
        <v>1.7130764133791443E-2</v>
      </c>
      <c r="F34" s="39">
        <f t="shared" si="7"/>
        <v>1.6918144215579023E-2</v>
      </c>
      <c r="G34" s="39">
        <f t="shared" si="7"/>
        <v>1.6077558785908552E-2</v>
      </c>
      <c r="H34" s="39">
        <f t="shared" si="7"/>
        <v>1.5956472903206453E-2</v>
      </c>
      <c r="I34" s="39">
        <f t="shared" si="7"/>
        <v>1.5352185654108563E-2</v>
      </c>
      <c r="J34" s="39">
        <f t="shared" si="7"/>
        <v>1.5056180294746646E-2</v>
      </c>
      <c r="K34" s="39">
        <f t="shared" si="7"/>
        <v>1.482584030924583E-2</v>
      </c>
      <c r="L34" s="39">
        <f t="shared" si="7"/>
        <v>1.4302497186535312E-2</v>
      </c>
      <c r="M34" s="39">
        <f t="shared" si="7"/>
        <v>1.3934826212276485E-2</v>
      </c>
      <c r="N34" s="39">
        <f t="shared" si="7"/>
        <v>1.3478998999464809E-2</v>
      </c>
    </row>
    <row r="35" spans="1:14" ht="15.75" thickBot="1" x14ac:dyDescent="0.3">
      <c r="A35" s="40" t="s">
        <v>15</v>
      </c>
      <c r="B35" s="41"/>
      <c r="C35" s="42">
        <f>(C32/$C$8)-1</f>
        <v>1.7635515658023904E-2</v>
      </c>
      <c r="D35" s="42">
        <f t="shared" ref="D35:N35" si="8">(D32/$C$8)-1</f>
        <v>3.5103112588861007E-2</v>
      </c>
      <c r="E35" s="42">
        <f t="shared" si="8"/>
        <v>5.2835219864774352E-2</v>
      </c>
      <c r="F35" s="42">
        <f t="shared" si="8"/>
        <v>7.0647237949687414E-2</v>
      </c>
      <c r="G35" s="42">
        <f t="shared" si="8"/>
        <v>8.7860631856794047E-2</v>
      </c>
      <c r="H35" s="42">
        <f t="shared" si="8"/>
        <v>0.10521905055148206</v>
      </c>
      <c r="I35" s="42">
        <f t="shared" si="8"/>
        <v>0.12218657860400595</v>
      </c>
      <c r="J35" s="42">
        <f t="shared" si="8"/>
        <v>0.13908242205581289</v>
      </c>
      <c r="K35" s="42">
        <f t="shared" si="8"/>
        <v>0.15597027614428116</v>
      </c>
      <c r="L35" s="42">
        <f t="shared" si="8"/>
        <v>0.17250353776655336</v>
      </c>
      <c r="M35" s="42">
        <f t="shared" si="8"/>
        <v>0.18884217079860943</v>
      </c>
      <c r="N35" s="42">
        <f t="shared" si="8"/>
        <v>0.20486657322932555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1.6090596592714856</v>
      </c>
      <c r="D41" s="47">
        <v>1.6213903153205174</v>
      </c>
      <c r="E41" s="47">
        <v>1.61329919015888</v>
      </c>
      <c r="F41" s="47">
        <v>1.6138902778507604</v>
      </c>
      <c r="G41" s="47">
        <v>1.6081124753014846</v>
      </c>
      <c r="H41" s="47">
        <v>1.6205544698500611</v>
      </c>
      <c r="I41" s="47">
        <v>1.6213305116568042</v>
      </c>
      <c r="J41" s="47">
        <v>1.6221777780000104</v>
      </c>
      <c r="K41" s="47">
        <v>1.6333012376984366</v>
      </c>
      <c r="L41" s="47">
        <v>1.6377769658051378</v>
      </c>
      <c r="M41" s="47">
        <v>1.6443432409494811</v>
      </c>
      <c r="N41" s="47">
        <v>1.6425624910100338</v>
      </c>
    </row>
    <row r="43" spans="1:14" x14ac:dyDescent="0.25">
      <c r="A43" s="48" t="s">
        <v>31</v>
      </c>
      <c r="B43" s="48"/>
      <c r="C43" s="49">
        <v>98.071821712919714</v>
      </c>
      <c r="D43" s="49">
        <v>102.15772081865623</v>
      </c>
      <c r="E43" s="49">
        <v>99.063208138956995</v>
      </c>
      <c r="F43" s="49">
        <v>98.427935394343663</v>
      </c>
      <c r="G43" s="49">
        <v>97.315455341305707</v>
      </c>
      <c r="H43" s="49">
        <v>96.762225851409923</v>
      </c>
      <c r="I43" s="49">
        <v>98.042946448599949</v>
      </c>
      <c r="J43" s="49">
        <v>96.381808543717057</v>
      </c>
      <c r="K43" s="49">
        <v>94.490858935431149</v>
      </c>
      <c r="L43" s="49">
        <v>94.540263674593191</v>
      </c>
      <c r="M43" s="49">
        <v>92.45561880442925</v>
      </c>
      <c r="N43" s="49">
        <v>92.12435648408723</v>
      </c>
    </row>
    <row r="44" spans="1:14" x14ac:dyDescent="0.25">
      <c r="A44" s="19" t="s">
        <v>47</v>
      </c>
      <c r="B44" s="19"/>
      <c r="C44" s="50">
        <v>99.188718848825488</v>
      </c>
      <c r="D44" s="50">
        <v>102.15772081865624</v>
      </c>
      <c r="E44" s="50">
        <v>98.862426135834482</v>
      </c>
      <c r="F44" s="50">
        <v>98.043784921160508</v>
      </c>
      <c r="G44" s="50">
        <v>96.773893102980168</v>
      </c>
      <c r="H44" s="50">
        <v>96.057478535240719</v>
      </c>
      <c r="I44" s="50">
        <v>97.191477440838</v>
      </c>
      <c r="J44" s="50">
        <v>95.428773000116905</v>
      </c>
      <c r="K44" s="50">
        <v>93.448074687212809</v>
      </c>
      <c r="L44" s="50">
        <v>93.416500026720797</v>
      </c>
      <c r="M44" s="50">
        <v>91.273301645338563</v>
      </c>
      <c r="N44" s="50">
        <v>90.87326308748662</v>
      </c>
    </row>
    <row r="45" spans="1:14" x14ac:dyDescent="0.25">
      <c r="A45" s="51" t="s">
        <v>48</v>
      </c>
      <c r="B45" s="51"/>
      <c r="C45" s="52">
        <v>96.962462424290663</v>
      </c>
      <c r="D45" s="52">
        <v>102.15772081865623</v>
      </c>
      <c r="E45" s="52">
        <v>99.264035058263318</v>
      </c>
      <c r="F45" s="52">
        <v>98.814914448828034</v>
      </c>
      <c r="G45" s="52">
        <v>97.866725469852668</v>
      </c>
      <c r="H45" s="52">
        <v>97.4822038038632</v>
      </c>
      <c r="I45" s="52">
        <v>98.919893372750579</v>
      </c>
      <c r="J45" s="52">
        <v>97.368849722629179</v>
      </c>
      <c r="K45" s="52">
        <v>95.580337787048805</v>
      </c>
      <c r="L45" s="52">
        <v>95.722088450890965</v>
      </c>
      <c r="M45" s="52">
        <v>93.704190657114651</v>
      </c>
      <c r="N45" s="52">
        <v>93.452642607933583</v>
      </c>
    </row>
    <row r="47" spans="1:14" x14ac:dyDescent="0.25">
      <c r="A47" s="48" t="s">
        <v>32</v>
      </c>
      <c r="B47" s="48"/>
      <c r="C47" s="49">
        <v>79.716126944074148</v>
      </c>
      <c r="D47" s="49">
        <v>79.225648869761727</v>
      </c>
      <c r="E47" s="49">
        <v>79.60357655456005</v>
      </c>
      <c r="F47" s="49">
        <v>79.682272797378019</v>
      </c>
      <c r="G47" s="49">
        <v>79.82165074067656</v>
      </c>
      <c r="H47" s="49">
        <v>79.899745463349504</v>
      </c>
      <c r="I47" s="49">
        <v>79.746006579968409</v>
      </c>
      <c r="J47" s="49">
        <v>79.959056286570288</v>
      </c>
      <c r="K47" s="49">
        <v>80.19883204138948</v>
      </c>
      <c r="L47" s="49">
        <v>80.199720257642269</v>
      </c>
      <c r="M47" s="49">
        <v>80.467737840397049</v>
      </c>
      <c r="N47" s="49">
        <v>80.516567019439137</v>
      </c>
    </row>
    <row r="48" spans="1:14" x14ac:dyDescent="0.25">
      <c r="A48" s="19" t="s">
        <v>45</v>
      </c>
      <c r="B48" s="19"/>
      <c r="C48" s="50">
        <v>77.510517763104261</v>
      </c>
      <c r="D48" s="50">
        <v>77.134054374637145</v>
      </c>
      <c r="E48" s="50">
        <v>77.561122986889131</v>
      </c>
      <c r="F48" s="50">
        <v>77.67238503047021</v>
      </c>
      <c r="G48" s="50">
        <v>77.845020407643105</v>
      </c>
      <c r="H48" s="50">
        <v>77.946005280914022</v>
      </c>
      <c r="I48" s="50">
        <v>77.803279801040503</v>
      </c>
      <c r="J48" s="50">
        <v>78.042791853299903</v>
      </c>
      <c r="K48" s="50">
        <v>78.312711569017353</v>
      </c>
      <c r="L48" s="50">
        <v>78.325875358615363</v>
      </c>
      <c r="M48" s="50">
        <v>78.626068014021044</v>
      </c>
      <c r="N48" s="50">
        <v>78.690941132150328</v>
      </c>
    </row>
    <row r="49" spans="1:14" x14ac:dyDescent="0.25">
      <c r="A49" s="51" t="s">
        <v>46</v>
      </c>
      <c r="B49" s="51"/>
      <c r="C49" s="52">
        <v>81.733655809451989</v>
      </c>
      <c r="D49" s="52">
        <v>81.148738619606789</v>
      </c>
      <c r="E49" s="52">
        <v>81.480706455052243</v>
      </c>
      <c r="F49" s="52">
        <v>81.539794407176601</v>
      </c>
      <c r="G49" s="52">
        <v>81.657000690056037</v>
      </c>
      <c r="H49" s="52">
        <v>81.710225025959772</v>
      </c>
      <c r="I49" s="52">
        <v>81.555029395267795</v>
      </c>
      <c r="J49" s="52">
        <v>81.737429964248719</v>
      </c>
      <c r="K49" s="52">
        <v>81.948586178644831</v>
      </c>
      <c r="L49" s="52">
        <v>81.938695025573992</v>
      </c>
      <c r="M49" s="52">
        <v>82.176965752838726</v>
      </c>
      <c r="N49" s="52">
        <v>82.213448594824243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67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13448</v>
      </c>
      <c r="D8" s="21">
        <v>13770.655169469317</v>
      </c>
      <c r="E8" s="21">
        <v>14098.693913096598</v>
      </c>
      <c r="F8" s="21">
        <v>14435.093081042623</v>
      </c>
      <c r="G8" s="21">
        <v>14776.941314652477</v>
      </c>
      <c r="H8" s="21">
        <v>15113.156960567952</v>
      </c>
      <c r="I8" s="21">
        <v>15456.345920323201</v>
      </c>
      <c r="J8" s="21">
        <v>15798.291255081105</v>
      </c>
      <c r="K8" s="21">
        <v>16141.276883509141</v>
      </c>
      <c r="L8" s="21">
        <v>16485.094999246288</v>
      </c>
      <c r="M8" s="21">
        <v>16825.156968006082</v>
      </c>
      <c r="N8" s="21">
        <v>17163.233414256189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192.22352535067475</v>
      </c>
      <c r="D10" s="26">
        <f t="shared" ref="D10:N10" si="0">SUM(D11:D12)</f>
        <v>200.3448189838511</v>
      </c>
      <c r="E10" s="26">
        <f t="shared" si="0"/>
        <v>205.56502889244035</v>
      </c>
      <c r="F10" s="26">
        <f t="shared" si="0"/>
        <v>211.15244315122629</v>
      </c>
      <c r="G10" s="26">
        <f t="shared" si="0"/>
        <v>215.02307322108686</v>
      </c>
      <c r="H10" s="26">
        <f t="shared" si="0"/>
        <v>220.3392413218879</v>
      </c>
      <c r="I10" s="26">
        <f t="shared" si="0"/>
        <v>223.44908472535585</v>
      </c>
      <c r="J10" s="26">
        <f t="shared" si="0"/>
        <v>225.81770850218632</v>
      </c>
      <c r="K10" s="26">
        <f t="shared" si="0"/>
        <v>228.91847538607942</v>
      </c>
      <c r="L10" s="26">
        <f t="shared" si="0"/>
        <v>230.62495822640116</v>
      </c>
      <c r="M10" s="26">
        <f t="shared" si="0"/>
        <v>232.34303372074376</v>
      </c>
      <c r="N10" s="26">
        <f t="shared" si="0"/>
        <v>232.6378736348455</v>
      </c>
    </row>
    <row r="11" spans="1:14" x14ac:dyDescent="0.25">
      <c r="A11" s="20" t="s">
        <v>34</v>
      </c>
      <c r="B11" s="18"/>
      <c r="C11" s="22">
        <v>98.507369920485374</v>
      </c>
      <c r="D11" s="22">
        <v>102.39846303619055</v>
      </c>
      <c r="E11" s="22">
        <v>105.02752663260486</v>
      </c>
      <c r="F11" s="22">
        <v>108.13207051506001</v>
      </c>
      <c r="G11" s="22">
        <v>109.78638973109771</v>
      </c>
      <c r="H11" s="22">
        <v>112.55596623482722</v>
      </c>
      <c r="I11" s="22">
        <v>114.72251756024532</v>
      </c>
      <c r="J11" s="22">
        <v>115.41793990111745</v>
      </c>
      <c r="K11" s="22">
        <v>117.48192882929955</v>
      </c>
      <c r="L11" s="22">
        <v>118.14471544229674</v>
      </c>
      <c r="M11" s="22">
        <v>119.01487566464671</v>
      </c>
      <c r="N11" s="22">
        <v>118.97182485010083</v>
      </c>
    </row>
    <row r="12" spans="1:14" x14ac:dyDescent="0.25">
      <c r="A12" s="27" t="s">
        <v>35</v>
      </c>
      <c r="B12" s="28"/>
      <c r="C12" s="29">
        <v>93.716155430189374</v>
      </c>
      <c r="D12" s="29">
        <v>97.94635594766055</v>
      </c>
      <c r="E12" s="29">
        <v>100.53750225983549</v>
      </c>
      <c r="F12" s="29">
        <v>103.02037263616629</v>
      </c>
      <c r="G12" s="29">
        <v>105.23668348998915</v>
      </c>
      <c r="H12" s="29">
        <v>107.78327508706067</v>
      </c>
      <c r="I12" s="29">
        <v>108.72656716511052</v>
      </c>
      <c r="J12" s="29">
        <v>110.39976860106887</v>
      </c>
      <c r="K12" s="29">
        <v>111.43654655677987</v>
      </c>
      <c r="L12" s="29">
        <v>112.48024278410442</v>
      </c>
      <c r="M12" s="29">
        <v>113.32815805609705</v>
      </c>
      <c r="N12" s="29">
        <v>113.66604878474467</v>
      </c>
    </row>
    <row r="13" spans="1:14" x14ac:dyDescent="0.25">
      <c r="A13" s="33" t="s">
        <v>36</v>
      </c>
      <c r="B13" s="18"/>
      <c r="C13" s="26">
        <f>SUM(C14:C15)</f>
        <v>117.40371431437808</v>
      </c>
      <c r="D13" s="26">
        <f t="shared" ref="D13:N13" si="1">SUM(D14:D15)</f>
        <v>124.41365197049804</v>
      </c>
      <c r="E13" s="26">
        <f t="shared" si="1"/>
        <v>122.41788562437009</v>
      </c>
      <c r="F13" s="26">
        <f t="shared" si="1"/>
        <v>123.49952579986584</v>
      </c>
      <c r="G13" s="26">
        <f t="shared" si="1"/>
        <v>124.55760742337999</v>
      </c>
      <c r="H13" s="26">
        <f t="shared" si="1"/>
        <v>126.31986005772761</v>
      </c>
      <c r="I13" s="26">
        <f t="shared" si="1"/>
        <v>130.93665659478691</v>
      </c>
      <c r="J13" s="26">
        <f t="shared" si="1"/>
        <v>131.93331965559656</v>
      </c>
      <c r="K13" s="26">
        <f t="shared" si="1"/>
        <v>132.43424327699714</v>
      </c>
      <c r="L13" s="26">
        <f t="shared" si="1"/>
        <v>136.0564696811598</v>
      </c>
      <c r="M13" s="26">
        <f t="shared" si="1"/>
        <v>136.81056604787284</v>
      </c>
      <c r="N13" s="26">
        <f t="shared" si="1"/>
        <v>140.43691827123658</v>
      </c>
    </row>
    <row r="14" spans="1:14" x14ac:dyDescent="0.25">
      <c r="A14" s="20" t="s">
        <v>37</v>
      </c>
      <c r="B14" s="18"/>
      <c r="C14" s="22">
        <v>59.995185486365237</v>
      </c>
      <c r="D14" s="22">
        <v>63.076684288987444</v>
      </c>
      <c r="E14" s="22">
        <v>62.208232142321698</v>
      </c>
      <c r="F14" s="22">
        <v>62.987817174661437</v>
      </c>
      <c r="G14" s="22">
        <v>63.921945252880562</v>
      </c>
      <c r="H14" s="22">
        <v>65.203013269315889</v>
      </c>
      <c r="I14" s="22">
        <v>67.954997058101654</v>
      </c>
      <c r="J14" s="22">
        <v>68.712252777883805</v>
      </c>
      <c r="K14" s="22">
        <v>69.44632352779098</v>
      </c>
      <c r="L14" s="22">
        <v>71.697237664552915</v>
      </c>
      <c r="M14" s="22">
        <v>72.251661058014449</v>
      </c>
      <c r="N14" s="22">
        <v>74.253805595415145</v>
      </c>
    </row>
    <row r="15" spans="1:14" x14ac:dyDescent="0.25">
      <c r="A15" s="10" t="s">
        <v>38</v>
      </c>
      <c r="B15" s="12"/>
      <c r="C15" s="23">
        <v>57.408528828012848</v>
      </c>
      <c r="D15" s="23">
        <v>61.336967681510593</v>
      </c>
      <c r="E15" s="23">
        <v>60.209653482048395</v>
      </c>
      <c r="F15" s="23">
        <v>60.511708625204392</v>
      </c>
      <c r="G15" s="23">
        <v>60.63566217049943</v>
      </c>
      <c r="H15" s="23">
        <v>61.116846788411721</v>
      </c>
      <c r="I15" s="23">
        <v>62.981659536685257</v>
      </c>
      <c r="J15" s="23">
        <v>63.221066877712751</v>
      </c>
      <c r="K15" s="23">
        <v>62.987919749206164</v>
      </c>
      <c r="L15" s="23">
        <v>64.359232016606896</v>
      </c>
      <c r="M15" s="23">
        <v>64.558904989858391</v>
      </c>
      <c r="N15" s="23">
        <v>66.183112675821434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74.81981103629667</v>
      </c>
      <c r="D17" s="32">
        <f t="shared" ref="D17:N17" si="2">D10-D13</f>
        <v>75.931167013353061</v>
      </c>
      <c r="E17" s="32">
        <f t="shared" si="2"/>
        <v>83.147143268070266</v>
      </c>
      <c r="F17" s="32">
        <f t="shared" si="2"/>
        <v>87.652917351360458</v>
      </c>
      <c r="G17" s="32">
        <f t="shared" si="2"/>
        <v>90.465465797706869</v>
      </c>
      <c r="H17" s="32">
        <f t="shared" si="2"/>
        <v>94.019381264160288</v>
      </c>
      <c r="I17" s="32">
        <f t="shared" si="2"/>
        <v>92.512428130568935</v>
      </c>
      <c r="J17" s="32">
        <f t="shared" si="2"/>
        <v>93.884388846589758</v>
      </c>
      <c r="K17" s="32">
        <f t="shared" si="2"/>
        <v>96.484232109082285</v>
      </c>
      <c r="L17" s="32">
        <f t="shared" si="2"/>
        <v>94.568488545241365</v>
      </c>
      <c r="M17" s="32">
        <f t="shared" si="2"/>
        <v>95.532467672870922</v>
      </c>
      <c r="N17" s="32">
        <f t="shared" si="2"/>
        <v>92.200955363608927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687.22859651356907</v>
      </c>
      <c r="D19" s="26">
        <f t="shared" ref="D19:N19" si="3">SUM(D20:D21)</f>
        <v>689.29953496630446</v>
      </c>
      <c r="E19" s="26">
        <f t="shared" si="3"/>
        <v>690.05146333077164</v>
      </c>
      <c r="F19" s="26">
        <f t="shared" si="3"/>
        <v>691.24016358256267</v>
      </c>
      <c r="G19" s="26">
        <f t="shared" si="3"/>
        <v>686.07178557735688</v>
      </c>
      <c r="H19" s="26">
        <f t="shared" si="3"/>
        <v>688.66314536164714</v>
      </c>
      <c r="I19" s="26">
        <f t="shared" si="3"/>
        <v>689.19872927806682</v>
      </c>
      <c r="J19" s="26">
        <f t="shared" si="3"/>
        <v>688.41853034290477</v>
      </c>
      <c r="K19" s="26">
        <f t="shared" si="3"/>
        <v>687.51126210704433</v>
      </c>
      <c r="L19" s="26">
        <f t="shared" si="3"/>
        <v>686.66358574880724</v>
      </c>
      <c r="M19" s="26">
        <f t="shared" si="3"/>
        <v>685.10226975372416</v>
      </c>
      <c r="N19" s="26">
        <f t="shared" si="3"/>
        <v>684.85274255210322</v>
      </c>
    </row>
    <row r="20" spans="1:14" x14ac:dyDescent="0.25">
      <c r="A20" s="60" t="s">
        <v>40</v>
      </c>
      <c r="B20" s="60"/>
      <c r="C20" s="22">
        <v>338.45403703668597</v>
      </c>
      <c r="D20" s="22">
        <v>338.31475435389314</v>
      </c>
      <c r="E20" s="22">
        <v>339.80714515476672</v>
      </c>
      <c r="F20" s="22">
        <v>341.43813873807795</v>
      </c>
      <c r="G20" s="22">
        <v>337.69219485727547</v>
      </c>
      <c r="H20" s="22">
        <v>339.46367785929942</v>
      </c>
      <c r="I20" s="22">
        <v>339.98389445796101</v>
      </c>
      <c r="J20" s="22">
        <v>340.31730511694707</v>
      </c>
      <c r="K20" s="22">
        <v>340.23910098556001</v>
      </c>
      <c r="L20" s="22">
        <v>339.50569026728311</v>
      </c>
      <c r="M20" s="22">
        <v>339.03564959013693</v>
      </c>
      <c r="N20" s="22">
        <v>339.29322229989862</v>
      </c>
    </row>
    <row r="21" spans="1:14" x14ac:dyDescent="0.25">
      <c r="A21" s="27" t="s">
        <v>41</v>
      </c>
      <c r="B21" s="27"/>
      <c r="C21" s="29">
        <v>348.77455947688304</v>
      </c>
      <c r="D21" s="29">
        <v>350.98478061241127</v>
      </c>
      <c r="E21" s="29">
        <v>350.24431817600498</v>
      </c>
      <c r="F21" s="29">
        <v>349.80202484448472</v>
      </c>
      <c r="G21" s="29">
        <v>348.37959072008135</v>
      </c>
      <c r="H21" s="29">
        <v>349.19946750234777</v>
      </c>
      <c r="I21" s="29">
        <v>349.21483482010575</v>
      </c>
      <c r="J21" s="29">
        <v>348.10122522595771</v>
      </c>
      <c r="K21" s="29">
        <v>347.27216112148426</v>
      </c>
      <c r="L21" s="29">
        <v>347.15789548152406</v>
      </c>
      <c r="M21" s="29">
        <v>346.06662016358717</v>
      </c>
      <c r="N21" s="29">
        <v>345.55952025220461</v>
      </c>
    </row>
    <row r="22" spans="1:14" x14ac:dyDescent="0.25">
      <c r="A22" s="63" t="s">
        <v>44</v>
      </c>
      <c r="B22" s="63"/>
      <c r="C22" s="26">
        <f>SUM(C23:C24)</f>
        <v>439.39323808054962</v>
      </c>
      <c r="D22" s="26">
        <f t="shared" ref="D22:N22" si="4">SUM(D23:D24)</f>
        <v>437.19195835237599</v>
      </c>
      <c r="E22" s="26">
        <f t="shared" si="4"/>
        <v>436.79943865281678</v>
      </c>
      <c r="F22" s="26">
        <f t="shared" si="4"/>
        <v>437.04484732407093</v>
      </c>
      <c r="G22" s="26">
        <f t="shared" si="4"/>
        <v>440.32160545958459</v>
      </c>
      <c r="H22" s="26">
        <f t="shared" si="4"/>
        <v>439.49356687055797</v>
      </c>
      <c r="I22" s="26">
        <f t="shared" si="4"/>
        <v>439.7658226507337</v>
      </c>
      <c r="J22" s="26">
        <f t="shared" si="4"/>
        <v>439.31729076145956</v>
      </c>
      <c r="K22" s="26">
        <f t="shared" si="4"/>
        <v>440.17737847897854</v>
      </c>
      <c r="L22" s="26">
        <f t="shared" si="4"/>
        <v>441.17010553425575</v>
      </c>
      <c r="M22" s="26">
        <f t="shared" si="4"/>
        <v>442.55829117648551</v>
      </c>
      <c r="N22" s="26">
        <f t="shared" si="4"/>
        <v>444.11647956921013</v>
      </c>
    </row>
    <row r="23" spans="1:14" x14ac:dyDescent="0.25">
      <c r="A23" s="60" t="s">
        <v>42</v>
      </c>
      <c r="B23" s="60"/>
      <c r="C23" s="23">
        <v>223.47884134048297</v>
      </c>
      <c r="D23" s="22">
        <v>224.23352063941365</v>
      </c>
      <c r="E23" s="22">
        <v>221.37483943055116</v>
      </c>
      <c r="F23" s="22">
        <v>220.98733602446083</v>
      </c>
      <c r="G23" s="22">
        <v>223.64984438071826</v>
      </c>
      <c r="H23" s="22">
        <v>222.82681634728468</v>
      </c>
      <c r="I23" s="22">
        <v>222.32741739549834</v>
      </c>
      <c r="J23" s="22">
        <v>221.31645009096135</v>
      </c>
      <c r="K23" s="22">
        <v>221.31569862244265</v>
      </c>
      <c r="L23" s="22">
        <v>222.79059359643495</v>
      </c>
      <c r="M23" s="22">
        <v>222.99910973153911</v>
      </c>
      <c r="N23" s="22">
        <v>222.92474118735385</v>
      </c>
    </row>
    <row r="24" spans="1:14" x14ac:dyDescent="0.25">
      <c r="A24" s="10" t="s">
        <v>43</v>
      </c>
      <c r="B24" s="10"/>
      <c r="C24" s="23">
        <v>215.91439674006668</v>
      </c>
      <c r="D24" s="23">
        <v>212.95843771296236</v>
      </c>
      <c r="E24" s="23">
        <v>215.42459922226558</v>
      </c>
      <c r="F24" s="23">
        <v>216.0575112996101</v>
      </c>
      <c r="G24" s="23">
        <v>216.67176107886635</v>
      </c>
      <c r="H24" s="23">
        <v>216.66675052327332</v>
      </c>
      <c r="I24" s="23">
        <v>217.43840525523535</v>
      </c>
      <c r="J24" s="23">
        <v>218.00084067049821</v>
      </c>
      <c r="K24" s="23">
        <v>218.86167985653589</v>
      </c>
      <c r="L24" s="23">
        <v>218.37951193782078</v>
      </c>
      <c r="M24" s="23">
        <v>219.5591814449464</v>
      </c>
      <c r="N24" s="23">
        <v>221.19173838185628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247.83535843301945</v>
      </c>
      <c r="D26" s="32">
        <f t="shared" ref="D26:N26" si="5">D19-D22</f>
        <v>252.10757661392847</v>
      </c>
      <c r="E26" s="32">
        <f t="shared" si="5"/>
        <v>253.25202467795486</v>
      </c>
      <c r="F26" s="32">
        <f t="shared" si="5"/>
        <v>254.19531625849174</v>
      </c>
      <c r="G26" s="32">
        <f t="shared" si="5"/>
        <v>245.75018011777229</v>
      </c>
      <c r="H26" s="32">
        <f t="shared" si="5"/>
        <v>249.16957849108917</v>
      </c>
      <c r="I26" s="32">
        <f t="shared" si="5"/>
        <v>249.43290662733313</v>
      </c>
      <c r="J26" s="32">
        <f t="shared" si="5"/>
        <v>249.10123958144521</v>
      </c>
      <c r="K26" s="32">
        <f t="shared" si="5"/>
        <v>247.33388362806579</v>
      </c>
      <c r="L26" s="32">
        <f t="shared" si="5"/>
        <v>245.49348021455148</v>
      </c>
      <c r="M26" s="32">
        <f t="shared" si="5"/>
        <v>242.54397857723865</v>
      </c>
      <c r="N26" s="32">
        <f t="shared" si="5"/>
        <v>240.73626298289309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322.65516946931609</v>
      </c>
      <c r="D30" s="32">
        <f t="shared" ref="D30:N30" si="6">D17+D26+D28</f>
        <v>328.03874362728152</v>
      </c>
      <c r="E30" s="32">
        <f t="shared" si="6"/>
        <v>336.39916794602516</v>
      </c>
      <c r="F30" s="32">
        <f t="shared" si="6"/>
        <v>341.84823360985217</v>
      </c>
      <c r="G30" s="32">
        <f t="shared" si="6"/>
        <v>336.21564591547917</v>
      </c>
      <c r="H30" s="32">
        <f t="shared" si="6"/>
        <v>343.18895975524947</v>
      </c>
      <c r="I30" s="32">
        <f t="shared" si="6"/>
        <v>341.94533475790206</v>
      </c>
      <c r="J30" s="32">
        <f t="shared" si="6"/>
        <v>342.98562842803494</v>
      </c>
      <c r="K30" s="32">
        <f t="shared" si="6"/>
        <v>343.8181157371481</v>
      </c>
      <c r="L30" s="32">
        <f t="shared" si="6"/>
        <v>340.06196875979288</v>
      </c>
      <c r="M30" s="32">
        <f t="shared" si="6"/>
        <v>338.0764462501096</v>
      </c>
      <c r="N30" s="32">
        <f t="shared" si="6"/>
        <v>332.93721834650205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13770.655169469317</v>
      </c>
      <c r="D32" s="21">
        <v>14098.693913096598</v>
      </c>
      <c r="E32" s="21">
        <v>14435.093081042623</v>
      </c>
      <c r="F32" s="21">
        <v>14776.941314652477</v>
      </c>
      <c r="G32" s="21">
        <v>15113.156960567952</v>
      </c>
      <c r="H32" s="21">
        <v>15456.345920323201</v>
      </c>
      <c r="I32" s="21">
        <v>15798.291255081105</v>
      </c>
      <c r="J32" s="21">
        <v>16141.276883509141</v>
      </c>
      <c r="K32" s="21">
        <v>16485.094999246288</v>
      </c>
      <c r="L32" s="21">
        <v>16825.156968006082</v>
      </c>
      <c r="M32" s="21">
        <v>17163.233414256189</v>
      </c>
      <c r="N32" s="21">
        <v>17496.170632602691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2.3992799633351991E-2</v>
      </c>
      <c r="D34" s="39">
        <f t="shared" ref="D34:N34" si="7">(D32/D8)-1</f>
        <v>2.3821578537132293E-2</v>
      </c>
      <c r="E34" s="39">
        <f t="shared" si="7"/>
        <v>2.3860307204310427E-2</v>
      </c>
      <c r="F34" s="39">
        <f t="shared" si="7"/>
        <v>2.3681747785803786E-2</v>
      </c>
      <c r="G34" s="39">
        <f t="shared" si="7"/>
        <v>2.2752722553082805E-2</v>
      </c>
      <c r="H34" s="39">
        <f t="shared" si="7"/>
        <v>2.2707959736716132E-2</v>
      </c>
      <c r="I34" s="39">
        <f t="shared" si="7"/>
        <v>2.2123297221776639E-2</v>
      </c>
      <c r="J34" s="39">
        <f t="shared" si="7"/>
        <v>2.1710299100715869E-2</v>
      </c>
      <c r="K34" s="39">
        <f t="shared" si="7"/>
        <v>2.1300552503898285E-2</v>
      </c>
      <c r="L34" s="39">
        <f t="shared" si="7"/>
        <v>2.0628450656507757E-2</v>
      </c>
      <c r="M34" s="39">
        <f t="shared" si="7"/>
        <v>2.0093509195366011E-2</v>
      </c>
      <c r="N34" s="39">
        <f t="shared" si="7"/>
        <v>1.9398280633412313E-2</v>
      </c>
    </row>
    <row r="35" spans="1:14" ht="15.75" thickBot="1" x14ac:dyDescent="0.3">
      <c r="A35" s="40" t="s">
        <v>15</v>
      </c>
      <c r="B35" s="41"/>
      <c r="C35" s="42">
        <f>(C32/$C$8)-1</f>
        <v>2.3992799633351991E-2</v>
      </c>
      <c r="D35" s="42">
        <f t="shared" ref="D35:N35" si="8">(D32/$C$8)-1</f>
        <v>4.8385924531275881E-2</v>
      </c>
      <c r="E35" s="42">
        <f t="shared" si="8"/>
        <v>7.3400734759267117E-2</v>
      </c>
      <c r="F35" s="42">
        <f t="shared" si="8"/>
        <v>9.8820740232932636E-2</v>
      </c>
      <c r="G35" s="42">
        <f t="shared" si="8"/>
        <v>0.12382190367102552</v>
      </c>
      <c r="H35" s="42">
        <f t="shared" si="8"/>
        <v>0.14934160621082704</v>
      </c>
      <c r="I35" s="42">
        <f t="shared" si="8"/>
        <v>0.17476883217438322</v>
      </c>
      <c r="J35" s="42">
        <f t="shared" si="8"/>
        <v>0.20027341489508776</v>
      </c>
      <c r="K35" s="42">
        <f t="shared" si="8"/>
        <v>0.2258399017880941</v>
      </c>
      <c r="L35" s="42">
        <f t="shared" si="8"/>
        <v>0.25112707971490789</v>
      </c>
      <c r="M35" s="42">
        <f t="shared" si="8"/>
        <v>0.27626661319573076</v>
      </c>
      <c r="N35" s="42">
        <f t="shared" si="8"/>
        <v>0.30102399112155642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1.9580307743281198</v>
      </c>
      <c r="D41" s="47">
        <v>1.9735085288187164</v>
      </c>
      <c r="E41" s="47">
        <v>1.9638380638468254</v>
      </c>
      <c r="F41" s="47">
        <v>1.9649994172436278</v>
      </c>
      <c r="G41" s="47">
        <v>1.9585329220777266</v>
      </c>
      <c r="H41" s="47">
        <v>1.973906872480226</v>
      </c>
      <c r="I41" s="47">
        <v>1.9750467884955805</v>
      </c>
      <c r="J41" s="47">
        <v>1.9763262023770469</v>
      </c>
      <c r="K41" s="47">
        <v>1.9903496832891387</v>
      </c>
      <c r="L41" s="47">
        <v>1.9957073327784196</v>
      </c>
      <c r="M41" s="47">
        <v>2.0036644417143976</v>
      </c>
      <c r="N41" s="47">
        <v>2.0012724930631651</v>
      </c>
    </row>
    <row r="43" spans="1:14" x14ac:dyDescent="0.25">
      <c r="A43" s="48" t="s">
        <v>31</v>
      </c>
      <c r="B43" s="48"/>
      <c r="C43" s="49">
        <v>102.98050284337056</v>
      </c>
      <c r="D43" s="49">
        <v>107.21503373047094</v>
      </c>
      <c r="E43" s="49">
        <v>103.91526431283718</v>
      </c>
      <c r="F43" s="49">
        <v>103.18135008165635</v>
      </c>
      <c r="G43" s="49">
        <v>101.92897308839783</v>
      </c>
      <c r="H43" s="49">
        <v>101.23603621132565</v>
      </c>
      <c r="I43" s="49">
        <v>102.47633812504571</v>
      </c>
      <c r="J43" s="49">
        <v>100.65249864757993</v>
      </c>
      <c r="K43" s="49">
        <v>98.599111090327327</v>
      </c>
      <c r="L43" s="49">
        <v>98.553348914204292</v>
      </c>
      <c r="M43" s="49">
        <v>96.294457489734256</v>
      </c>
      <c r="N43" s="49">
        <v>95.87741527143838</v>
      </c>
    </row>
    <row r="44" spans="1:14" x14ac:dyDescent="0.25">
      <c r="A44" s="19" t="s">
        <v>47</v>
      </c>
      <c r="B44" s="19"/>
      <c r="C44" s="50">
        <v>104.14268292124511</v>
      </c>
      <c r="D44" s="50">
        <v>107.21503373047094</v>
      </c>
      <c r="E44" s="50">
        <v>103.69774241705821</v>
      </c>
      <c r="F44" s="50">
        <v>102.77332716505654</v>
      </c>
      <c r="G44" s="50">
        <v>101.36017159826254</v>
      </c>
      <c r="H44" s="50">
        <v>100.51446013053777</v>
      </c>
      <c r="I44" s="50">
        <v>101.60633979668661</v>
      </c>
      <c r="J44" s="50">
        <v>99.680224978983503</v>
      </c>
      <c r="K44" s="50">
        <v>97.584796168068237</v>
      </c>
      <c r="L44" s="50">
        <v>97.476416232141617</v>
      </c>
      <c r="M44" s="50">
        <v>95.185402865717109</v>
      </c>
      <c r="N44" s="50">
        <v>94.690302857314265</v>
      </c>
    </row>
    <row r="45" spans="1:14" x14ac:dyDescent="0.25">
      <c r="A45" s="51" t="s">
        <v>48</v>
      </c>
      <c r="B45" s="51"/>
      <c r="C45" s="52">
        <v>101.79335697770192</v>
      </c>
      <c r="D45" s="52">
        <v>107.21503373047091</v>
      </c>
      <c r="E45" s="52">
        <v>104.14096714903602</v>
      </c>
      <c r="F45" s="52">
        <v>103.60952474337542</v>
      </c>
      <c r="G45" s="52">
        <v>102.53555539006769</v>
      </c>
      <c r="H45" s="52">
        <v>102.01736606351707</v>
      </c>
      <c r="I45" s="52">
        <v>103.43190132802795</v>
      </c>
      <c r="J45" s="52">
        <v>101.73096109950102</v>
      </c>
      <c r="K45" s="52">
        <v>99.742150959355882</v>
      </c>
      <c r="L45" s="52">
        <v>99.781439317827946</v>
      </c>
      <c r="M45" s="52">
        <v>97.566717744200162</v>
      </c>
      <c r="N45" s="52">
        <v>97.245226488978787</v>
      </c>
    </row>
    <row r="47" spans="1:14" x14ac:dyDescent="0.25">
      <c r="A47" s="48" t="s">
        <v>32</v>
      </c>
      <c r="B47" s="48"/>
      <c r="C47" s="49">
        <v>79.108678215321291</v>
      </c>
      <c r="D47" s="49">
        <v>78.613453525085177</v>
      </c>
      <c r="E47" s="49">
        <v>78.988773405501888</v>
      </c>
      <c r="F47" s="49">
        <v>79.075549212617531</v>
      </c>
      <c r="G47" s="49">
        <v>79.219230141757677</v>
      </c>
      <c r="H47" s="49">
        <v>79.293996361591212</v>
      </c>
      <c r="I47" s="49">
        <v>79.140304503657802</v>
      </c>
      <c r="J47" s="49">
        <v>79.357366168217553</v>
      </c>
      <c r="K47" s="49">
        <v>79.597601422343047</v>
      </c>
      <c r="L47" s="49">
        <v>79.598794286513638</v>
      </c>
      <c r="M47" s="49">
        <v>79.869762384155749</v>
      </c>
      <c r="N47" s="49">
        <v>79.920977649814262</v>
      </c>
    </row>
    <row r="48" spans="1:14" x14ac:dyDescent="0.25">
      <c r="A48" s="19" t="s">
        <v>45</v>
      </c>
      <c r="B48" s="19"/>
      <c r="C48" s="50">
        <v>76.885675556497517</v>
      </c>
      <c r="D48" s="50">
        <v>76.509590045409198</v>
      </c>
      <c r="E48" s="50">
        <v>76.938972254212331</v>
      </c>
      <c r="F48" s="50">
        <v>77.051689838323171</v>
      </c>
      <c r="G48" s="50">
        <v>77.225981646770023</v>
      </c>
      <c r="H48" s="50">
        <v>77.328573282876746</v>
      </c>
      <c r="I48" s="50">
        <v>77.186785167979863</v>
      </c>
      <c r="J48" s="50">
        <v>77.42810841022893</v>
      </c>
      <c r="K48" s="50">
        <v>77.69987291684707</v>
      </c>
      <c r="L48" s="50">
        <v>77.714249901153394</v>
      </c>
      <c r="M48" s="50">
        <v>78.0163073566397</v>
      </c>
      <c r="N48" s="50">
        <v>78.082497795413431</v>
      </c>
    </row>
    <row r="49" spans="1:14" x14ac:dyDescent="0.25">
      <c r="A49" s="51" t="s">
        <v>46</v>
      </c>
      <c r="B49" s="51"/>
      <c r="C49" s="52">
        <v>81.185617458716507</v>
      </c>
      <c r="D49" s="52">
        <v>80.60124911649865</v>
      </c>
      <c r="E49" s="52">
        <v>80.935584891151478</v>
      </c>
      <c r="F49" s="52">
        <v>80.996175817072796</v>
      </c>
      <c r="G49" s="52">
        <v>81.115008586647207</v>
      </c>
      <c r="H49" s="52">
        <v>81.16995216683884</v>
      </c>
      <c r="I49" s="52">
        <v>81.015796201931721</v>
      </c>
      <c r="J49" s="52">
        <v>81.199943607622984</v>
      </c>
      <c r="K49" s="52">
        <v>81.412866572457446</v>
      </c>
      <c r="L49" s="52">
        <v>81.404209315796081</v>
      </c>
      <c r="M49" s="52">
        <v>81.644420365008386</v>
      </c>
      <c r="N49" s="52">
        <v>81.682365741991035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68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16419</v>
      </c>
      <c r="D8" s="21">
        <v>16570.703730600319</v>
      </c>
      <c r="E8" s="21">
        <v>16719.016158880277</v>
      </c>
      <c r="F8" s="21">
        <v>16869.618388373154</v>
      </c>
      <c r="G8" s="21">
        <v>17020.077382363685</v>
      </c>
      <c r="H8" s="21">
        <v>17158.247208084795</v>
      </c>
      <c r="I8" s="21">
        <v>17297.411299958996</v>
      </c>
      <c r="J8" s="21">
        <v>17430.685754877642</v>
      </c>
      <c r="K8" s="21">
        <v>17559.863933241133</v>
      </c>
      <c r="L8" s="21">
        <v>17688.368613575527</v>
      </c>
      <c r="M8" s="21">
        <v>17809.207780173529</v>
      </c>
      <c r="N8" s="21">
        <v>17924.900284014588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183.72746535132222</v>
      </c>
      <c r="D10" s="26">
        <f t="shared" ref="D10:N10" si="0">SUM(D11:D12)</f>
        <v>187.23043853824265</v>
      </c>
      <c r="E10" s="26">
        <f t="shared" si="0"/>
        <v>188.2026617236998</v>
      </c>
      <c r="F10" s="26">
        <f t="shared" si="0"/>
        <v>189.92974799197333</v>
      </c>
      <c r="G10" s="26">
        <f t="shared" si="0"/>
        <v>190.22103404149954</v>
      </c>
      <c r="H10" s="26">
        <f t="shared" si="0"/>
        <v>191.8606800361253</v>
      </c>
      <c r="I10" s="26">
        <f t="shared" si="0"/>
        <v>191.54654817230991</v>
      </c>
      <c r="J10" s="26">
        <f t="shared" si="0"/>
        <v>190.84105109256021</v>
      </c>
      <c r="K10" s="26">
        <f t="shared" si="0"/>
        <v>190.84576993223902</v>
      </c>
      <c r="L10" s="26">
        <f t="shared" si="0"/>
        <v>189.68785889591771</v>
      </c>
      <c r="M10" s="26">
        <f t="shared" si="0"/>
        <v>188.49746705418187</v>
      </c>
      <c r="N10" s="26">
        <f t="shared" si="0"/>
        <v>186.01747995217434</v>
      </c>
    </row>
    <row r="11" spans="1:14" x14ac:dyDescent="0.25">
      <c r="A11" s="20" t="s">
        <v>34</v>
      </c>
      <c r="B11" s="18"/>
      <c r="C11" s="22">
        <v>94.153456820119274</v>
      </c>
      <c r="D11" s="22">
        <v>95.695557475101793</v>
      </c>
      <c r="E11" s="22">
        <v>96.156725553039408</v>
      </c>
      <c r="F11" s="22">
        <v>97.263837426057094</v>
      </c>
      <c r="G11" s="22">
        <v>97.122975062587159</v>
      </c>
      <c r="H11" s="22">
        <v>98.008253520258961</v>
      </c>
      <c r="I11" s="22">
        <v>98.343218829075042</v>
      </c>
      <c r="J11" s="22">
        <v>97.540981669530765</v>
      </c>
      <c r="K11" s="22">
        <v>97.942855519802237</v>
      </c>
      <c r="L11" s="22">
        <v>97.173429469487672</v>
      </c>
      <c r="M11" s="22">
        <v>96.555520711320426</v>
      </c>
      <c r="N11" s="22">
        <v>95.129991940454076</v>
      </c>
    </row>
    <row r="12" spans="1:14" x14ac:dyDescent="0.25">
      <c r="A12" s="27" t="s">
        <v>35</v>
      </c>
      <c r="B12" s="28"/>
      <c r="C12" s="29">
        <v>89.574008531202949</v>
      </c>
      <c r="D12" s="29">
        <v>91.534881063140858</v>
      </c>
      <c r="E12" s="29">
        <v>92.045936170660397</v>
      </c>
      <c r="F12" s="29">
        <v>92.665910565916235</v>
      </c>
      <c r="G12" s="29">
        <v>93.098058978912377</v>
      </c>
      <c r="H12" s="29">
        <v>93.852426515866341</v>
      </c>
      <c r="I12" s="29">
        <v>93.20332934323487</v>
      </c>
      <c r="J12" s="29">
        <v>93.300069423029441</v>
      </c>
      <c r="K12" s="29">
        <v>92.902914412436786</v>
      </c>
      <c r="L12" s="29">
        <v>92.514429426430041</v>
      </c>
      <c r="M12" s="29">
        <v>91.941946342861442</v>
      </c>
      <c r="N12" s="29">
        <v>90.887488011720265</v>
      </c>
    </row>
    <row r="13" spans="1:14" x14ac:dyDescent="0.25">
      <c r="A13" s="33" t="s">
        <v>36</v>
      </c>
      <c r="B13" s="18"/>
      <c r="C13" s="26">
        <f>SUM(C14:C15)</f>
        <v>161.35168814379395</v>
      </c>
      <c r="D13" s="26">
        <f t="shared" ref="D13:N13" si="1">SUM(D14:D15)</f>
        <v>173.75476654406302</v>
      </c>
      <c r="E13" s="26">
        <f t="shared" si="1"/>
        <v>172.90268374306163</v>
      </c>
      <c r="F13" s="26">
        <f t="shared" si="1"/>
        <v>176.34933438122198</v>
      </c>
      <c r="G13" s="26">
        <f t="shared" si="1"/>
        <v>178.68282115556167</v>
      </c>
      <c r="H13" s="26">
        <f t="shared" si="1"/>
        <v>182.26247712758766</v>
      </c>
      <c r="I13" s="26">
        <f t="shared" si="1"/>
        <v>189.38169695253541</v>
      </c>
      <c r="J13" s="26">
        <f t="shared" si="1"/>
        <v>190.28094873889225</v>
      </c>
      <c r="K13" s="26">
        <f t="shared" si="1"/>
        <v>190.86499279536034</v>
      </c>
      <c r="L13" s="26">
        <f t="shared" si="1"/>
        <v>195.37490584426541</v>
      </c>
      <c r="M13" s="26">
        <f t="shared" si="1"/>
        <v>195.51311265549208</v>
      </c>
      <c r="N13" s="26">
        <f t="shared" si="1"/>
        <v>199.55963534016325</v>
      </c>
    </row>
    <row r="14" spans="1:14" x14ac:dyDescent="0.25">
      <c r="A14" s="20" t="s">
        <v>37</v>
      </c>
      <c r="B14" s="18"/>
      <c r="C14" s="22">
        <v>82.451396574373973</v>
      </c>
      <c r="D14" s="22">
        <v>87.977210172182822</v>
      </c>
      <c r="E14" s="22">
        <v>87.204525514341171</v>
      </c>
      <c r="F14" s="22">
        <v>89.046656494433321</v>
      </c>
      <c r="G14" s="22">
        <v>90.435351420221636</v>
      </c>
      <c r="H14" s="22">
        <v>92.311279711431027</v>
      </c>
      <c r="I14" s="22">
        <v>96.042551539765554</v>
      </c>
      <c r="J14" s="22">
        <v>96.697454252289049</v>
      </c>
      <c r="K14" s="22">
        <v>97.143185951467814</v>
      </c>
      <c r="L14" s="22">
        <v>99.485414689451872</v>
      </c>
      <c r="M14" s="22">
        <v>99.360379046574451</v>
      </c>
      <c r="N14" s="22">
        <v>101.4756080082084</v>
      </c>
    </row>
    <row r="15" spans="1:14" x14ac:dyDescent="0.25">
      <c r="A15" s="10" t="s">
        <v>38</v>
      </c>
      <c r="B15" s="12"/>
      <c r="C15" s="23">
        <v>78.900291569419977</v>
      </c>
      <c r="D15" s="23">
        <v>85.777556371880195</v>
      </c>
      <c r="E15" s="23">
        <v>85.698158228720459</v>
      </c>
      <c r="F15" s="23">
        <v>87.302677886788658</v>
      </c>
      <c r="G15" s="23">
        <v>88.247469735340019</v>
      </c>
      <c r="H15" s="23">
        <v>89.951197416156617</v>
      </c>
      <c r="I15" s="23">
        <v>93.339145412769852</v>
      </c>
      <c r="J15" s="23">
        <v>93.5834944866032</v>
      </c>
      <c r="K15" s="23">
        <v>93.721806843892523</v>
      </c>
      <c r="L15" s="23">
        <v>95.889491154813555</v>
      </c>
      <c r="M15" s="23">
        <v>96.152733608917615</v>
      </c>
      <c r="N15" s="23">
        <v>98.084027331954843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22.375777207528273</v>
      </c>
      <c r="D17" s="32">
        <f t="shared" ref="D17:N17" si="2">D10-D13</f>
        <v>13.475671994179635</v>
      </c>
      <c r="E17" s="32">
        <f t="shared" si="2"/>
        <v>15.299977980638175</v>
      </c>
      <c r="F17" s="32">
        <f t="shared" si="2"/>
        <v>13.58041361075135</v>
      </c>
      <c r="G17" s="32">
        <f t="shared" si="2"/>
        <v>11.538212885937867</v>
      </c>
      <c r="H17" s="32">
        <f t="shared" si="2"/>
        <v>9.5982029085376439</v>
      </c>
      <c r="I17" s="32">
        <f t="shared" si="2"/>
        <v>2.1648512197745049</v>
      </c>
      <c r="J17" s="32">
        <f t="shared" si="2"/>
        <v>0.56010235366795769</v>
      </c>
      <c r="K17" s="32">
        <f t="shared" si="2"/>
        <v>-1.9222863121314049E-2</v>
      </c>
      <c r="L17" s="32">
        <f t="shared" si="2"/>
        <v>-5.6870469483476995</v>
      </c>
      <c r="M17" s="32">
        <f t="shared" si="2"/>
        <v>-7.0156456013102115</v>
      </c>
      <c r="N17" s="32">
        <f t="shared" si="2"/>
        <v>-13.542155387988913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734.37688355065268</v>
      </c>
      <c r="D19" s="26">
        <f t="shared" ref="D19:N19" si="3">SUM(D20:D21)</f>
        <v>736.67043397636746</v>
      </c>
      <c r="E19" s="26">
        <f t="shared" si="3"/>
        <v>736.87272784353286</v>
      </c>
      <c r="F19" s="26">
        <f t="shared" si="3"/>
        <v>737.59602457758751</v>
      </c>
      <c r="G19" s="26">
        <f t="shared" si="3"/>
        <v>733.44832570147537</v>
      </c>
      <c r="H19" s="26">
        <f t="shared" si="3"/>
        <v>735.18700646587763</v>
      </c>
      <c r="I19" s="26">
        <f t="shared" si="3"/>
        <v>735.44725668847673</v>
      </c>
      <c r="J19" s="26">
        <f t="shared" si="3"/>
        <v>734.55193734916475</v>
      </c>
      <c r="K19" s="26">
        <f t="shared" si="3"/>
        <v>734.11599362188883</v>
      </c>
      <c r="L19" s="26">
        <f t="shared" si="3"/>
        <v>732.4240198528812</v>
      </c>
      <c r="M19" s="26">
        <f t="shared" si="3"/>
        <v>731.31393715923525</v>
      </c>
      <c r="N19" s="26">
        <f t="shared" si="3"/>
        <v>730.83358446152897</v>
      </c>
    </row>
    <row r="20" spans="1:14" x14ac:dyDescent="0.25">
      <c r="A20" s="60" t="s">
        <v>40</v>
      </c>
      <c r="B20" s="60"/>
      <c r="C20" s="22">
        <v>361.84629262452285</v>
      </c>
      <c r="D20" s="22">
        <v>361.67047571666774</v>
      </c>
      <c r="E20" s="22">
        <v>363.48678235018622</v>
      </c>
      <c r="F20" s="22">
        <v>365.10380098731321</v>
      </c>
      <c r="G20" s="22">
        <v>361.83620858078774</v>
      </c>
      <c r="H20" s="22">
        <v>363.06118356832098</v>
      </c>
      <c r="I20" s="22">
        <v>363.84836786115631</v>
      </c>
      <c r="J20" s="22">
        <v>364.44420959316915</v>
      </c>
      <c r="K20" s="22">
        <v>364.41959817254428</v>
      </c>
      <c r="L20" s="22">
        <v>362.88296964367885</v>
      </c>
      <c r="M20" s="22">
        <v>362.83959113996542</v>
      </c>
      <c r="N20" s="22">
        <v>363.37850943717893</v>
      </c>
    </row>
    <row r="21" spans="1:14" x14ac:dyDescent="0.25">
      <c r="A21" s="27" t="s">
        <v>41</v>
      </c>
      <c r="B21" s="27"/>
      <c r="C21" s="29">
        <v>372.53059092612983</v>
      </c>
      <c r="D21" s="29">
        <v>374.99995825969972</v>
      </c>
      <c r="E21" s="29">
        <v>373.38594549334658</v>
      </c>
      <c r="F21" s="29">
        <v>372.49222359027425</v>
      </c>
      <c r="G21" s="29">
        <v>371.61211712068769</v>
      </c>
      <c r="H21" s="29">
        <v>372.1258228975567</v>
      </c>
      <c r="I21" s="29">
        <v>371.59888882732037</v>
      </c>
      <c r="J21" s="29">
        <v>370.10772775599554</v>
      </c>
      <c r="K21" s="29">
        <v>369.69639544934455</v>
      </c>
      <c r="L21" s="29">
        <v>369.5410502092023</v>
      </c>
      <c r="M21" s="29">
        <v>368.47434601926983</v>
      </c>
      <c r="N21" s="29">
        <v>367.45507502435004</v>
      </c>
    </row>
    <row r="22" spans="1:14" x14ac:dyDescent="0.25">
      <c r="A22" s="63" t="s">
        <v>44</v>
      </c>
      <c r="B22" s="63"/>
      <c r="C22" s="26">
        <f>SUM(C23:C24)</f>
        <v>605.04893015786297</v>
      </c>
      <c r="D22" s="26">
        <f t="shared" ref="D22:N22" si="4">SUM(D23:D24)</f>
        <v>601.83367769059066</v>
      </c>
      <c r="E22" s="26">
        <f t="shared" si="4"/>
        <v>601.57047633129548</v>
      </c>
      <c r="F22" s="26">
        <f t="shared" si="4"/>
        <v>600.71744419780407</v>
      </c>
      <c r="G22" s="26">
        <f t="shared" si="4"/>
        <v>606.81671286629808</v>
      </c>
      <c r="H22" s="26">
        <f t="shared" si="4"/>
        <v>605.62111750022314</v>
      </c>
      <c r="I22" s="26">
        <f t="shared" si="4"/>
        <v>604.33765298960088</v>
      </c>
      <c r="J22" s="26">
        <f t="shared" si="4"/>
        <v>605.93386133934177</v>
      </c>
      <c r="K22" s="26">
        <f t="shared" si="4"/>
        <v>605.59209042437067</v>
      </c>
      <c r="L22" s="26">
        <f t="shared" si="4"/>
        <v>605.89780630653615</v>
      </c>
      <c r="M22" s="26">
        <f t="shared" si="4"/>
        <v>608.6057877168646</v>
      </c>
      <c r="N22" s="26">
        <f t="shared" si="4"/>
        <v>609.44795893774688</v>
      </c>
    </row>
    <row r="23" spans="1:14" x14ac:dyDescent="0.25">
      <c r="A23" s="60" t="s">
        <v>42</v>
      </c>
      <c r="B23" s="60"/>
      <c r="C23" s="23">
        <v>308.02543469423512</v>
      </c>
      <c r="D23" s="22">
        <v>307.24505921792246</v>
      </c>
      <c r="E23" s="22">
        <v>306.19272147167425</v>
      </c>
      <c r="F23" s="22">
        <v>304.59150143909687</v>
      </c>
      <c r="G23" s="22">
        <v>308.50081871706698</v>
      </c>
      <c r="H23" s="22">
        <v>307.66107542313574</v>
      </c>
      <c r="I23" s="22">
        <v>306.22908205511038</v>
      </c>
      <c r="J23" s="22">
        <v>306.07767840410685</v>
      </c>
      <c r="K23" s="22">
        <v>306.49794015512367</v>
      </c>
      <c r="L23" s="22">
        <v>306.44334703291742</v>
      </c>
      <c r="M23" s="22">
        <v>307.70688012967025</v>
      </c>
      <c r="N23" s="22">
        <v>307.40146962397694</v>
      </c>
    </row>
    <row r="24" spans="1:14" x14ac:dyDescent="0.25">
      <c r="A24" s="10" t="s">
        <v>43</v>
      </c>
      <c r="B24" s="10"/>
      <c r="C24" s="23">
        <v>297.0234954636278</v>
      </c>
      <c r="D24" s="23">
        <v>294.5886184726682</v>
      </c>
      <c r="E24" s="23">
        <v>295.37775485962123</v>
      </c>
      <c r="F24" s="23">
        <v>296.1259427587072</v>
      </c>
      <c r="G24" s="23">
        <v>298.3158941492311</v>
      </c>
      <c r="H24" s="23">
        <v>297.96004207708745</v>
      </c>
      <c r="I24" s="23">
        <v>298.10857093449044</v>
      </c>
      <c r="J24" s="23">
        <v>299.85618293523493</v>
      </c>
      <c r="K24" s="23">
        <v>299.094150269247</v>
      </c>
      <c r="L24" s="23">
        <v>299.45445927361874</v>
      </c>
      <c r="M24" s="23">
        <v>300.89890758719429</v>
      </c>
      <c r="N24" s="23">
        <v>302.04648931376994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129.32795339278971</v>
      </c>
      <c r="D26" s="32">
        <f t="shared" ref="D26:N26" si="5">D19-D22</f>
        <v>134.8367562857768</v>
      </c>
      <c r="E26" s="32">
        <f t="shared" si="5"/>
        <v>135.30225151223738</v>
      </c>
      <c r="F26" s="32">
        <f t="shared" si="5"/>
        <v>136.87858037978344</v>
      </c>
      <c r="G26" s="32">
        <f t="shared" si="5"/>
        <v>126.63161283517729</v>
      </c>
      <c r="H26" s="32">
        <f t="shared" si="5"/>
        <v>129.56588896565449</v>
      </c>
      <c r="I26" s="32">
        <f t="shared" si="5"/>
        <v>131.10960369887584</v>
      </c>
      <c r="J26" s="32">
        <f t="shared" si="5"/>
        <v>128.61807600982297</v>
      </c>
      <c r="K26" s="32">
        <f t="shared" si="5"/>
        <v>128.52390319751817</v>
      </c>
      <c r="L26" s="32">
        <f t="shared" si="5"/>
        <v>126.52621354634505</v>
      </c>
      <c r="M26" s="32">
        <f t="shared" si="5"/>
        <v>122.70814944237065</v>
      </c>
      <c r="N26" s="32">
        <f t="shared" si="5"/>
        <v>121.3856255237821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151.70373060031798</v>
      </c>
      <c r="D30" s="32">
        <f t="shared" ref="D30:N30" si="6">D17+D26+D28</f>
        <v>148.31242827995644</v>
      </c>
      <c r="E30" s="32">
        <f t="shared" si="6"/>
        <v>150.60222949287555</v>
      </c>
      <c r="F30" s="32">
        <f t="shared" si="6"/>
        <v>150.45899399053479</v>
      </c>
      <c r="G30" s="32">
        <f t="shared" si="6"/>
        <v>138.16982572111516</v>
      </c>
      <c r="H30" s="32">
        <f t="shared" si="6"/>
        <v>139.16409187419214</v>
      </c>
      <c r="I30" s="32">
        <f t="shared" si="6"/>
        <v>133.27445491865035</v>
      </c>
      <c r="J30" s="32">
        <f t="shared" si="6"/>
        <v>129.17817836349093</v>
      </c>
      <c r="K30" s="32">
        <f t="shared" si="6"/>
        <v>128.50468033439685</v>
      </c>
      <c r="L30" s="32">
        <f t="shared" si="6"/>
        <v>120.83916659799735</v>
      </c>
      <c r="M30" s="32">
        <f t="shared" si="6"/>
        <v>115.69250384106044</v>
      </c>
      <c r="N30" s="32">
        <f t="shared" si="6"/>
        <v>107.84347013579318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16570.703730600319</v>
      </c>
      <c r="D32" s="21">
        <v>16719.016158880277</v>
      </c>
      <c r="E32" s="21">
        <v>16869.618388373154</v>
      </c>
      <c r="F32" s="21">
        <v>17020.077382363685</v>
      </c>
      <c r="G32" s="21">
        <v>17158.247208084795</v>
      </c>
      <c r="H32" s="21">
        <v>17297.411299958996</v>
      </c>
      <c r="I32" s="21">
        <v>17430.685754877642</v>
      </c>
      <c r="J32" s="21">
        <v>17559.863933241133</v>
      </c>
      <c r="K32" s="21">
        <v>17688.368613575527</v>
      </c>
      <c r="L32" s="21">
        <v>17809.207780173529</v>
      </c>
      <c r="M32" s="21">
        <v>17924.900284014588</v>
      </c>
      <c r="N32" s="21">
        <v>18032.743754150382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9.2395231500286279E-3</v>
      </c>
      <c r="D34" s="39">
        <f t="shared" ref="D34:N34" si="7">(D32/D8)-1</f>
        <v>8.9502794022005006E-3</v>
      </c>
      <c r="E34" s="39">
        <f t="shared" si="7"/>
        <v>9.0078404172655446E-3</v>
      </c>
      <c r="F34" s="39">
        <f t="shared" si="7"/>
        <v>8.9189328724963435E-3</v>
      </c>
      <c r="G34" s="39">
        <f t="shared" si="7"/>
        <v>8.1180492084180766E-3</v>
      </c>
      <c r="H34" s="39">
        <f t="shared" si="7"/>
        <v>8.1106240157577947E-3</v>
      </c>
      <c r="I34" s="39">
        <f t="shared" si="7"/>
        <v>7.7048786438327355E-3</v>
      </c>
      <c r="J34" s="39">
        <f t="shared" si="7"/>
        <v>7.4109636407932999E-3</v>
      </c>
      <c r="K34" s="39">
        <f t="shared" si="7"/>
        <v>7.3180908931265165E-3</v>
      </c>
      <c r="L34" s="39">
        <f t="shared" si="7"/>
        <v>6.8315608543605411E-3</v>
      </c>
      <c r="M34" s="39">
        <f t="shared" si="7"/>
        <v>6.4962184320100924E-3</v>
      </c>
      <c r="N34" s="39">
        <f t="shared" si="7"/>
        <v>6.0164055825722151E-3</v>
      </c>
    </row>
    <row r="35" spans="1:14" ht="15.75" thickBot="1" x14ac:dyDescent="0.3">
      <c r="A35" s="40" t="s">
        <v>15</v>
      </c>
      <c r="B35" s="41"/>
      <c r="C35" s="42">
        <f>(C32/$C$8)-1</f>
        <v>9.2395231500286279E-3</v>
      </c>
      <c r="D35" s="42">
        <f t="shared" ref="D35:N35" si="8">(D32/$C$8)-1</f>
        <v>1.8272498865964826E-2</v>
      </c>
      <c r="E35" s="42">
        <f t="shared" si="8"/>
        <v>2.7444935037039597E-2</v>
      </c>
      <c r="F35" s="42">
        <f t="shared" si="8"/>
        <v>3.6608647442821329E-2</v>
      </c>
      <c r="G35" s="42">
        <f t="shared" si="8"/>
        <v>4.5023887452633859E-2</v>
      </c>
      <c r="H35" s="42">
        <f t="shared" si="8"/>
        <v>5.3499683291247768E-2</v>
      </c>
      <c r="I35" s="42">
        <f t="shared" si="8"/>
        <v>6.161677050232317E-2</v>
      </c>
      <c r="J35" s="42">
        <f t="shared" si="8"/>
        <v>6.9484373788972098E-2</v>
      </c>
      <c r="K35" s="42">
        <f t="shared" si="8"/>
        <v>7.731095764513829E-2</v>
      </c>
      <c r="L35" s="42">
        <f t="shared" si="8"/>
        <v>8.4670673011360442E-2</v>
      </c>
      <c r="M35" s="42">
        <f t="shared" si="8"/>
        <v>9.1716930630037607E-2</v>
      </c>
      <c r="N35" s="42">
        <f t="shared" si="8"/>
        <v>9.8285142466068676E-2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1.7935561591757097</v>
      </c>
      <c r="D41" s="47">
        <v>1.8065150552326277</v>
      </c>
      <c r="E41" s="47">
        <v>1.7964322881782417</v>
      </c>
      <c r="F41" s="47">
        <v>1.7970844489232727</v>
      </c>
      <c r="G41" s="47">
        <v>1.790770198582408</v>
      </c>
      <c r="H41" s="47">
        <v>1.8042304480742772</v>
      </c>
      <c r="I41" s="47">
        <v>1.8043630636226724</v>
      </c>
      <c r="J41" s="47">
        <v>1.8049054506775619</v>
      </c>
      <c r="K41" s="47">
        <v>1.8171876536809044</v>
      </c>
      <c r="L41" s="47">
        <v>1.8217521728170771</v>
      </c>
      <c r="M41" s="47">
        <v>1.8289578394786057</v>
      </c>
      <c r="N41" s="47">
        <v>1.8262198933388094</v>
      </c>
    </row>
    <row r="43" spans="1:14" x14ac:dyDescent="0.25">
      <c r="A43" s="48" t="s">
        <v>31</v>
      </c>
      <c r="B43" s="48"/>
      <c r="C43" s="49">
        <v>96.143266846776498</v>
      </c>
      <c r="D43" s="49">
        <v>100.13479565393037</v>
      </c>
      <c r="E43" s="49">
        <v>97.100602158646481</v>
      </c>
      <c r="F43" s="49">
        <v>96.479041110514189</v>
      </c>
      <c r="G43" s="49">
        <v>95.379546333651192</v>
      </c>
      <c r="H43" s="49">
        <v>94.837194920346462</v>
      </c>
      <c r="I43" s="49">
        <v>96.102240537198597</v>
      </c>
      <c r="J43" s="49">
        <v>94.452726851379438</v>
      </c>
      <c r="K43" s="49">
        <v>92.619521658076167</v>
      </c>
      <c r="L43" s="49">
        <v>92.658717591973158</v>
      </c>
      <c r="M43" s="49">
        <v>90.653113067119136</v>
      </c>
      <c r="N43" s="49">
        <v>90.35321633665454</v>
      </c>
    </row>
    <row r="44" spans="1:14" x14ac:dyDescent="0.25">
      <c r="A44" s="19" t="s">
        <v>47</v>
      </c>
      <c r="B44" s="19"/>
      <c r="C44" s="50">
        <v>97.225641260509732</v>
      </c>
      <c r="D44" s="50">
        <v>100.13479565393041</v>
      </c>
      <c r="E44" s="50">
        <v>96.906307717570229</v>
      </c>
      <c r="F44" s="50">
        <v>96.111534866161108</v>
      </c>
      <c r="G44" s="50">
        <v>94.863561668148094</v>
      </c>
      <c r="H44" s="50">
        <v>94.154528922143768</v>
      </c>
      <c r="I44" s="50">
        <v>95.273644185265439</v>
      </c>
      <c r="J44" s="50">
        <v>93.519197766682126</v>
      </c>
      <c r="K44" s="50">
        <v>91.610366622626003</v>
      </c>
      <c r="L44" s="50">
        <v>91.585678557982334</v>
      </c>
      <c r="M44" s="50">
        <v>89.480976676298894</v>
      </c>
      <c r="N44" s="50">
        <v>89.113213273207862</v>
      </c>
    </row>
    <row r="45" spans="1:14" x14ac:dyDescent="0.25">
      <c r="A45" s="51" t="s">
        <v>48</v>
      </c>
      <c r="B45" s="51"/>
      <c r="C45" s="52">
        <v>95.0376320054378</v>
      </c>
      <c r="D45" s="52">
        <v>100.13479565393034</v>
      </c>
      <c r="E45" s="52">
        <v>97.299113235769113</v>
      </c>
      <c r="F45" s="52">
        <v>96.856795359119843</v>
      </c>
      <c r="G45" s="52">
        <v>95.914179817258585</v>
      </c>
      <c r="H45" s="52">
        <v>95.548141755659429</v>
      </c>
      <c r="I45" s="52">
        <v>96.970016423781829</v>
      </c>
      <c r="J45" s="52">
        <v>95.437100775388316</v>
      </c>
      <c r="K45" s="52">
        <v>93.689253040693814</v>
      </c>
      <c r="L45" s="52">
        <v>93.7988993704015</v>
      </c>
      <c r="M45" s="52">
        <v>91.897056520331077</v>
      </c>
      <c r="N45" s="52">
        <v>91.672946728741579</v>
      </c>
    </row>
    <row r="47" spans="1:14" x14ac:dyDescent="0.25">
      <c r="A47" s="48" t="s">
        <v>32</v>
      </c>
      <c r="B47" s="48"/>
      <c r="C47" s="49">
        <v>79.937359840439086</v>
      </c>
      <c r="D47" s="49">
        <v>79.440060557220249</v>
      </c>
      <c r="E47" s="49">
        <v>79.825664256144051</v>
      </c>
      <c r="F47" s="49">
        <v>79.907896859245639</v>
      </c>
      <c r="G47" s="49">
        <v>80.051006728504049</v>
      </c>
      <c r="H47" s="49">
        <v>80.126247629198431</v>
      </c>
      <c r="I47" s="49">
        <v>79.974234268062162</v>
      </c>
      <c r="J47" s="49">
        <v>80.183247588662937</v>
      </c>
      <c r="K47" s="49">
        <v>80.42260122894298</v>
      </c>
      <c r="L47" s="49">
        <v>80.424572402320862</v>
      </c>
      <c r="M47" s="49">
        <v>80.696218550619307</v>
      </c>
      <c r="N47" s="49">
        <v>80.745148117526568</v>
      </c>
    </row>
    <row r="48" spans="1:14" x14ac:dyDescent="0.25">
      <c r="A48" s="19" t="s">
        <v>45</v>
      </c>
      <c r="B48" s="19"/>
      <c r="C48" s="50">
        <v>77.768736968390328</v>
      </c>
      <c r="D48" s="50">
        <v>77.392094147035351</v>
      </c>
      <c r="E48" s="50">
        <v>77.818219573775181</v>
      </c>
      <c r="F48" s="50">
        <v>77.92887975150029</v>
      </c>
      <c r="G48" s="50">
        <v>78.100832974970047</v>
      </c>
      <c r="H48" s="50">
        <v>78.201150647323246</v>
      </c>
      <c r="I48" s="50">
        <v>78.058019928081194</v>
      </c>
      <c r="J48" s="50">
        <v>78.296789248217053</v>
      </c>
      <c r="K48" s="50">
        <v>78.565956329263074</v>
      </c>
      <c r="L48" s="50">
        <v>78.57860998457592</v>
      </c>
      <c r="M48" s="50">
        <v>78.878046089063233</v>
      </c>
      <c r="N48" s="50">
        <v>78.942370294132559</v>
      </c>
    </row>
    <row r="49" spans="1:14" x14ac:dyDescent="0.25">
      <c r="A49" s="51" t="s">
        <v>46</v>
      </c>
      <c r="B49" s="51"/>
      <c r="C49" s="52">
        <v>81.960200273766148</v>
      </c>
      <c r="D49" s="52">
        <v>81.374954420863219</v>
      </c>
      <c r="E49" s="52">
        <v>81.705984889837438</v>
      </c>
      <c r="F49" s="52">
        <v>81.764454139077955</v>
      </c>
      <c r="G49" s="52">
        <v>81.881000078464027</v>
      </c>
      <c r="H49" s="52">
        <v>81.933513522739887</v>
      </c>
      <c r="I49" s="52">
        <v>81.777855163918744</v>
      </c>
      <c r="J49" s="52">
        <v>81.959555528743877</v>
      </c>
      <c r="K49" s="52">
        <v>82.17000932984071</v>
      </c>
      <c r="L49" s="52">
        <v>82.159597625263515</v>
      </c>
      <c r="M49" s="52">
        <v>82.397098550476144</v>
      </c>
      <c r="N49" s="52">
        <v>82.432973213358153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69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13889</v>
      </c>
      <c r="D8" s="21">
        <v>14121.646057696084</v>
      </c>
      <c r="E8" s="21">
        <v>14356.989496529113</v>
      </c>
      <c r="F8" s="21">
        <v>14599.309837432806</v>
      </c>
      <c r="G8" s="21">
        <v>14845.735429834573</v>
      </c>
      <c r="H8" s="21">
        <v>15086.168442958828</v>
      </c>
      <c r="I8" s="21">
        <v>15331.616158967385</v>
      </c>
      <c r="J8" s="21">
        <v>15576.405110849142</v>
      </c>
      <c r="K8" s="21">
        <v>15821.645802912721</v>
      </c>
      <c r="L8" s="21">
        <v>16066.624389287539</v>
      </c>
      <c r="M8" s="21">
        <v>16306.518003305255</v>
      </c>
      <c r="N8" s="21">
        <v>16543.944197037792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171.88731900804621</v>
      </c>
      <c r="D10" s="26">
        <f t="shared" ref="D10:N10" si="0">SUM(D11:D12)</f>
        <v>178.37043472072259</v>
      </c>
      <c r="E10" s="26">
        <f t="shared" si="0"/>
        <v>182.54539978268977</v>
      </c>
      <c r="F10" s="26">
        <f t="shared" si="0"/>
        <v>187.17030665637623</v>
      </c>
      <c r="G10" s="26">
        <f t="shared" si="0"/>
        <v>190.37756958634509</v>
      </c>
      <c r="H10" s="26">
        <f t="shared" si="0"/>
        <v>194.96237271024995</v>
      </c>
      <c r="I10" s="26">
        <f t="shared" si="0"/>
        <v>197.47549419782553</v>
      </c>
      <c r="J10" s="26">
        <f t="shared" si="0"/>
        <v>199.30546663367852</v>
      </c>
      <c r="K10" s="26">
        <f t="shared" si="0"/>
        <v>201.54222423237024</v>
      </c>
      <c r="L10" s="26">
        <f t="shared" si="0"/>
        <v>202.20851279492638</v>
      </c>
      <c r="M10" s="26">
        <f t="shared" si="0"/>
        <v>202.59267763153295</v>
      </c>
      <c r="N10" s="26">
        <f t="shared" si="0"/>
        <v>201.47463195325801</v>
      </c>
    </row>
    <row r="11" spans="1:14" x14ac:dyDescent="0.25">
      <c r="A11" s="20" t="s">
        <v>34</v>
      </c>
      <c r="B11" s="18"/>
      <c r="C11" s="22">
        <v>88.085824496645827</v>
      </c>
      <c r="D11" s="22">
        <v>91.167111079480421</v>
      </c>
      <c r="E11" s="22">
        <v>93.266310620215677</v>
      </c>
      <c r="F11" s="22">
        <v>95.850715699261556</v>
      </c>
      <c r="G11" s="22">
        <v>97.202898914831209</v>
      </c>
      <c r="H11" s="22">
        <v>99.592692196752239</v>
      </c>
      <c r="I11" s="22">
        <v>101.38723941820381</v>
      </c>
      <c r="J11" s="22">
        <v>101.86723850165791</v>
      </c>
      <c r="K11" s="22">
        <v>103.43232106291535</v>
      </c>
      <c r="L11" s="22">
        <v>103.58751883529563</v>
      </c>
      <c r="M11" s="22">
        <v>103.77561983573278</v>
      </c>
      <c r="N11" s="22">
        <v>103.03483370942932</v>
      </c>
    </row>
    <row r="12" spans="1:14" x14ac:dyDescent="0.25">
      <c r="A12" s="27" t="s">
        <v>35</v>
      </c>
      <c r="B12" s="28"/>
      <c r="C12" s="29">
        <v>83.801494511400378</v>
      </c>
      <c r="D12" s="29">
        <v>87.203323641242164</v>
      </c>
      <c r="E12" s="29">
        <v>89.279089162474094</v>
      </c>
      <c r="F12" s="29">
        <v>91.31959095711467</v>
      </c>
      <c r="G12" s="29">
        <v>93.17467067151388</v>
      </c>
      <c r="H12" s="29">
        <v>95.369680513497713</v>
      </c>
      <c r="I12" s="29">
        <v>96.088254779621721</v>
      </c>
      <c r="J12" s="29">
        <v>97.438228132020612</v>
      </c>
      <c r="K12" s="29">
        <v>98.109903169454896</v>
      </c>
      <c r="L12" s="29">
        <v>98.620993959630752</v>
      </c>
      <c r="M12" s="29">
        <v>98.817057795800167</v>
      </c>
      <c r="N12" s="29">
        <v>98.43979824382869</v>
      </c>
    </row>
    <row r="13" spans="1:14" x14ac:dyDescent="0.25">
      <c r="A13" s="33" t="s">
        <v>36</v>
      </c>
      <c r="B13" s="18"/>
      <c r="C13" s="26">
        <f>SUM(C14:C15)</f>
        <v>121.84210986409585</v>
      </c>
      <c r="D13" s="26">
        <f t="shared" ref="D13:N13" si="1">SUM(D14:D15)</f>
        <v>129.27713679071178</v>
      </c>
      <c r="E13" s="26">
        <f t="shared" si="1"/>
        <v>126.80024721320632</v>
      </c>
      <c r="F13" s="26">
        <f t="shared" si="1"/>
        <v>128.22346468643977</v>
      </c>
      <c r="G13" s="26">
        <f t="shared" si="1"/>
        <v>129.34919815755629</v>
      </c>
      <c r="H13" s="26">
        <f t="shared" si="1"/>
        <v>131.43873604858646</v>
      </c>
      <c r="I13" s="26">
        <f t="shared" si="1"/>
        <v>135.98747566423137</v>
      </c>
      <c r="J13" s="26">
        <f t="shared" si="1"/>
        <v>136.5587643521761</v>
      </c>
      <c r="K13" s="26">
        <f t="shared" si="1"/>
        <v>137.26974065704491</v>
      </c>
      <c r="L13" s="26">
        <f t="shared" si="1"/>
        <v>140.9687165411197</v>
      </c>
      <c r="M13" s="26">
        <f t="shared" si="1"/>
        <v>141.57441522795602</v>
      </c>
      <c r="N13" s="26">
        <f t="shared" si="1"/>
        <v>145.11061962427954</v>
      </c>
    </row>
    <row r="14" spans="1:14" x14ac:dyDescent="0.25">
      <c r="A14" s="20" t="s">
        <v>37</v>
      </c>
      <c r="B14" s="18"/>
      <c r="C14" s="22">
        <v>62.09211055651253</v>
      </c>
      <c r="D14" s="22">
        <v>65.525546838882491</v>
      </c>
      <c r="E14" s="22">
        <v>64.593737991934304</v>
      </c>
      <c r="F14" s="22">
        <v>65.514852658350222</v>
      </c>
      <c r="G14" s="22">
        <v>66.411294606973073</v>
      </c>
      <c r="H14" s="22">
        <v>67.70410322512862</v>
      </c>
      <c r="I14" s="22">
        <v>70.193917223915335</v>
      </c>
      <c r="J14" s="22">
        <v>70.701157093773006</v>
      </c>
      <c r="K14" s="22">
        <v>71.295598123136102</v>
      </c>
      <c r="L14" s="22">
        <v>73.40417056029554</v>
      </c>
      <c r="M14" s="22">
        <v>73.709489427231375</v>
      </c>
      <c r="N14" s="22">
        <v>75.540893856379071</v>
      </c>
    </row>
    <row r="15" spans="1:14" x14ac:dyDescent="0.25">
      <c r="A15" s="10" t="s">
        <v>38</v>
      </c>
      <c r="B15" s="12"/>
      <c r="C15" s="23">
        <v>59.749999307583323</v>
      </c>
      <c r="D15" s="23">
        <v>63.751589951829303</v>
      </c>
      <c r="E15" s="23">
        <v>62.206509221272022</v>
      </c>
      <c r="F15" s="23">
        <v>62.708612028089547</v>
      </c>
      <c r="G15" s="23">
        <v>62.937903550583222</v>
      </c>
      <c r="H15" s="23">
        <v>63.734632823457858</v>
      </c>
      <c r="I15" s="23">
        <v>65.793558440316033</v>
      </c>
      <c r="J15" s="23">
        <v>65.857607258403092</v>
      </c>
      <c r="K15" s="23">
        <v>65.974142533908804</v>
      </c>
      <c r="L15" s="23">
        <v>67.564545980824164</v>
      </c>
      <c r="M15" s="23">
        <v>67.864925800724663</v>
      </c>
      <c r="N15" s="23">
        <v>69.569725767900451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50.045209143950359</v>
      </c>
      <c r="D17" s="32">
        <f t="shared" ref="D17:N17" si="2">D10-D13</f>
        <v>49.093297930010806</v>
      </c>
      <c r="E17" s="32">
        <f t="shared" si="2"/>
        <v>55.745152569483452</v>
      </c>
      <c r="F17" s="32">
        <f t="shared" si="2"/>
        <v>58.946841969936457</v>
      </c>
      <c r="G17" s="32">
        <f t="shared" si="2"/>
        <v>61.028371428788802</v>
      </c>
      <c r="H17" s="32">
        <f t="shared" si="2"/>
        <v>63.523636661663488</v>
      </c>
      <c r="I17" s="32">
        <f t="shared" si="2"/>
        <v>61.488018533594158</v>
      </c>
      <c r="J17" s="32">
        <f t="shared" si="2"/>
        <v>62.746702281502422</v>
      </c>
      <c r="K17" s="32">
        <f t="shared" si="2"/>
        <v>64.272483575325339</v>
      </c>
      <c r="L17" s="32">
        <f t="shared" si="2"/>
        <v>61.239796253806674</v>
      </c>
      <c r="M17" s="32">
        <f t="shared" si="2"/>
        <v>61.018262403576927</v>
      </c>
      <c r="N17" s="32">
        <f t="shared" si="2"/>
        <v>56.364012328978475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654.22446706220398</v>
      </c>
      <c r="D19" s="26">
        <f t="shared" ref="D19:N19" si="3">SUM(D20:D21)</f>
        <v>656.94377337497974</v>
      </c>
      <c r="E19" s="26">
        <f t="shared" si="3"/>
        <v>657.12736452634135</v>
      </c>
      <c r="F19" s="26">
        <f t="shared" si="3"/>
        <v>657.44856777108191</v>
      </c>
      <c r="G19" s="26">
        <f t="shared" si="3"/>
        <v>653.51715274612934</v>
      </c>
      <c r="H19" s="26">
        <f t="shared" si="3"/>
        <v>654.4938115859967</v>
      </c>
      <c r="I19" s="26">
        <f t="shared" si="3"/>
        <v>655.2498149626914</v>
      </c>
      <c r="J19" s="26">
        <f t="shared" si="3"/>
        <v>654.53049255121914</v>
      </c>
      <c r="K19" s="26">
        <f t="shared" si="3"/>
        <v>654.06487900056982</v>
      </c>
      <c r="L19" s="26">
        <f t="shared" si="3"/>
        <v>653.2576542060475</v>
      </c>
      <c r="M19" s="26">
        <f t="shared" si="3"/>
        <v>651.72520004795274</v>
      </c>
      <c r="N19" s="26">
        <f t="shared" si="3"/>
        <v>651.50998284745083</v>
      </c>
    </row>
    <row r="20" spans="1:14" x14ac:dyDescent="0.25">
      <c r="A20" s="60" t="s">
        <v>40</v>
      </c>
      <c r="B20" s="60"/>
      <c r="C20" s="22">
        <v>322.25890780736694</v>
      </c>
      <c r="D20" s="22">
        <v>323.06517966291187</v>
      </c>
      <c r="E20" s="22">
        <v>324.54293879295568</v>
      </c>
      <c r="F20" s="22">
        <v>325.54861606387846</v>
      </c>
      <c r="G20" s="22">
        <v>322.64915968300943</v>
      </c>
      <c r="H20" s="22">
        <v>323.69615773017694</v>
      </c>
      <c r="I20" s="22">
        <v>324.32891004067471</v>
      </c>
      <c r="J20" s="22">
        <v>324.81606689245092</v>
      </c>
      <c r="K20" s="22">
        <v>324.74722320535875</v>
      </c>
      <c r="L20" s="22">
        <v>324.0823476546451</v>
      </c>
      <c r="M20" s="22">
        <v>323.59530499480167</v>
      </c>
      <c r="N20" s="22">
        <v>323.90386784625997</v>
      </c>
    </row>
    <row r="21" spans="1:14" x14ac:dyDescent="0.25">
      <c r="A21" s="27" t="s">
        <v>41</v>
      </c>
      <c r="B21" s="27"/>
      <c r="C21" s="29">
        <v>331.96555925483705</v>
      </c>
      <c r="D21" s="29">
        <v>333.87859371206787</v>
      </c>
      <c r="E21" s="29">
        <v>332.58442573338567</v>
      </c>
      <c r="F21" s="29">
        <v>331.89995170720346</v>
      </c>
      <c r="G21" s="29">
        <v>330.86799306311991</v>
      </c>
      <c r="H21" s="29">
        <v>330.79765385581976</v>
      </c>
      <c r="I21" s="29">
        <v>330.92090492201669</v>
      </c>
      <c r="J21" s="29">
        <v>329.71442565876828</v>
      </c>
      <c r="K21" s="29">
        <v>329.31765579521101</v>
      </c>
      <c r="L21" s="29">
        <v>329.1753065514024</v>
      </c>
      <c r="M21" s="29">
        <v>328.12989505315107</v>
      </c>
      <c r="N21" s="29">
        <v>327.60611500119086</v>
      </c>
    </row>
    <row r="22" spans="1:14" x14ac:dyDescent="0.25">
      <c r="A22" s="63" t="s">
        <v>44</v>
      </c>
      <c r="B22" s="63"/>
      <c r="C22" s="26">
        <f>SUM(C23:C24)</f>
        <v>471.62361851007358</v>
      </c>
      <c r="D22" s="26">
        <f t="shared" ref="D22:N22" si="4">SUM(D23:D24)</f>
        <v>470.69363247195633</v>
      </c>
      <c r="E22" s="26">
        <f t="shared" si="4"/>
        <v>470.55217619213568</v>
      </c>
      <c r="F22" s="26">
        <f t="shared" si="4"/>
        <v>469.96981733924997</v>
      </c>
      <c r="G22" s="26">
        <f t="shared" si="4"/>
        <v>474.11251105066174</v>
      </c>
      <c r="H22" s="26">
        <f t="shared" si="4"/>
        <v>472.56973223910177</v>
      </c>
      <c r="I22" s="26">
        <f t="shared" si="4"/>
        <v>471.94888161453071</v>
      </c>
      <c r="J22" s="26">
        <f t="shared" si="4"/>
        <v>472.03650276914027</v>
      </c>
      <c r="K22" s="26">
        <f t="shared" si="4"/>
        <v>473.35877620107988</v>
      </c>
      <c r="L22" s="26">
        <f t="shared" si="4"/>
        <v>474.60383644213618</v>
      </c>
      <c r="M22" s="26">
        <f t="shared" si="4"/>
        <v>475.31726871899303</v>
      </c>
      <c r="N22" s="26">
        <f t="shared" si="4"/>
        <v>475.69707009500831</v>
      </c>
    </row>
    <row r="23" spans="1:14" x14ac:dyDescent="0.25">
      <c r="A23" s="60" t="s">
        <v>42</v>
      </c>
      <c r="B23" s="60"/>
      <c r="C23" s="23">
        <v>239.59977456895652</v>
      </c>
      <c r="D23" s="22">
        <v>241.13682794010413</v>
      </c>
      <c r="E23" s="22">
        <v>239.72170742443009</v>
      </c>
      <c r="F23" s="22">
        <v>238.23887548502105</v>
      </c>
      <c r="G23" s="22">
        <v>241.06486267596435</v>
      </c>
      <c r="H23" s="22">
        <v>240.25472242092599</v>
      </c>
      <c r="I23" s="22">
        <v>239.34394316486944</v>
      </c>
      <c r="J23" s="22">
        <v>238.75097991001954</v>
      </c>
      <c r="K23" s="22">
        <v>239.11341707976081</v>
      </c>
      <c r="L23" s="22">
        <v>240.43007107105365</v>
      </c>
      <c r="M23" s="22">
        <v>240.52190077296811</v>
      </c>
      <c r="N23" s="22">
        <v>239.78777355237182</v>
      </c>
    </row>
    <row r="24" spans="1:14" x14ac:dyDescent="0.25">
      <c r="A24" s="10" t="s">
        <v>43</v>
      </c>
      <c r="B24" s="10"/>
      <c r="C24" s="23">
        <v>232.02384394111709</v>
      </c>
      <c r="D24" s="23">
        <v>229.55680453185218</v>
      </c>
      <c r="E24" s="23">
        <v>230.83046876770558</v>
      </c>
      <c r="F24" s="23">
        <v>231.73094185422889</v>
      </c>
      <c r="G24" s="23">
        <v>233.04764837469736</v>
      </c>
      <c r="H24" s="23">
        <v>232.31500981817575</v>
      </c>
      <c r="I24" s="23">
        <v>232.60493844966126</v>
      </c>
      <c r="J24" s="23">
        <v>233.28552285912076</v>
      </c>
      <c r="K24" s="23">
        <v>234.24535912131904</v>
      </c>
      <c r="L24" s="23">
        <v>234.17376537108257</v>
      </c>
      <c r="M24" s="23">
        <v>234.79536794602492</v>
      </c>
      <c r="N24" s="23">
        <v>235.9092965426365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182.6008485521304</v>
      </c>
      <c r="D26" s="32">
        <f t="shared" ref="D26:N26" si="5">D19-D22</f>
        <v>186.25014090302341</v>
      </c>
      <c r="E26" s="32">
        <f t="shared" si="5"/>
        <v>186.57518833420568</v>
      </c>
      <c r="F26" s="32">
        <f t="shared" si="5"/>
        <v>187.47875043183194</v>
      </c>
      <c r="G26" s="32">
        <f t="shared" si="5"/>
        <v>179.4046416954676</v>
      </c>
      <c r="H26" s="32">
        <f t="shared" si="5"/>
        <v>181.92407934689493</v>
      </c>
      <c r="I26" s="32">
        <f t="shared" si="5"/>
        <v>183.3009333481607</v>
      </c>
      <c r="J26" s="32">
        <f t="shared" si="5"/>
        <v>182.49398978207887</v>
      </c>
      <c r="K26" s="32">
        <f t="shared" si="5"/>
        <v>180.70610279948994</v>
      </c>
      <c r="L26" s="32">
        <f t="shared" si="5"/>
        <v>178.65381776391132</v>
      </c>
      <c r="M26" s="32">
        <f t="shared" si="5"/>
        <v>176.40793132895971</v>
      </c>
      <c r="N26" s="32">
        <f t="shared" si="5"/>
        <v>175.81291275244251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232.64605769608076</v>
      </c>
      <c r="D30" s="32">
        <f t="shared" ref="D30:N30" si="6">D17+D26+D28</f>
        <v>235.34343883303421</v>
      </c>
      <c r="E30" s="32">
        <f t="shared" si="6"/>
        <v>242.32034090368913</v>
      </c>
      <c r="F30" s="32">
        <f t="shared" si="6"/>
        <v>246.4255924017684</v>
      </c>
      <c r="G30" s="32">
        <f t="shared" si="6"/>
        <v>240.43301312425641</v>
      </c>
      <c r="H30" s="32">
        <f t="shared" si="6"/>
        <v>245.44771600855842</v>
      </c>
      <c r="I30" s="32">
        <f t="shared" si="6"/>
        <v>244.78895188175485</v>
      </c>
      <c r="J30" s="32">
        <f t="shared" si="6"/>
        <v>245.24069206358129</v>
      </c>
      <c r="K30" s="32">
        <f t="shared" si="6"/>
        <v>244.97858637481528</v>
      </c>
      <c r="L30" s="32">
        <f t="shared" si="6"/>
        <v>239.89361401771799</v>
      </c>
      <c r="M30" s="32">
        <f t="shared" si="6"/>
        <v>237.42619373253663</v>
      </c>
      <c r="N30" s="32">
        <f t="shared" si="6"/>
        <v>232.17692508142099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14121.646057696084</v>
      </c>
      <c r="D32" s="21">
        <v>14356.989496529113</v>
      </c>
      <c r="E32" s="21">
        <v>14599.309837432806</v>
      </c>
      <c r="F32" s="21">
        <v>14845.735429834573</v>
      </c>
      <c r="G32" s="21">
        <v>15086.168442958828</v>
      </c>
      <c r="H32" s="21">
        <v>15331.616158967385</v>
      </c>
      <c r="I32" s="21">
        <v>15576.405110849142</v>
      </c>
      <c r="J32" s="21">
        <v>15821.645802912721</v>
      </c>
      <c r="K32" s="21">
        <v>16066.624389287539</v>
      </c>
      <c r="L32" s="21">
        <v>16306.518003305255</v>
      </c>
      <c r="M32" s="21">
        <v>16543.944197037792</v>
      </c>
      <c r="N32" s="21">
        <v>16776.121122119213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1.6750382151060839E-2</v>
      </c>
      <c r="D34" s="39">
        <f t="shared" ref="D34:N34" si="7">(D32/D8)-1</f>
        <v>1.6665439557931094E-2</v>
      </c>
      <c r="E34" s="39">
        <f t="shared" si="7"/>
        <v>1.6878213985060952E-2</v>
      </c>
      <c r="F34" s="39">
        <f t="shared" si="7"/>
        <v>1.6879263139544465E-2</v>
      </c>
      <c r="G34" s="39">
        <f t="shared" si="7"/>
        <v>1.6195426239448585E-2</v>
      </c>
      <c r="H34" s="39">
        <f t="shared" si="7"/>
        <v>1.6269718645698594E-2</v>
      </c>
      <c r="I34" s="39">
        <f t="shared" si="7"/>
        <v>1.596628492023533E-2</v>
      </c>
      <c r="J34" s="39">
        <f t="shared" si="7"/>
        <v>1.5744370431965971E-2</v>
      </c>
      <c r="K34" s="39">
        <f t="shared" si="7"/>
        <v>1.5483761261405382E-2</v>
      </c>
      <c r="L34" s="39">
        <f t="shared" si="7"/>
        <v>1.4931177091416004E-2</v>
      </c>
      <c r="M34" s="39">
        <f t="shared" si="7"/>
        <v>1.4560201858202504E-2</v>
      </c>
      <c r="N34" s="39">
        <f t="shared" si="7"/>
        <v>1.4033952382588089E-2</v>
      </c>
    </row>
    <row r="35" spans="1:14" ht="15.75" thickBot="1" x14ac:dyDescent="0.3">
      <c r="A35" s="40" t="s">
        <v>15</v>
      </c>
      <c r="B35" s="41"/>
      <c r="C35" s="42">
        <f>(C32/$C$8)-1</f>
        <v>1.6750382151060839E-2</v>
      </c>
      <c r="D35" s="42">
        <f t="shared" ref="D35:N35" si="8">(D32/$C$8)-1</f>
        <v>3.369497419030254E-2</v>
      </c>
      <c r="E35" s="42">
        <f t="shared" si="8"/>
        <v>5.1141899159968807E-2</v>
      </c>
      <c r="F35" s="42">
        <f t="shared" si="8"/>
        <v>6.8884399872890301E-2</v>
      </c>
      <c r="G35" s="42">
        <f t="shared" si="8"/>
        <v>8.6195438329528917E-2</v>
      </c>
      <c r="H35" s="42">
        <f t="shared" si="8"/>
        <v>0.10386753250539171</v>
      </c>
      <c r="I35" s="42">
        <f t="shared" si="8"/>
        <v>0.12149219604356998</v>
      </c>
      <c r="J35" s="42">
        <f t="shared" si="8"/>
        <v>0.13914938461463899</v>
      </c>
      <c r="K35" s="42">
        <f t="shared" si="8"/>
        <v>0.15678770172708889</v>
      </c>
      <c r="L35" s="42">
        <f t="shared" si="8"/>
        <v>0.17405990375874825</v>
      </c>
      <c r="M35" s="42">
        <f t="shared" si="8"/>
        <v>0.19115445295109734</v>
      </c>
      <c r="N35" s="42">
        <f t="shared" si="8"/>
        <v>0.20787105782412074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1.82015414524954</v>
      </c>
      <c r="D41" s="47">
        <v>1.8337824957469626</v>
      </c>
      <c r="E41" s="47">
        <v>1.8248138339438895</v>
      </c>
      <c r="F41" s="47">
        <v>1.8259508938972304</v>
      </c>
      <c r="G41" s="47">
        <v>1.819623666086527</v>
      </c>
      <c r="H41" s="47">
        <v>1.8340027232151828</v>
      </c>
      <c r="I41" s="47">
        <v>1.834681011403682</v>
      </c>
      <c r="J41" s="47">
        <v>1.8358787219404356</v>
      </c>
      <c r="K41" s="47">
        <v>1.848905158755239</v>
      </c>
      <c r="L41" s="47">
        <v>1.8537008977474734</v>
      </c>
      <c r="M41" s="47">
        <v>1.8611939210242066</v>
      </c>
      <c r="N41" s="47">
        <v>1.8584599020271613</v>
      </c>
    </row>
    <row r="43" spans="1:14" x14ac:dyDescent="0.25">
      <c r="A43" s="48" t="s">
        <v>31</v>
      </c>
      <c r="B43" s="48"/>
      <c r="C43" s="49">
        <v>99.060228265107654</v>
      </c>
      <c r="D43" s="49">
        <v>103.16918340101918</v>
      </c>
      <c r="E43" s="49">
        <v>100.00792502410913</v>
      </c>
      <c r="F43" s="49">
        <v>99.316717065590112</v>
      </c>
      <c r="G43" s="49">
        <v>98.127736816109987</v>
      </c>
      <c r="H43" s="49">
        <v>97.489366147572909</v>
      </c>
      <c r="I43" s="49">
        <v>98.681009848987586</v>
      </c>
      <c r="J43" s="49">
        <v>96.919654080474317</v>
      </c>
      <c r="K43" s="49">
        <v>94.94765907797192</v>
      </c>
      <c r="L43" s="49">
        <v>94.909776499441861</v>
      </c>
      <c r="M43" s="49">
        <v>92.748574232180289</v>
      </c>
      <c r="N43" s="49">
        <v>92.331732050281104</v>
      </c>
    </row>
    <row r="44" spans="1:14" x14ac:dyDescent="0.25">
      <c r="A44" s="19" t="s">
        <v>47</v>
      </c>
      <c r="B44" s="19"/>
      <c r="C44" s="50">
        <v>100.17940886081026</v>
      </c>
      <c r="D44" s="50">
        <v>103.16918340101918</v>
      </c>
      <c r="E44" s="50">
        <v>99.812689660229609</v>
      </c>
      <c r="F44" s="50">
        <v>98.949208519861202</v>
      </c>
      <c r="G44" s="50">
        <v>97.609439681783996</v>
      </c>
      <c r="H44" s="50">
        <v>96.820644343252241</v>
      </c>
      <c r="I44" s="50">
        <v>97.872507347836859</v>
      </c>
      <c r="J44" s="50">
        <v>96.017251123849775</v>
      </c>
      <c r="K44" s="50">
        <v>93.970266794558555</v>
      </c>
      <c r="L44" s="50">
        <v>93.861351838309403</v>
      </c>
      <c r="M44" s="50">
        <v>91.629547970652766</v>
      </c>
      <c r="N44" s="50">
        <v>91.1549849442533</v>
      </c>
    </row>
    <row r="45" spans="1:14" x14ac:dyDescent="0.25">
      <c r="A45" s="51" t="s">
        <v>48</v>
      </c>
      <c r="B45" s="51"/>
      <c r="C45" s="52">
        <v>97.923369347272825</v>
      </c>
      <c r="D45" s="52">
        <v>103.16918340101917</v>
      </c>
      <c r="E45" s="52">
        <v>100.2114626548758</v>
      </c>
      <c r="F45" s="52">
        <v>99.703599073779031</v>
      </c>
      <c r="G45" s="52">
        <v>98.680639396125798</v>
      </c>
      <c r="H45" s="52">
        <v>98.209929911665867</v>
      </c>
      <c r="I45" s="52">
        <v>99.558444659079058</v>
      </c>
      <c r="J45" s="52">
        <v>97.907496704653937</v>
      </c>
      <c r="K45" s="52">
        <v>96.0270053449361</v>
      </c>
      <c r="L45" s="52">
        <v>96.075688578599681</v>
      </c>
      <c r="M45" s="52">
        <v>93.995352256378041</v>
      </c>
      <c r="N45" s="52">
        <v>93.644373860801238</v>
      </c>
    </row>
    <row r="47" spans="1:14" x14ac:dyDescent="0.25">
      <c r="A47" s="48" t="s">
        <v>32</v>
      </c>
      <c r="B47" s="48"/>
      <c r="C47" s="49">
        <v>79.59801927913675</v>
      </c>
      <c r="D47" s="49">
        <v>79.096282454665641</v>
      </c>
      <c r="E47" s="49">
        <v>79.470285512844143</v>
      </c>
      <c r="F47" s="49">
        <v>79.55368510442517</v>
      </c>
      <c r="G47" s="49">
        <v>79.695211277999277</v>
      </c>
      <c r="H47" s="49">
        <v>79.767462980052187</v>
      </c>
      <c r="I47" s="49">
        <v>79.618777436280695</v>
      </c>
      <c r="J47" s="49">
        <v>79.830893304321165</v>
      </c>
      <c r="K47" s="49">
        <v>80.070470700337481</v>
      </c>
      <c r="L47" s="49">
        <v>80.071180695613961</v>
      </c>
      <c r="M47" s="49">
        <v>80.339540433255621</v>
      </c>
      <c r="N47" s="49">
        <v>80.390056707577898</v>
      </c>
    </row>
    <row r="48" spans="1:14" x14ac:dyDescent="0.25">
      <c r="A48" s="19" t="s">
        <v>45</v>
      </c>
      <c r="B48" s="19"/>
      <c r="C48" s="50">
        <v>77.383230049233333</v>
      </c>
      <c r="D48" s="50">
        <v>77.006849691946258</v>
      </c>
      <c r="E48" s="50">
        <v>77.434386451095278</v>
      </c>
      <c r="F48" s="50">
        <v>77.54594520825772</v>
      </c>
      <c r="G48" s="50">
        <v>77.718917532887346</v>
      </c>
      <c r="H48" s="50">
        <v>77.820230705836664</v>
      </c>
      <c r="I48" s="50">
        <v>77.677700969114312</v>
      </c>
      <c r="J48" s="50">
        <v>77.917580635272756</v>
      </c>
      <c r="K48" s="50">
        <v>78.187873745044655</v>
      </c>
      <c r="L48" s="50">
        <v>78.201287116253866</v>
      </c>
      <c r="M48" s="50">
        <v>78.5018560774039</v>
      </c>
      <c r="N48" s="50">
        <v>78.56699887017318</v>
      </c>
    </row>
    <row r="49" spans="1:14" x14ac:dyDescent="0.25">
      <c r="A49" s="51" t="s">
        <v>46</v>
      </c>
      <c r="B49" s="51"/>
      <c r="C49" s="52">
        <v>81.621999583052812</v>
      </c>
      <c r="D49" s="52">
        <v>81.0372216673709</v>
      </c>
      <c r="E49" s="52">
        <v>81.369660858899906</v>
      </c>
      <c r="F49" s="52">
        <v>81.429054373854768</v>
      </c>
      <c r="G49" s="52">
        <v>81.546588849239811</v>
      </c>
      <c r="H49" s="52">
        <v>81.600163577037975</v>
      </c>
      <c r="I49" s="52">
        <v>81.445188696746996</v>
      </c>
      <c r="J49" s="52">
        <v>81.627939322752809</v>
      </c>
      <c r="K49" s="52">
        <v>81.839448020355832</v>
      </c>
      <c r="L49" s="52">
        <v>81.829811152160815</v>
      </c>
      <c r="M49" s="52">
        <v>82.068468554440003</v>
      </c>
      <c r="N49" s="52">
        <v>82.105250415181956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70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15421</v>
      </c>
      <c r="D8" s="21">
        <v>15663.1319088375</v>
      </c>
      <c r="E8" s="21">
        <v>15903.631675342916</v>
      </c>
      <c r="F8" s="21">
        <v>16149.677676290006</v>
      </c>
      <c r="G8" s="21">
        <v>16396.610734318125</v>
      </c>
      <c r="H8" s="21">
        <v>16634.416313983125</v>
      </c>
      <c r="I8" s="21">
        <v>16877.433493447199</v>
      </c>
      <c r="J8" s="21">
        <v>17115.520481522468</v>
      </c>
      <c r="K8" s="21">
        <v>17350.994895484186</v>
      </c>
      <c r="L8" s="21">
        <v>17587.97680192416</v>
      </c>
      <c r="M8" s="21">
        <v>17819.512699602412</v>
      </c>
      <c r="N8" s="21">
        <v>18049.477420919902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147.34888588484088</v>
      </c>
      <c r="D10" s="26">
        <f t="shared" ref="D10:N10" si="0">SUM(D11:D12)</f>
        <v>153.52750857488471</v>
      </c>
      <c r="E10" s="26">
        <f t="shared" si="0"/>
        <v>157.70293650974989</v>
      </c>
      <c r="F10" s="26">
        <f t="shared" si="0"/>
        <v>162.33496093934207</v>
      </c>
      <c r="G10" s="26">
        <f t="shared" si="0"/>
        <v>165.64131071759513</v>
      </c>
      <c r="H10" s="26">
        <f t="shared" si="0"/>
        <v>170.26743556568744</v>
      </c>
      <c r="I10" s="26">
        <f t="shared" si="0"/>
        <v>173.12842150743816</v>
      </c>
      <c r="J10" s="26">
        <f t="shared" si="0"/>
        <v>175.54014638637227</v>
      </c>
      <c r="K10" s="26">
        <f t="shared" si="0"/>
        <v>178.46808482216099</v>
      </c>
      <c r="L10" s="26">
        <f t="shared" si="0"/>
        <v>180.29410515498392</v>
      </c>
      <c r="M10" s="26">
        <f t="shared" si="0"/>
        <v>182.24868824613904</v>
      </c>
      <c r="N10" s="26">
        <f t="shared" si="0"/>
        <v>182.84388897443128</v>
      </c>
    </row>
    <row r="11" spans="1:14" x14ac:dyDescent="0.25">
      <c r="A11" s="20" t="s">
        <v>34</v>
      </c>
      <c r="B11" s="18"/>
      <c r="C11" s="22">
        <v>75.510794959928432</v>
      </c>
      <c r="D11" s="22">
        <v>78.469615493829949</v>
      </c>
      <c r="E11" s="22">
        <v>80.573770030622455</v>
      </c>
      <c r="F11" s="22">
        <v>83.132428786441466</v>
      </c>
      <c r="G11" s="22">
        <v>84.573070329590891</v>
      </c>
      <c r="H11" s="22">
        <v>86.977769431569584</v>
      </c>
      <c r="I11" s="22">
        <v>88.887042884856456</v>
      </c>
      <c r="J11" s="22">
        <v>89.720519264145821</v>
      </c>
      <c r="K11" s="22">
        <v>91.590575221232257</v>
      </c>
      <c r="L11" s="22">
        <v>92.361190710974228</v>
      </c>
      <c r="M11" s="22">
        <v>93.35466023796981</v>
      </c>
      <c r="N11" s="22">
        <v>93.507006379029335</v>
      </c>
    </row>
    <row r="12" spans="1:14" x14ac:dyDescent="0.25">
      <c r="A12" s="27" t="s">
        <v>35</v>
      </c>
      <c r="B12" s="28"/>
      <c r="C12" s="29">
        <v>71.83809092491245</v>
      </c>
      <c r="D12" s="29">
        <v>75.057893081054758</v>
      </c>
      <c r="E12" s="29">
        <v>77.129166479127434</v>
      </c>
      <c r="F12" s="29">
        <v>79.202532152900602</v>
      </c>
      <c r="G12" s="29">
        <v>81.068240388004241</v>
      </c>
      <c r="H12" s="29">
        <v>83.289666134117851</v>
      </c>
      <c r="I12" s="29">
        <v>84.241378622581706</v>
      </c>
      <c r="J12" s="29">
        <v>85.81962712222645</v>
      </c>
      <c r="K12" s="29">
        <v>86.877509600928732</v>
      </c>
      <c r="L12" s="29">
        <v>87.932914444009697</v>
      </c>
      <c r="M12" s="29">
        <v>88.894028008169229</v>
      </c>
      <c r="N12" s="29">
        <v>89.336882595401946</v>
      </c>
    </row>
    <row r="13" spans="1:14" x14ac:dyDescent="0.25">
      <c r="A13" s="33" t="s">
        <v>36</v>
      </c>
      <c r="B13" s="18"/>
      <c r="C13" s="26">
        <f>SUM(C14:C15)</f>
        <v>161.78812583962878</v>
      </c>
      <c r="D13" s="26">
        <f t="shared" ref="D13:N13" si="1">SUM(D14:D15)</f>
        <v>173.48320257940611</v>
      </c>
      <c r="E13" s="26">
        <f t="shared" si="1"/>
        <v>173.15410151347692</v>
      </c>
      <c r="F13" s="26">
        <f t="shared" si="1"/>
        <v>177.15822205090629</v>
      </c>
      <c r="G13" s="26">
        <f t="shared" si="1"/>
        <v>180.64493922388931</v>
      </c>
      <c r="H13" s="26">
        <f t="shared" si="1"/>
        <v>185.21309694232326</v>
      </c>
      <c r="I13" s="26">
        <f t="shared" si="1"/>
        <v>193.19846683316956</v>
      </c>
      <c r="J13" s="26">
        <f t="shared" si="1"/>
        <v>195.01600021215739</v>
      </c>
      <c r="K13" s="26">
        <f t="shared" si="1"/>
        <v>196.07477274159868</v>
      </c>
      <c r="L13" s="26">
        <f t="shared" si="1"/>
        <v>201.65552883980175</v>
      </c>
      <c r="M13" s="26">
        <f t="shared" si="1"/>
        <v>202.3369263147658</v>
      </c>
      <c r="N13" s="26">
        <f t="shared" si="1"/>
        <v>206.95675131793104</v>
      </c>
    </row>
    <row r="14" spans="1:14" x14ac:dyDescent="0.25">
      <c r="A14" s="20" t="s">
        <v>37</v>
      </c>
      <c r="B14" s="18"/>
      <c r="C14" s="22">
        <v>80.018308534768195</v>
      </c>
      <c r="D14" s="22">
        <v>85.370239933278654</v>
      </c>
      <c r="E14" s="22">
        <v>85.646633458948713</v>
      </c>
      <c r="F14" s="22">
        <v>88.132057369413729</v>
      </c>
      <c r="G14" s="22">
        <v>90.155628779178727</v>
      </c>
      <c r="H14" s="22">
        <v>92.733207731410545</v>
      </c>
      <c r="I14" s="22">
        <v>96.938002494284902</v>
      </c>
      <c r="J14" s="22">
        <v>98.102250286698322</v>
      </c>
      <c r="K14" s="22">
        <v>98.95602188945621</v>
      </c>
      <c r="L14" s="22">
        <v>102.02232050573433</v>
      </c>
      <c r="M14" s="22">
        <v>102.57597511224097</v>
      </c>
      <c r="N14" s="22">
        <v>104.90756097642604</v>
      </c>
    </row>
    <row r="15" spans="1:14" x14ac:dyDescent="0.25">
      <c r="A15" s="10" t="s">
        <v>38</v>
      </c>
      <c r="B15" s="12"/>
      <c r="C15" s="23">
        <v>81.769817304860567</v>
      </c>
      <c r="D15" s="23">
        <v>88.112962646127471</v>
      </c>
      <c r="E15" s="23">
        <v>87.507468054528218</v>
      </c>
      <c r="F15" s="23">
        <v>89.02616468149256</v>
      </c>
      <c r="G15" s="23">
        <v>90.489310444710583</v>
      </c>
      <c r="H15" s="23">
        <v>92.479889210912702</v>
      </c>
      <c r="I15" s="23">
        <v>96.260464338884645</v>
      </c>
      <c r="J15" s="23">
        <v>96.913749925459072</v>
      </c>
      <c r="K15" s="23">
        <v>97.118750852142483</v>
      </c>
      <c r="L15" s="23">
        <v>99.633208334067419</v>
      </c>
      <c r="M15" s="23">
        <v>99.760951202524836</v>
      </c>
      <c r="N15" s="23">
        <v>102.049190341505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-14.439239954787894</v>
      </c>
      <c r="D17" s="32">
        <f t="shared" ref="D17:N17" si="2">D10-D13</f>
        <v>-19.955694004521405</v>
      </c>
      <c r="E17" s="32">
        <f t="shared" si="2"/>
        <v>-15.451165003727027</v>
      </c>
      <c r="F17" s="32">
        <f t="shared" si="2"/>
        <v>-14.823261111564221</v>
      </c>
      <c r="G17" s="32">
        <f t="shared" si="2"/>
        <v>-15.003628506294177</v>
      </c>
      <c r="H17" s="32">
        <f t="shared" si="2"/>
        <v>-14.945661376635826</v>
      </c>
      <c r="I17" s="32">
        <f t="shared" si="2"/>
        <v>-20.0700453257314</v>
      </c>
      <c r="J17" s="32">
        <f t="shared" si="2"/>
        <v>-19.475853825785123</v>
      </c>
      <c r="K17" s="32">
        <f t="shared" si="2"/>
        <v>-17.60668791943769</v>
      </c>
      <c r="L17" s="32">
        <f t="shared" si="2"/>
        <v>-21.361423684817822</v>
      </c>
      <c r="M17" s="32">
        <f t="shared" si="2"/>
        <v>-20.088238068626765</v>
      </c>
      <c r="N17" s="32">
        <f t="shared" si="2"/>
        <v>-24.112862343499756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747.44122716915467</v>
      </c>
      <c r="D19" s="26">
        <f t="shared" ref="D19:N19" si="3">SUM(D20:D21)</f>
        <v>748.90344649018198</v>
      </c>
      <c r="E19" s="26">
        <f t="shared" si="3"/>
        <v>750.45593764243631</v>
      </c>
      <c r="F19" s="26">
        <f t="shared" si="3"/>
        <v>751.39328132703486</v>
      </c>
      <c r="G19" s="26">
        <f t="shared" si="3"/>
        <v>746.61429049138553</v>
      </c>
      <c r="H19" s="26">
        <f t="shared" si="3"/>
        <v>748.15368535781636</v>
      </c>
      <c r="I19" s="26">
        <f t="shared" si="3"/>
        <v>747.57148375119402</v>
      </c>
      <c r="J19" s="26">
        <f t="shared" si="3"/>
        <v>746.60102228637845</v>
      </c>
      <c r="K19" s="26">
        <f t="shared" si="3"/>
        <v>745.9369925695346</v>
      </c>
      <c r="L19" s="26">
        <f t="shared" si="3"/>
        <v>744.85061143804069</v>
      </c>
      <c r="M19" s="26">
        <f t="shared" si="3"/>
        <v>742.78324377617957</v>
      </c>
      <c r="N19" s="26">
        <f t="shared" si="3"/>
        <v>742.64816063337832</v>
      </c>
    </row>
    <row r="20" spans="1:14" x14ac:dyDescent="0.25">
      <c r="A20" s="60" t="s">
        <v>40</v>
      </c>
      <c r="B20" s="60"/>
      <c r="C20" s="22">
        <v>369.41945663029554</v>
      </c>
      <c r="D20" s="22">
        <v>369.04736853052941</v>
      </c>
      <c r="E20" s="22">
        <v>371.88347181757103</v>
      </c>
      <c r="F20" s="22">
        <v>373.94723430572918</v>
      </c>
      <c r="G20" s="22">
        <v>370.29158599973169</v>
      </c>
      <c r="H20" s="22">
        <v>371.25604149672284</v>
      </c>
      <c r="I20" s="22">
        <v>371.58262240380054</v>
      </c>
      <c r="J20" s="22">
        <v>372.15080972505189</v>
      </c>
      <c r="K20" s="22">
        <v>372.11737882331551</v>
      </c>
      <c r="L20" s="22">
        <v>370.61519790032622</v>
      </c>
      <c r="M20" s="22">
        <v>370.38318460979713</v>
      </c>
      <c r="N20" s="22">
        <v>371.0270724700884</v>
      </c>
    </row>
    <row r="21" spans="1:14" x14ac:dyDescent="0.25">
      <c r="A21" s="27" t="s">
        <v>41</v>
      </c>
      <c r="B21" s="27"/>
      <c r="C21" s="29">
        <v>378.02177053885907</v>
      </c>
      <c r="D21" s="29">
        <v>379.85607795965262</v>
      </c>
      <c r="E21" s="29">
        <v>378.57246582486528</v>
      </c>
      <c r="F21" s="29">
        <v>377.44604702130562</v>
      </c>
      <c r="G21" s="29">
        <v>376.32270449165384</v>
      </c>
      <c r="H21" s="29">
        <v>376.89764386109346</v>
      </c>
      <c r="I21" s="29">
        <v>375.98886134739348</v>
      </c>
      <c r="J21" s="29">
        <v>374.45021256132657</v>
      </c>
      <c r="K21" s="29">
        <v>373.81961374621909</v>
      </c>
      <c r="L21" s="29">
        <v>374.23541353771446</v>
      </c>
      <c r="M21" s="29">
        <v>372.40005916638245</v>
      </c>
      <c r="N21" s="29">
        <v>371.62108816328993</v>
      </c>
    </row>
    <row r="22" spans="1:14" x14ac:dyDescent="0.25">
      <c r="A22" s="63" t="s">
        <v>44</v>
      </c>
      <c r="B22" s="63"/>
      <c r="C22" s="26">
        <f>SUM(C23:C24)</f>
        <v>490.87007837686588</v>
      </c>
      <c r="D22" s="26">
        <f t="shared" ref="D22:N22" si="4">SUM(D23:D24)</f>
        <v>488.44798598024624</v>
      </c>
      <c r="E22" s="26">
        <f t="shared" si="4"/>
        <v>488.95877169161565</v>
      </c>
      <c r="F22" s="26">
        <f t="shared" si="4"/>
        <v>489.6369621873572</v>
      </c>
      <c r="G22" s="26">
        <f t="shared" si="4"/>
        <v>493.80508232009049</v>
      </c>
      <c r="H22" s="26">
        <f t="shared" si="4"/>
        <v>490.19084451710279</v>
      </c>
      <c r="I22" s="26">
        <f t="shared" si="4"/>
        <v>489.41445035019467</v>
      </c>
      <c r="J22" s="26">
        <f t="shared" si="4"/>
        <v>491.65075449887661</v>
      </c>
      <c r="K22" s="26">
        <f t="shared" si="4"/>
        <v>491.34839821012338</v>
      </c>
      <c r="L22" s="26">
        <f t="shared" si="4"/>
        <v>491.95329007496593</v>
      </c>
      <c r="M22" s="26">
        <f t="shared" si="4"/>
        <v>492.73028439006805</v>
      </c>
      <c r="N22" s="26">
        <f t="shared" si="4"/>
        <v>493.66033578591203</v>
      </c>
    </row>
    <row r="23" spans="1:14" x14ac:dyDescent="0.25">
      <c r="A23" s="60" t="s">
        <v>42</v>
      </c>
      <c r="B23" s="60"/>
      <c r="C23" s="23">
        <v>250.21286692804136</v>
      </c>
      <c r="D23" s="22">
        <v>250.208307808759</v>
      </c>
      <c r="E23" s="22">
        <v>250.06161762891787</v>
      </c>
      <c r="F23" s="22">
        <v>248.72190324985911</v>
      </c>
      <c r="G23" s="22">
        <v>252.20614386283486</v>
      </c>
      <c r="H23" s="22">
        <v>249.42026993445603</v>
      </c>
      <c r="I23" s="22">
        <v>248.90631489788584</v>
      </c>
      <c r="J23" s="22">
        <v>248.7597045788537</v>
      </c>
      <c r="K23" s="22">
        <v>248.81764379269023</v>
      </c>
      <c r="L23" s="22">
        <v>249.09515797128395</v>
      </c>
      <c r="M23" s="22">
        <v>249.67330934106815</v>
      </c>
      <c r="N23" s="22">
        <v>249.29117213177196</v>
      </c>
    </row>
    <row r="24" spans="1:14" x14ac:dyDescent="0.25">
      <c r="A24" s="10" t="s">
        <v>43</v>
      </c>
      <c r="B24" s="10"/>
      <c r="C24" s="23">
        <v>240.65721144882451</v>
      </c>
      <c r="D24" s="23">
        <v>238.23967817148727</v>
      </c>
      <c r="E24" s="23">
        <v>238.89715406269775</v>
      </c>
      <c r="F24" s="23">
        <v>240.91505893749809</v>
      </c>
      <c r="G24" s="23">
        <v>241.5989384572556</v>
      </c>
      <c r="H24" s="23">
        <v>240.77057458264676</v>
      </c>
      <c r="I24" s="23">
        <v>240.50813545230886</v>
      </c>
      <c r="J24" s="23">
        <v>242.89104992002288</v>
      </c>
      <c r="K24" s="23">
        <v>242.53075441743312</v>
      </c>
      <c r="L24" s="23">
        <v>242.85813210368195</v>
      </c>
      <c r="M24" s="23">
        <v>243.0569750489999</v>
      </c>
      <c r="N24" s="23">
        <v>244.36916365414004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256.5711487922888</v>
      </c>
      <c r="D26" s="32">
        <f t="shared" ref="D26:N26" si="5">D19-D22</f>
        <v>260.45546050993573</v>
      </c>
      <c r="E26" s="32">
        <f t="shared" si="5"/>
        <v>261.49716595082066</v>
      </c>
      <c r="F26" s="32">
        <f t="shared" si="5"/>
        <v>261.75631913967766</v>
      </c>
      <c r="G26" s="32">
        <f t="shared" si="5"/>
        <v>252.80920817129504</v>
      </c>
      <c r="H26" s="32">
        <f t="shared" si="5"/>
        <v>257.96284084071357</v>
      </c>
      <c r="I26" s="32">
        <f t="shared" si="5"/>
        <v>258.15703340099935</v>
      </c>
      <c r="J26" s="32">
        <f t="shared" si="5"/>
        <v>254.95026778750184</v>
      </c>
      <c r="K26" s="32">
        <f t="shared" si="5"/>
        <v>254.58859435941122</v>
      </c>
      <c r="L26" s="32">
        <f t="shared" si="5"/>
        <v>252.89732136307475</v>
      </c>
      <c r="M26" s="32">
        <f t="shared" si="5"/>
        <v>250.05295938611152</v>
      </c>
      <c r="N26" s="32">
        <f t="shared" si="5"/>
        <v>248.9878248474663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242.1319088375009</v>
      </c>
      <c r="D30" s="32">
        <f t="shared" ref="D30:N30" si="6">D17+D26+D28</f>
        <v>240.49976650541433</v>
      </c>
      <c r="E30" s="32">
        <f t="shared" si="6"/>
        <v>246.04600094709363</v>
      </c>
      <c r="F30" s="32">
        <f t="shared" si="6"/>
        <v>246.93305802811344</v>
      </c>
      <c r="G30" s="32">
        <f t="shared" si="6"/>
        <v>237.80557966500086</v>
      </c>
      <c r="H30" s="32">
        <f t="shared" si="6"/>
        <v>243.01717946407774</v>
      </c>
      <c r="I30" s="32">
        <f t="shared" si="6"/>
        <v>238.08698807526795</v>
      </c>
      <c r="J30" s="32">
        <f t="shared" si="6"/>
        <v>235.47441396171672</v>
      </c>
      <c r="K30" s="32">
        <f t="shared" si="6"/>
        <v>236.98190643997353</v>
      </c>
      <c r="L30" s="32">
        <f t="shared" si="6"/>
        <v>231.53589767825693</v>
      </c>
      <c r="M30" s="32">
        <f t="shared" si="6"/>
        <v>229.96472131748476</v>
      </c>
      <c r="N30" s="32">
        <f t="shared" si="6"/>
        <v>224.87496250396654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15663.1319088375</v>
      </c>
      <c r="D32" s="21">
        <v>15903.631675342916</v>
      </c>
      <c r="E32" s="21">
        <v>16149.677676290006</v>
      </c>
      <c r="F32" s="21">
        <v>16396.610734318125</v>
      </c>
      <c r="G32" s="21">
        <v>16634.416313983125</v>
      </c>
      <c r="H32" s="21">
        <v>16877.433493447199</v>
      </c>
      <c r="I32" s="21">
        <v>17115.520481522468</v>
      </c>
      <c r="J32" s="21">
        <v>17350.994895484186</v>
      </c>
      <c r="K32" s="21">
        <v>17587.97680192416</v>
      </c>
      <c r="L32" s="21">
        <v>17819.512699602412</v>
      </c>
      <c r="M32" s="21">
        <v>18049.477420919902</v>
      </c>
      <c r="N32" s="21">
        <v>18274.352383423866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1.5701440168439218E-2</v>
      </c>
      <c r="D34" s="39">
        <f t="shared" ref="D34:N34" si="7">(D32/D8)-1</f>
        <v>1.5354513254767443E-2</v>
      </c>
      <c r="E34" s="39">
        <f t="shared" si="7"/>
        <v>1.5471057552757683E-2</v>
      </c>
      <c r="F34" s="39">
        <f t="shared" si="7"/>
        <v>1.5290277798587271E-2</v>
      </c>
      <c r="G34" s="39">
        <f t="shared" si="7"/>
        <v>1.4503337520068937E-2</v>
      </c>
      <c r="H34" s="39">
        <f t="shared" si="7"/>
        <v>1.4609300072632614E-2</v>
      </c>
      <c r="I34" s="39">
        <f t="shared" si="7"/>
        <v>1.4106824249534577E-2</v>
      </c>
      <c r="J34" s="39">
        <f t="shared" si="7"/>
        <v>1.3757946433234691E-2</v>
      </c>
      <c r="K34" s="39">
        <f t="shared" si="7"/>
        <v>1.3658116313644442E-2</v>
      </c>
      <c r="L34" s="39">
        <f t="shared" si="7"/>
        <v>1.3164441839206953E-2</v>
      </c>
      <c r="M34" s="39">
        <f t="shared" si="7"/>
        <v>1.290521941840872E-2</v>
      </c>
      <c r="N34" s="39">
        <f t="shared" si="7"/>
        <v>1.245880738039129E-2</v>
      </c>
    </row>
    <row r="35" spans="1:14" ht="15.75" thickBot="1" x14ac:dyDescent="0.3">
      <c r="A35" s="40" t="s">
        <v>15</v>
      </c>
      <c r="B35" s="41"/>
      <c r="C35" s="42">
        <f>(C32/$C$8)-1</f>
        <v>1.5701440168439218E-2</v>
      </c>
      <c r="D35" s="42">
        <f t="shared" ref="D35:N35" si="8">(D32/$C$8)-1</f>
        <v>3.1297041394391822E-2</v>
      </c>
      <c r="E35" s="42">
        <f t="shared" si="8"/>
        <v>4.7252297275793165E-2</v>
      </c>
      <c r="F35" s="42">
        <f t="shared" si="8"/>
        <v>6.3265075826348882E-2</v>
      </c>
      <c r="G35" s="42">
        <f t="shared" si="8"/>
        <v>7.8685968094359904E-2</v>
      </c>
      <c r="H35" s="42">
        <f t="shared" si="8"/>
        <v>9.4444815086388578E-2</v>
      </c>
      <c r="I35" s="42">
        <f t="shared" si="8"/>
        <v>0.10988395574362664</v>
      </c>
      <c r="J35" s="42">
        <f t="shared" si="8"/>
        <v>0.12515367975385416</v>
      </c>
      <c r="K35" s="42">
        <f t="shared" si="8"/>
        <v>0.14052115958265743</v>
      </c>
      <c r="L35" s="42">
        <f t="shared" si="8"/>
        <v>0.15553548405436812</v>
      </c>
      <c r="M35" s="42">
        <f t="shared" si="8"/>
        <v>0.17044792302184697</v>
      </c>
      <c r="N35" s="42">
        <f t="shared" si="8"/>
        <v>0.18503030824355537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1.5536544891362012</v>
      </c>
      <c r="D41" s="47">
        <v>1.5653264733063805</v>
      </c>
      <c r="E41" s="47">
        <v>1.5577818695393013</v>
      </c>
      <c r="F41" s="47">
        <v>1.559259798323325</v>
      </c>
      <c r="G41" s="47">
        <v>1.5539508390444041</v>
      </c>
      <c r="H41" s="47">
        <v>1.5663783216911684</v>
      </c>
      <c r="I41" s="47">
        <v>1.5671287746544331</v>
      </c>
      <c r="J41" s="47">
        <v>1.5682906890673369</v>
      </c>
      <c r="K41" s="47">
        <v>1.5798426946494974</v>
      </c>
      <c r="L41" s="47">
        <v>1.5838301547753624</v>
      </c>
      <c r="M41" s="47">
        <v>1.5904944754692116</v>
      </c>
      <c r="N41" s="47">
        <v>1.5886157641826733</v>
      </c>
    </row>
    <row r="43" spans="1:14" x14ac:dyDescent="0.25">
      <c r="A43" s="48" t="s">
        <v>31</v>
      </c>
      <c r="B43" s="48"/>
      <c r="C43" s="49">
        <v>95.140521284892188</v>
      </c>
      <c r="D43" s="49">
        <v>99.123333071567458</v>
      </c>
      <c r="E43" s="49">
        <v>96.116940408517138</v>
      </c>
      <c r="F43" s="49">
        <v>95.494209603833696</v>
      </c>
      <c r="G43" s="49">
        <v>94.412522865858634</v>
      </c>
      <c r="H43" s="49">
        <v>93.87994887762882</v>
      </c>
      <c r="I43" s="49">
        <v>95.123368721107823</v>
      </c>
      <c r="J43" s="49">
        <v>93.51725059998904</v>
      </c>
      <c r="K43" s="49">
        <v>91.703348827700211</v>
      </c>
      <c r="L43" s="49">
        <v>91.770167646149744</v>
      </c>
      <c r="M43" s="49">
        <v>89.794694211937411</v>
      </c>
      <c r="N43" s="49">
        <v>89.484525960914993</v>
      </c>
    </row>
    <row r="44" spans="1:14" x14ac:dyDescent="0.25">
      <c r="A44" s="19" t="s">
        <v>47</v>
      </c>
      <c r="B44" s="19"/>
      <c r="C44" s="50">
        <v>96.256741968061277</v>
      </c>
      <c r="D44" s="50">
        <v>99.12333307156743</v>
      </c>
      <c r="E44" s="50">
        <v>95.914132660232795</v>
      </c>
      <c r="F44" s="50">
        <v>95.113161874663732</v>
      </c>
      <c r="G44" s="50">
        <v>93.871224604188825</v>
      </c>
      <c r="H44" s="50">
        <v>93.181542376185973</v>
      </c>
      <c r="I44" s="50">
        <v>94.26866583250326</v>
      </c>
      <c r="J44" s="50">
        <v>92.559223490969529</v>
      </c>
      <c r="K44" s="50">
        <v>90.668924886702939</v>
      </c>
      <c r="L44" s="50">
        <v>90.65246854820964</v>
      </c>
      <c r="M44" s="50">
        <v>88.610667292708925</v>
      </c>
      <c r="N44" s="50">
        <v>88.224013603258982</v>
      </c>
    </row>
    <row r="45" spans="1:14" x14ac:dyDescent="0.25">
      <c r="A45" s="51" t="s">
        <v>48</v>
      </c>
      <c r="B45" s="51"/>
      <c r="C45" s="52">
        <v>94.072991012014185</v>
      </c>
      <c r="D45" s="52">
        <v>99.123333071567444</v>
      </c>
      <c r="E45" s="52">
        <v>96.316267698874938</v>
      </c>
      <c r="F45" s="52">
        <v>95.874449678958356</v>
      </c>
      <c r="G45" s="52">
        <v>94.958069137300072</v>
      </c>
      <c r="H45" s="52">
        <v>94.590860372348899</v>
      </c>
      <c r="I45" s="52">
        <v>95.999894474799319</v>
      </c>
      <c r="J45" s="52">
        <v>94.507438602216951</v>
      </c>
      <c r="K45" s="52">
        <v>92.781904382331732</v>
      </c>
      <c r="L45" s="52">
        <v>92.943593922804965</v>
      </c>
      <c r="M45" s="52">
        <v>91.045585404481798</v>
      </c>
      <c r="N45" s="52">
        <v>90.818451587944992</v>
      </c>
    </row>
    <row r="47" spans="1:14" x14ac:dyDescent="0.25">
      <c r="A47" s="48" t="s">
        <v>32</v>
      </c>
      <c r="B47" s="48"/>
      <c r="C47" s="49">
        <v>80.084744525730201</v>
      </c>
      <c r="D47" s="49">
        <v>79.585143352032091</v>
      </c>
      <c r="E47" s="49">
        <v>79.953686043499232</v>
      </c>
      <c r="F47" s="49">
        <v>80.026796764599368</v>
      </c>
      <c r="G47" s="49">
        <v>80.167841163543955</v>
      </c>
      <c r="H47" s="49">
        <v>80.237932891615699</v>
      </c>
      <c r="I47" s="49">
        <v>80.085029895446922</v>
      </c>
      <c r="J47" s="49">
        <v>80.294451812445686</v>
      </c>
      <c r="K47" s="49">
        <v>80.534149614482047</v>
      </c>
      <c r="L47" s="49">
        <v>80.533863957320577</v>
      </c>
      <c r="M47" s="49">
        <v>80.799381227907702</v>
      </c>
      <c r="N47" s="49">
        <v>80.850130055470515</v>
      </c>
    </row>
    <row r="48" spans="1:14" x14ac:dyDescent="0.25">
      <c r="A48" s="19" t="s">
        <v>45</v>
      </c>
      <c r="B48" s="19"/>
      <c r="C48" s="50">
        <v>77.89971878311637</v>
      </c>
      <c r="D48" s="50">
        <v>77.522978856560513</v>
      </c>
      <c r="E48" s="50">
        <v>77.948629663027191</v>
      </c>
      <c r="F48" s="50">
        <v>78.058984687625255</v>
      </c>
      <c r="G48" s="50">
        <v>78.230592790001793</v>
      </c>
      <c r="H48" s="50">
        <v>78.330571513270442</v>
      </c>
      <c r="I48" s="50">
        <v>78.187230871628145</v>
      </c>
      <c r="J48" s="50">
        <v>78.425625264552565</v>
      </c>
      <c r="K48" s="50">
        <v>78.694413374516756</v>
      </c>
      <c r="L48" s="50">
        <v>78.706806306768001</v>
      </c>
      <c r="M48" s="50">
        <v>79.005862521557262</v>
      </c>
      <c r="N48" s="50">
        <v>79.069907416945568</v>
      </c>
    </row>
    <row r="49" spans="1:14" x14ac:dyDescent="0.25">
      <c r="A49" s="51" t="s">
        <v>46</v>
      </c>
      <c r="B49" s="51"/>
      <c r="C49" s="52">
        <v>82.075137360823277</v>
      </c>
      <c r="D49" s="52">
        <v>81.489700274603777</v>
      </c>
      <c r="E49" s="52">
        <v>81.82026537114497</v>
      </c>
      <c r="F49" s="52">
        <v>81.878421445451565</v>
      </c>
      <c r="G49" s="52">
        <v>81.994635359774193</v>
      </c>
      <c r="H49" s="52">
        <v>82.046788217247823</v>
      </c>
      <c r="I49" s="52">
        <v>81.890887253478141</v>
      </c>
      <c r="J49" s="52">
        <v>82.07223777411761</v>
      </c>
      <c r="K49" s="52">
        <v>82.282342044851219</v>
      </c>
      <c r="L49" s="52">
        <v>82.271663850136406</v>
      </c>
      <c r="M49" s="52">
        <v>82.50878211478458</v>
      </c>
      <c r="N49" s="52">
        <v>82.544347504532453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71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13825</v>
      </c>
      <c r="D8" s="21">
        <v>13820.463047259944</v>
      </c>
      <c r="E8" s="21">
        <v>13810.947877496565</v>
      </c>
      <c r="F8" s="21">
        <v>13805.408754981192</v>
      </c>
      <c r="G8" s="21">
        <v>13800.106089309777</v>
      </c>
      <c r="H8" s="21">
        <v>13784.82280741541</v>
      </c>
      <c r="I8" s="21">
        <v>13771.686178290138</v>
      </c>
      <c r="J8" s="21">
        <v>13752.439919229384</v>
      </c>
      <c r="K8" s="21">
        <v>13731.725029193325</v>
      </c>
      <c r="L8" s="21">
        <v>13709.752272032658</v>
      </c>
      <c r="M8" s="21">
        <v>13683.234673349665</v>
      </c>
      <c r="N8" s="21">
        <v>13654.456955666632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113.81123154710275</v>
      </c>
      <c r="D10" s="26">
        <f t="shared" ref="D10:N10" si="0">SUM(D11:D12)</f>
        <v>115.24593639954486</v>
      </c>
      <c r="E10" s="26">
        <f t="shared" si="0"/>
        <v>115.35996048627476</v>
      </c>
      <c r="F10" s="26">
        <f t="shared" si="0"/>
        <v>116.05553193170286</v>
      </c>
      <c r="G10" s="26">
        <f t="shared" si="0"/>
        <v>116.19780472647474</v>
      </c>
      <c r="H10" s="26">
        <f t="shared" si="0"/>
        <v>117.26334799553156</v>
      </c>
      <c r="I10" s="26">
        <f t="shared" si="0"/>
        <v>117.29471776762415</v>
      </c>
      <c r="J10" s="26">
        <f t="shared" si="0"/>
        <v>117.06603757952624</v>
      </c>
      <c r="K10" s="26">
        <f t="shared" si="0"/>
        <v>117.30681454355818</v>
      </c>
      <c r="L10" s="26">
        <f t="shared" si="0"/>
        <v>116.76991235917225</v>
      </c>
      <c r="M10" s="26">
        <f t="shared" si="0"/>
        <v>116.21386941665136</v>
      </c>
      <c r="N10" s="26">
        <f t="shared" si="0"/>
        <v>114.65488392175169</v>
      </c>
    </row>
    <row r="11" spans="1:14" x14ac:dyDescent="0.25">
      <c r="A11" s="20" t="s">
        <v>34</v>
      </c>
      <c r="B11" s="18"/>
      <c r="C11" s="22">
        <v>58.3240010121743</v>
      </c>
      <c r="D11" s="22">
        <v>58.903478604211813</v>
      </c>
      <c r="E11" s="22">
        <v>58.939846858134686</v>
      </c>
      <c r="F11" s="22">
        <v>59.432534974335724</v>
      </c>
      <c r="G11" s="22">
        <v>59.328225964299435</v>
      </c>
      <c r="H11" s="22">
        <v>59.901674156562159</v>
      </c>
      <c r="I11" s="22">
        <v>60.221080499656765</v>
      </c>
      <c r="J11" s="22">
        <v>59.833752540646742</v>
      </c>
      <c r="K11" s="22">
        <v>60.202352886350717</v>
      </c>
      <c r="L11" s="22">
        <v>59.818972647154915</v>
      </c>
      <c r="M11" s="22">
        <v>59.529132410977006</v>
      </c>
      <c r="N11" s="22">
        <v>58.634909935422144</v>
      </c>
    </row>
    <row r="12" spans="1:14" x14ac:dyDescent="0.25">
      <c r="A12" s="27" t="s">
        <v>35</v>
      </c>
      <c r="B12" s="28"/>
      <c r="C12" s="29">
        <v>55.48723053492845</v>
      </c>
      <c r="D12" s="29">
        <v>56.342457795333047</v>
      </c>
      <c r="E12" s="29">
        <v>56.420113628140072</v>
      </c>
      <c r="F12" s="29">
        <v>56.622996957367135</v>
      </c>
      <c r="G12" s="29">
        <v>56.869578762175308</v>
      </c>
      <c r="H12" s="29">
        <v>57.361673838969402</v>
      </c>
      <c r="I12" s="29">
        <v>57.073637267967385</v>
      </c>
      <c r="J12" s="29">
        <v>57.232285038879496</v>
      </c>
      <c r="K12" s="29">
        <v>57.104461657207459</v>
      </c>
      <c r="L12" s="29">
        <v>56.950939712017338</v>
      </c>
      <c r="M12" s="29">
        <v>56.684737005674357</v>
      </c>
      <c r="N12" s="29">
        <v>56.019973986329546</v>
      </c>
    </row>
    <row r="13" spans="1:14" x14ac:dyDescent="0.25">
      <c r="A13" s="33" t="s">
        <v>36</v>
      </c>
      <c r="B13" s="18"/>
      <c r="C13" s="26">
        <f>SUM(C14:C15)</f>
        <v>128.62121323960679</v>
      </c>
      <c r="D13" s="26">
        <f t="shared" ref="D13:N13" si="1">SUM(D14:D15)</f>
        <v>137.17953938839707</v>
      </c>
      <c r="E13" s="26">
        <f t="shared" si="1"/>
        <v>135.69140443821226</v>
      </c>
      <c r="F13" s="26">
        <f t="shared" si="1"/>
        <v>137.87189941153287</v>
      </c>
      <c r="G13" s="26">
        <f t="shared" si="1"/>
        <v>139.45482998401718</v>
      </c>
      <c r="H13" s="26">
        <f t="shared" si="1"/>
        <v>142.02768120279433</v>
      </c>
      <c r="I13" s="26">
        <f t="shared" si="1"/>
        <v>147.1735390593916</v>
      </c>
      <c r="J13" s="26">
        <f t="shared" si="1"/>
        <v>147.30733760457787</v>
      </c>
      <c r="K13" s="26">
        <f t="shared" si="1"/>
        <v>147.3541132157917</v>
      </c>
      <c r="L13" s="26">
        <f t="shared" si="1"/>
        <v>150.17331342182916</v>
      </c>
      <c r="M13" s="26">
        <f t="shared" si="1"/>
        <v>149.49494550766022</v>
      </c>
      <c r="N13" s="26">
        <f t="shared" si="1"/>
        <v>152.06448190939835</v>
      </c>
    </row>
    <row r="14" spans="1:14" x14ac:dyDescent="0.25">
      <c r="A14" s="20" t="s">
        <v>37</v>
      </c>
      <c r="B14" s="18"/>
      <c r="C14" s="22">
        <v>65.467693616233277</v>
      </c>
      <c r="D14" s="22">
        <v>69.14286819190346</v>
      </c>
      <c r="E14" s="22">
        <v>68.214842214906881</v>
      </c>
      <c r="F14" s="22">
        <v>69.23466296142135</v>
      </c>
      <c r="G14" s="22">
        <v>70.009267738616956</v>
      </c>
      <c r="H14" s="22">
        <v>71.244247806911005</v>
      </c>
      <c r="I14" s="22">
        <v>73.767103100330388</v>
      </c>
      <c r="J14" s="22">
        <v>74.017386292877092</v>
      </c>
      <c r="K14" s="22">
        <v>74.027891409165463</v>
      </c>
      <c r="L14" s="22">
        <v>75.435649586229644</v>
      </c>
      <c r="M14" s="22">
        <v>75.035987431522784</v>
      </c>
      <c r="N14" s="22">
        <v>76.172110969761135</v>
      </c>
    </row>
    <row r="15" spans="1:14" x14ac:dyDescent="0.25">
      <c r="A15" s="10" t="s">
        <v>38</v>
      </c>
      <c r="B15" s="12"/>
      <c r="C15" s="23">
        <v>63.153519623373526</v>
      </c>
      <c r="D15" s="23">
        <v>68.036671196493629</v>
      </c>
      <c r="E15" s="23">
        <v>67.476562223305365</v>
      </c>
      <c r="F15" s="23">
        <v>68.637236450111516</v>
      </c>
      <c r="G15" s="23">
        <v>69.445562245400211</v>
      </c>
      <c r="H15" s="23">
        <v>70.783433395883307</v>
      </c>
      <c r="I15" s="23">
        <v>73.406435959061227</v>
      </c>
      <c r="J15" s="23">
        <v>73.289951311700776</v>
      </c>
      <c r="K15" s="23">
        <v>73.326221806626222</v>
      </c>
      <c r="L15" s="23">
        <v>74.737663835599534</v>
      </c>
      <c r="M15" s="23">
        <v>74.458958076137435</v>
      </c>
      <c r="N15" s="23">
        <v>75.892370939637232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-14.809981692504039</v>
      </c>
      <c r="D17" s="32">
        <f t="shared" ref="D17:N17" si="2">D10-D13</f>
        <v>-21.933602988852215</v>
      </c>
      <c r="E17" s="32">
        <f t="shared" si="2"/>
        <v>-20.331443951937501</v>
      </c>
      <c r="F17" s="32">
        <f t="shared" si="2"/>
        <v>-21.816367479830006</v>
      </c>
      <c r="G17" s="32">
        <f t="shared" si="2"/>
        <v>-23.257025257542438</v>
      </c>
      <c r="H17" s="32">
        <f t="shared" si="2"/>
        <v>-24.764333207262766</v>
      </c>
      <c r="I17" s="32">
        <f t="shared" si="2"/>
        <v>-29.878821291767451</v>
      </c>
      <c r="J17" s="32">
        <f t="shared" si="2"/>
        <v>-30.241300025051629</v>
      </c>
      <c r="K17" s="32">
        <f t="shared" si="2"/>
        <v>-30.047298672233524</v>
      </c>
      <c r="L17" s="32">
        <f t="shared" si="2"/>
        <v>-33.403401062656911</v>
      </c>
      <c r="M17" s="32">
        <f t="shared" si="2"/>
        <v>-33.281076091008856</v>
      </c>
      <c r="N17" s="32">
        <f t="shared" si="2"/>
        <v>-37.409597987646663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554.27024632596977</v>
      </c>
      <c r="D19" s="26">
        <f t="shared" ref="D19:N19" si="3">SUM(D20:D21)</f>
        <v>555.64624649834786</v>
      </c>
      <c r="E19" s="26">
        <f t="shared" si="3"/>
        <v>555.33862181533425</v>
      </c>
      <c r="F19" s="26">
        <f t="shared" si="3"/>
        <v>555.53462129183208</v>
      </c>
      <c r="G19" s="26">
        <f t="shared" si="3"/>
        <v>551.92661953031552</v>
      </c>
      <c r="H19" s="26">
        <f t="shared" si="3"/>
        <v>553.35897216125454</v>
      </c>
      <c r="I19" s="26">
        <f t="shared" si="3"/>
        <v>553.84376462359228</v>
      </c>
      <c r="J19" s="26">
        <f t="shared" si="3"/>
        <v>553.59360508078203</v>
      </c>
      <c r="K19" s="26">
        <f t="shared" si="3"/>
        <v>553.07738450943361</v>
      </c>
      <c r="L19" s="26">
        <f t="shared" si="3"/>
        <v>552.4495196187861</v>
      </c>
      <c r="M19" s="26">
        <f t="shared" si="3"/>
        <v>551.15766454087077</v>
      </c>
      <c r="N19" s="26">
        <f t="shared" si="3"/>
        <v>550.82790616071952</v>
      </c>
    </row>
    <row r="20" spans="1:14" x14ac:dyDescent="0.25">
      <c r="A20" s="60" t="s">
        <v>40</v>
      </c>
      <c r="B20" s="60"/>
      <c r="C20" s="22">
        <v>273.46732561179414</v>
      </c>
      <c r="D20" s="22">
        <v>273.08162397463133</v>
      </c>
      <c r="E20" s="22">
        <v>273.93513581290171</v>
      </c>
      <c r="F20" s="22">
        <v>274.58471956926695</v>
      </c>
      <c r="G20" s="22">
        <v>272.02831383709474</v>
      </c>
      <c r="H20" s="22">
        <v>273.06698315342516</v>
      </c>
      <c r="I20" s="22">
        <v>273.63562445304899</v>
      </c>
      <c r="J20" s="22">
        <v>274.03707206355955</v>
      </c>
      <c r="K20" s="22">
        <v>273.92075961846126</v>
      </c>
      <c r="L20" s="22">
        <v>273.59925197439247</v>
      </c>
      <c r="M20" s="22">
        <v>272.98620477503499</v>
      </c>
      <c r="N20" s="22">
        <v>273.11141679009307</v>
      </c>
    </row>
    <row r="21" spans="1:14" x14ac:dyDescent="0.25">
      <c r="A21" s="27" t="s">
        <v>41</v>
      </c>
      <c r="B21" s="27"/>
      <c r="C21" s="29">
        <v>280.80292071417557</v>
      </c>
      <c r="D21" s="29">
        <v>282.56462252371659</v>
      </c>
      <c r="E21" s="29">
        <v>281.40348600243254</v>
      </c>
      <c r="F21" s="29">
        <v>280.94990172256507</v>
      </c>
      <c r="G21" s="29">
        <v>279.89830569322078</v>
      </c>
      <c r="H21" s="29">
        <v>280.29198900782933</v>
      </c>
      <c r="I21" s="29">
        <v>280.20814017054329</v>
      </c>
      <c r="J21" s="29">
        <v>279.55653301722253</v>
      </c>
      <c r="K21" s="29">
        <v>279.1566248909723</v>
      </c>
      <c r="L21" s="29">
        <v>278.85026764439357</v>
      </c>
      <c r="M21" s="29">
        <v>278.17145976583578</v>
      </c>
      <c r="N21" s="29">
        <v>277.71648937062645</v>
      </c>
    </row>
    <row r="22" spans="1:14" x14ac:dyDescent="0.25">
      <c r="A22" s="63" t="s">
        <v>44</v>
      </c>
      <c r="B22" s="63"/>
      <c r="C22" s="26">
        <f>SUM(C23:C24)</f>
        <v>543.99721737352331</v>
      </c>
      <c r="D22" s="26">
        <f t="shared" ref="D22:N22" si="4">SUM(D23:D24)</f>
        <v>543.2278132728726</v>
      </c>
      <c r="E22" s="26">
        <f t="shared" si="4"/>
        <v>540.54630037877268</v>
      </c>
      <c r="F22" s="26">
        <f t="shared" si="4"/>
        <v>539.02091948341501</v>
      </c>
      <c r="G22" s="26">
        <f t="shared" si="4"/>
        <v>543.9528761671412</v>
      </c>
      <c r="H22" s="26">
        <f t="shared" si="4"/>
        <v>541.73126807926201</v>
      </c>
      <c r="I22" s="26">
        <f t="shared" si="4"/>
        <v>543.21120239258028</v>
      </c>
      <c r="J22" s="26">
        <f t="shared" si="4"/>
        <v>544.06719509178652</v>
      </c>
      <c r="K22" s="26">
        <f t="shared" si="4"/>
        <v>545.00284299786858</v>
      </c>
      <c r="L22" s="26">
        <f t="shared" si="4"/>
        <v>545.56371723912093</v>
      </c>
      <c r="M22" s="26">
        <f t="shared" si="4"/>
        <v>546.6543061328955</v>
      </c>
      <c r="N22" s="26">
        <f t="shared" si="4"/>
        <v>548.10637601522239</v>
      </c>
    </row>
    <row r="23" spans="1:14" x14ac:dyDescent="0.25">
      <c r="A23" s="60" t="s">
        <v>42</v>
      </c>
      <c r="B23" s="60"/>
      <c r="C23" s="23">
        <v>277.51497460079537</v>
      </c>
      <c r="D23" s="22">
        <v>277.96085479827275</v>
      </c>
      <c r="E23" s="22">
        <v>274.82602363912184</v>
      </c>
      <c r="F23" s="22">
        <v>272.31220171091991</v>
      </c>
      <c r="G23" s="22">
        <v>276.25989370260766</v>
      </c>
      <c r="H23" s="22">
        <v>274.23447560660287</v>
      </c>
      <c r="I23" s="22">
        <v>274.66248845548131</v>
      </c>
      <c r="J23" s="22">
        <v>274.07839513782653</v>
      </c>
      <c r="K23" s="22">
        <v>274.11994645528762</v>
      </c>
      <c r="L23" s="22">
        <v>275.46660661355634</v>
      </c>
      <c r="M23" s="22">
        <v>274.89581903367616</v>
      </c>
      <c r="N23" s="22">
        <v>274.31165078202065</v>
      </c>
    </row>
    <row r="24" spans="1:14" x14ac:dyDescent="0.25">
      <c r="A24" s="10" t="s">
        <v>43</v>
      </c>
      <c r="B24" s="10"/>
      <c r="C24" s="23">
        <v>266.48224277272794</v>
      </c>
      <c r="D24" s="23">
        <v>265.26695847459985</v>
      </c>
      <c r="E24" s="23">
        <v>265.7202767396509</v>
      </c>
      <c r="F24" s="23">
        <v>266.70871777249511</v>
      </c>
      <c r="G24" s="23">
        <v>267.69298246453354</v>
      </c>
      <c r="H24" s="23">
        <v>267.49679247265914</v>
      </c>
      <c r="I24" s="23">
        <v>268.54871393709897</v>
      </c>
      <c r="J24" s="23">
        <v>269.98879995396004</v>
      </c>
      <c r="K24" s="23">
        <v>270.88289654258091</v>
      </c>
      <c r="L24" s="23">
        <v>270.09711062556465</v>
      </c>
      <c r="M24" s="23">
        <v>271.75848709921928</v>
      </c>
      <c r="N24" s="23">
        <v>273.79472523320175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10.273028952446452</v>
      </c>
      <c r="D26" s="32">
        <f t="shared" ref="D26:N26" si="5">D19-D22</f>
        <v>12.418433225475269</v>
      </c>
      <c r="E26" s="32">
        <f t="shared" si="5"/>
        <v>14.792321436561565</v>
      </c>
      <c r="F26" s="32">
        <f t="shared" si="5"/>
        <v>16.513701808417068</v>
      </c>
      <c r="G26" s="32">
        <f t="shared" si="5"/>
        <v>7.9737433631743215</v>
      </c>
      <c r="H26" s="32">
        <f t="shared" si="5"/>
        <v>11.627704081992533</v>
      </c>
      <c r="I26" s="32">
        <f t="shared" si="5"/>
        <v>10.632562231012002</v>
      </c>
      <c r="J26" s="32">
        <f t="shared" si="5"/>
        <v>9.5264099889955105</v>
      </c>
      <c r="K26" s="32">
        <f t="shared" si="5"/>
        <v>8.0745415115650303</v>
      </c>
      <c r="L26" s="32">
        <f t="shared" si="5"/>
        <v>6.8858023796651651</v>
      </c>
      <c r="M26" s="32">
        <f t="shared" si="5"/>
        <v>4.50335840797527</v>
      </c>
      <c r="N26" s="32">
        <f t="shared" si="5"/>
        <v>2.7215301454971268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-4.5369527400575862</v>
      </c>
      <c r="D30" s="32">
        <f t="shared" ref="D30:N30" si="6">D17+D26+D28</f>
        <v>-9.5151697633769459</v>
      </c>
      <c r="E30" s="32">
        <f t="shared" si="6"/>
        <v>-5.5391225153759365</v>
      </c>
      <c r="F30" s="32">
        <f t="shared" si="6"/>
        <v>-5.3026656714129388</v>
      </c>
      <c r="G30" s="32">
        <f t="shared" si="6"/>
        <v>-15.283281894368116</v>
      </c>
      <c r="H30" s="32">
        <f t="shared" si="6"/>
        <v>-13.136629125270233</v>
      </c>
      <c r="I30" s="32">
        <f t="shared" si="6"/>
        <v>-19.246259060755449</v>
      </c>
      <c r="J30" s="32">
        <f t="shared" si="6"/>
        <v>-20.714890036056119</v>
      </c>
      <c r="K30" s="32">
        <f t="shared" si="6"/>
        <v>-21.972757160668493</v>
      </c>
      <c r="L30" s="32">
        <f t="shared" si="6"/>
        <v>-26.517598682991746</v>
      </c>
      <c r="M30" s="32">
        <f t="shared" si="6"/>
        <v>-28.777717683033586</v>
      </c>
      <c r="N30" s="32">
        <f t="shared" si="6"/>
        <v>-34.688067842149536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13820.463047259944</v>
      </c>
      <c r="D32" s="21">
        <v>13810.947877496565</v>
      </c>
      <c r="E32" s="21">
        <v>13805.408754981192</v>
      </c>
      <c r="F32" s="21">
        <v>13800.106089309777</v>
      </c>
      <c r="G32" s="21">
        <v>13784.82280741541</v>
      </c>
      <c r="H32" s="21">
        <v>13771.686178290138</v>
      </c>
      <c r="I32" s="21">
        <v>13752.439919229384</v>
      </c>
      <c r="J32" s="21">
        <v>13731.725029193325</v>
      </c>
      <c r="K32" s="21">
        <v>13709.752272032658</v>
      </c>
      <c r="L32" s="21">
        <v>13683.234673349665</v>
      </c>
      <c r="M32" s="21">
        <v>13654.456955666632</v>
      </c>
      <c r="N32" s="21">
        <v>13619.768887824483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-3.281701801125525E-4</v>
      </c>
      <c r="D34" s="39">
        <f t="shared" ref="D34:N34" si="7">(D32/D8)-1</f>
        <v>-6.8848415070044133E-4</v>
      </c>
      <c r="E34" s="39">
        <f t="shared" si="7"/>
        <v>-4.0106751285318154E-4</v>
      </c>
      <c r="F34" s="39">
        <f t="shared" si="7"/>
        <v>-3.8410059169757815E-4</v>
      </c>
      <c r="G34" s="39">
        <f t="shared" si="7"/>
        <v>-1.1074756813793663E-3</v>
      </c>
      <c r="H34" s="39">
        <f t="shared" si="7"/>
        <v>-9.52977728390203E-4</v>
      </c>
      <c r="I34" s="39">
        <f t="shared" si="7"/>
        <v>-1.3975237898677939E-3</v>
      </c>
      <c r="J34" s="39">
        <f t="shared" si="7"/>
        <v>-1.5062701715274907E-3</v>
      </c>
      <c r="K34" s="39">
        <f t="shared" si="7"/>
        <v>-1.6001454379513946E-3</v>
      </c>
      <c r="L34" s="39">
        <f t="shared" si="7"/>
        <v>-1.9342142846072718E-3</v>
      </c>
      <c r="M34" s="39">
        <f t="shared" si="7"/>
        <v>-2.1031370410596884E-3</v>
      </c>
      <c r="N34" s="39">
        <f t="shared" si="7"/>
        <v>-2.5404209010123635E-3</v>
      </c>
    </row>
    <row r="35" spans="1:14" ht="15.75" thickBot="1" x14ac:dyDescent="0.3">
      <c r="A35" s="40" t="s">
        <v>15</v>
      </c>
      <c r="B35" s="41"/>
      <c r="C35" s="42">
        <f>(C32/$C$8)-1</f>
        <v>-3.281701801125525E-4</v>
      </c>
      <c r="D35" s="42">
        <f t="shared" ref="D35:N35" si="8">(D32/$C$8)-1</f>
        <v>-1.0164283908452587E-3</v>
      </c>
      <c r="E35" s="42">
        <f t="shared" si="8"/>
        <v>-1.4170882472916979E-3</v>
      </c>
      <c r="F35" s="42">
        <f t="shared" si="8"/>
        <v>-1.8006445345550848E-3</v>
      </c>
      <c r="G35" s="42">
        <f t="shared" si="8"/>
        <v>-2.9061260459015692E-3</v>
      </c>
      <c r="H35" s="42">
        <f t="shared" si="8"/>
        <v>-3.8563343008941597E-3</v>
      </c>
      <c r="I35" s="42">
        <f t="shared" si="8"/>
        <v>-5.2484687718348244E-3</v>
      </c>
      <c r="J35" s="42">
        <f t="shared" si="8"/>
        <v>-6.7468333314050222E-3</v>
      </c>
      <c r="K35" s="42">
        <f t="shared" si="8"/>
        <v>-8.3361828547806605E-3</v>
      </c>
      <c r="L35" s="42">
        <f t="shared" si="8"/>
        <v>-1.0254273175431039E-2</v>
      </c>
      <c r="M35" s="42">
        <f t="shared" si="8"/>
        <v>-1.2335844074746305E-2</v>
      </c>
      <c r="N35" s="42">
        <f t="shared" si="8"/>
        <v>-1.4844926739639552E-2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1.4045541499986334</v>
      </c>
      <c r="D41" s="47">
        <v>1.4145755623315079</v>
      </c>
      <c r="E41" s="47">
        <v>1.4071269167683849</v>
      </c>
      <c r="F41" s="47">
        <v>1.4073028050334202</v>
      </c>
      <c r="G41" s="47">
        <v>1.4025729176275856</v>
      </c>
      <c r="H41" s="47">
        <v>1.4126878188769807</v>
      </c>
      <c r="I41" s="47">
        <v>1.4132016809205119</v>
      </c>
      <c r="J41" s="47">
        <v>1.413667834242162</v>
      </c>
      <c r="K41" s="47">
        <v>1.4236237621166707</v>
      </c>
      <c r="L41" s="47">
        <v>1.4270769151084133</v>
      </c>
      <c r="M41" s="47">
        <v>1.4328247669028431</v>
      </c>
      <c r="N41" s="47">
        <v>1.4310609734368593</v>
      </c>
    </row>
    <row r="43" spans="1:14" x14ac:dyDescent="0.25">
      <c r="A43" s="48" t="s">
        <v>31</v>
      </c>
      <c r="B43" s="48"/>
      <c r="C43" s="49">
        <v>85.491411397164342</v>
      </c>
      <c r="D43" s="49">
        <v>89.008707247938077</v>
      </c>
      <c r="E43" s="49">
        <v>86.282189223957573</v>
      </c>
      <c r="F43" s="49">
        <v>85.706642305195572</v>
      </c>
      <c r="G43" s="49">
        <v>84.714163236829648</v>
      </c>
      <c r="H43" s="49">
        <v>84.211419390811372</v>
      </c>
      <c r="I43" s="49">
        <v>85.313967691935645</v>
      </c>
      <c r="J43" s="49">
        <v>83.851414218795256</v>
      </c>
      <c r="K43" s="49">
        <v>82.221659094709267</v>
      </c>
      <c r="L43" s="49">
        <v>82.255008857489614</v>
      </c>
      <c r="M43" s="49">
        <v>80.454797209031781</v>
      </c>
      <c r="N43" s="49">
        <v>80.175464167254361</v>
      </c>
    </row>
    <row r="44" spans="1:14" x14ac:dyDescent="0.25">
      <c r="A44" s="19" t="s">
        <v>47</v>
      </c>
      <c r="B44" s="19"/>
      <c r="C44" s="50">
        <v>86.448198022268286</v>
      </c>
      <c r="D44" s="50">
        <v>89.008707247938105</v>
      </c>
      <c r="E44" s="50">
        <v>86.113544612032328</v>
      </c>
      <c r="F44" s="50">
        <v>85.380483240785466</v>
      </c>
      <c r="G44" s="50">
        <v>84.242877825629279</v>
      </c>
      <c r="H44" s="50">
        <v>83.601745901692738</v>
      </c>
      <c r="I44" s="50">
        <v>84.561081716550646</v>
      </c>
      <c r="J44" s="50">
        <v>83.00894720273152</v>
      </c>
      <c r="K44" s="50">
        <v>81.291076917667979</v>
      </c>
      <c r="L44" s="50">
        <v>81.230181851837401</v>
      </c>
      <c r="M44" s="50">
        <v>79.373842895057578</v>
      </c>
      <c r="N44" s="50">
        <v>79.019410278672879</v>
      </c>
    </row>
    <row r="45" spans="1:14" x14ac:dyDescent="0.25">
      <c r="A45" s="51" t="s">
        <v>48</v>
      </c>
      <c r="B45" s="51"/>
      <c r="C45" s="52">
        <v>84.521668307994545</v>
      </c>
      <c r="D45" s="52">
        <v>89.008707247938091</v>
      </c>
      <c r="E45" s="52">
        <v>86.453351782814394</v>
      </c>
      <c r="F45" s="52">
        <v>86.038174588804637</v>
      </c>
      <c r="G45" s="52">
        <v>85.194641915443611</v>
      </c>
      <c r="H45" s="52">
        <v>84.834107597085577</v>
      </c>
      <c r="I45" s="52">
        <v>86.084180286148538</v>
      </c>
      <c r="J45" s="52">
        <v>84.719778850103239</v>
      </c>
      <c r="K45" s="52">
        <v>83.183011380145146</v>
      </c>
      <c r="L45" s="52">
        <v>83.315967595670102</v>
      </c>
      <c r="M45" s="52">
        <v>81.574328107771606</v>
      </c>
      <c r="N45" s="52">
        <v>81.370299564474848</v>
      </c>
    </row>
    <row r="47" spans="1:14" x14ac:dyDescent="0.25">
      <c r="A47" s="48" t="s">
        <v>32</v>
      </c>
      <c r="B47" s="48"/>
      <c r="C47" s="49">
        <v>81.399686348073729</v>
      </c>
      <c r="D47" s="49">
        <v>80.889489741255659</v>
      </c>
      <c r="E47" s="49">
        <v>81.262317977538601</v>
      </c>
      <c r="F47" s="49">
        <v>81.341455741035034</v>
      </c>
      <c r="G47" s="49">
        <v>81.483681586061863</v>
      </c>
      <c r="H47" s="49">
        <v>81.55294577499302</v>
      </c>
      <c r="I47" s="49">
        <v>81.400250490840222</v>
      </c>
      <c r="J47" s="49">
        <v>81.600225719489117</v>
      </c>
      <c r="K47" s="49">
        <v>81.835130122110613</v>
      </c>
      <c r="L47" s="49">
        <v>81.832908815461181</v>
      </c>
      <c r="M47" s="49">
        <v>82.094168675701113</v>
      </c>
      <c r="N47" s="49">
        <v>82.139922384381919</v>
      </c>
    </row>
    <row r="48" spans="1:14" x14ac:dyDescent="0.25">
      <c r="A48" s="19" t="s">
        <v>45</v>
      </c>
      <c r="B48" s="19"/>
      <c r="C48" s="50">
        <v>79.284981991544512</v>
      </c>
      <c r="D48" s="50">
        <v>78.906895892240541</v>
      </c>
      <c r="E48" s="50">
        <v>79.327755416986975</v>
      </c>
      <c r="F48" s="50">
        <v>79.434906208919415</v>
      </c>
      <c r="G48" s="50">
        <v>79.602929885130933</v>
      </c>
      <c r="H48" s="50">
        <v>79.699318415412947</v>
      </c>
      <c r="I48" s="50">
        <v>79.553549464630166</v>
      </c>
      <c r="J48" s="50">
        <v>79.788094954472598</v>
      </c>
      <c r="K48" s="50">
        <v>80.053038327172104</v>
      </c>
      <c r="L48" s="50">
        <v>80.06259354415279</v>
      </c>
      <c r="M48" s="50">
        <v>80.357846291005899</v>
      </c>
      <c r="N48" s="50">
        <v>80.418911640666749</v>
      </c>
    </row>
    <row r="49" spans="1:14" x14ac:dyDescent="0.25">
      <c r="A49" s="51" t="s">
        <v>46</v>
      </c>
      <c r="B49" s="51"/>
      <c r="C49" s="52">
        <v>83.292217460692044</v>
      </c>
      <c r="D49" s="52">
        <v>82.703618439853159</v>
      </c>
      <c r="E49" s="52">
        <v>83.029744382143107</v>
      </c>
      <c r="F49" s="52">
        <v>83.084624623293962</v>
      </c>
      <c r="G49" s="52">
        <v>83.197469489363868</v>
      </c>
      <c r="H49" s="52">
        <v>83.245816822903521</v>
      </c>
      <c r="I49" s="52">
        <v>83.086988857495086</v>
      </c>
      <c r="J49" s="52">
        <v>83.264894966452914</v>
      </c>
      <c r="K49" s="52">
        <v>83.471623702780462</v>
      </c>
      <c r="L49" s="52">
        <v>83.458021878909761</v>
      </c>
      <c r="M49" s="52">
        <v>83.691463577978027</v>
      </c>
      <c r="N49" s="52">
        <v>83.723731271923427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Area Codes</vt:lpstr>
      <vt:lpstr>Midlothian</vt:lpstr>
      <vt:lpstr>Bonnyrig</vt:lpstr>
      <vt:lpstr>Dalkeith</vt:lpstr>
      <vt:lpstr>MidlothE</vt:lpstr>
      <vt:lpstr>MidlothS</vt:lpstr>
      <vt:lpstr>MidlothW</vt:lpstr>
      <vt:lpstr>Penicuik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2020-08-06T16:57:57Z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