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29" documentId="8_{4605FE6F-F4D6-48CD-8067-1B63AC58D217}" xr6:coauthVersionLast="45" xr6:coauthVersionMax="45" xr10:uidLastSave="{0BEDC790-AEB9-4A68-BD60-99AD570539CF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Shetland Islands" sheetId="3" r:id="rId3"/>
    <sheet name="LerwickN" sheetId="4" r:id="rId4"/>
    <sheet name="LerwickS" sheetId="5" r:id="rId5"/>
    <sheet name="NorthIsS" sheetId="6" r:id="rId6"/>
    <sheet name="ShetlanC" sheetId="7" r:id="rId7"/>
    <sheet name="ShetlanN" sheetId="8" r:id="rId8"/>
    <sheet name="ShetlanS" sheetId="9" r:id="rId9"/>
    <sheet name="ShetlanW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0" l="1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9" l="1"/>
  <c r="I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<sst xmlns="http://schemas.openxmlformats.org/spreadsheetml/2006/main" count="498" uniqueCount="86">
  <si>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</si>
  <si>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</si>
  <si>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</si>
  <si>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</si>
  <si>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</si>
  <si>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</si>
  <si>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</si>
  <si>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</si>
  <si>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</si>
  <si>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</si>
  <si>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</si>
  <si>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</si>
  <si>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</si>
  <si>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</si>
  <si>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</si>
  <si>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</si>
  <si>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</si>
  <si>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</si>
  <si>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</si>
  <si>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</si>
  <si>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</si>
  <si>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</si>
  <si>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</si>
  <si>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</si>
  <si>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</si>
  <si>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</si>
  <si>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</si>
  <si>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</si>
  <si>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</si>
  <si>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</si>
  <si>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</si>
  <si>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</si>
  <si>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</si>
  <si>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</si>
  <si>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</si>
  <si>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</si>
  <si>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</si>
  <si>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</si>
  <si>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</si>
  <si>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</si>
  <si>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</si>
  <si>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</si>
  <si>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</si>
  <si>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</si>
  <si>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</si>
  <si>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</si>
  <si>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</si>
  <si>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</si>
  <si>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</si>
  <si>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</si>
  <si>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</si>
  <si>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</si>
  <si>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</si>
  <si>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</si>
  <si>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Shetland Islands Multi Member Wards</t>
  </si>
  <si>
    <t>Lerwick North</t>
  </si>
  <si>
    <t>LerwickN</t>
  </si>
  <si>
    <t>Lerwick South</t>
  </si>
  <si>
    <t>LerwickS</t>
  </si>
  <si>
    <t>North Isles</t>
  </si>
  <si>
    <t>NorthIsS</t>
  </si>
  <si>
    <t>Shetland Central</t>
  </si>
  <si>
    <t>ShetlanC</t>
  </si>
  <si>
    <t>Shetland North</t>
  </si>
  <si>
    <t>ShetlanN</t>
  </si>
  <si>
    <t>Shetland South</t>
  </si>
  <si>
    <t>ShetlanS</t>
  </si>
  <si>
    <t>Shetland West</t>
  </si>
  <si>
    <t>ShetlanW</t>
  </si>
  <si>
    <t>Summary table for Shetland Islands</t>
  </si>
  <si>
    <t>Summary table for Lerwick North</t>
  </si>
  <si>
    <t>Summary table for Lerwick South</t>
  </si>
  <si>
    <t>Summary table for North Isles</t>
  </si>
  <si>
    <t>Summary table for Shetland Central</t>
  </si>
  <si>
    <t>Summary table for Shetland North</t>
  </si>
  <si>
    <t>Summary table for Shetland South</t>
  </si>
  <si>
    <t>Summary table for Shetland West</t>
  </si>
  <si>
    <t>Shetland Islands</t>
  </si>
  <si>
    <t>2018-based principal population projection summary table - Shetland Islands</t>
  </si>
  <si>
    <t>2018-based principal population projection summary table - Lerwick North</t>
  </si>
  <si>
    <t>2018-based principal population projection summary table - Lerwick South</t>
  </si>
  <si>
    <t>2018-based principal population projection summary table - North Isles</t>
  </si>
  <si>
    <t>2018-based principal population projection summary table - Shetland Central</t>
  </si>
  <si>
    <t>2018-based principal population projection summary table - Shetland North</t>
  </si>
  <si>
    <t>2018-based principal population projection summary table - Shetland South</t>
  </si>
  <si>
    <t>2018-based principal population projection summary table - Shetland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</si>
</sst>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77</v>
      </c>
      <c r="D9" s="55" t="s">
        <v>78</v>
      </c>
    </row>
    <row r="10" spans="1:4" x14ac:dyDescent="0.25">
      <c r="A10" s="54" t="s">
        <v>55</v>
      </c>
      <c r="D10" s="55" t="s">
        <v>79</v>
      </c>
    </row>
    <row r="11" spans="1:4" x14ac:dyDescent="0.25">
      <c r="A11" s="54" t="s">
        <v>57</v>
      </c>
      <c r="D11" s="55" t="s">
        <v>80</v>
      </c>
    </row>
    <row r="12" spans="1:4" x14ac:dyDescent="0.25">
      <c r="A12" s="54" t="s">
        <v>59</v>
      </c>
      <c r="D12" s="55" t="s">
        <v>81</v>
      </c>
    </row>
    <row r="13" spans="1:4" x14ac:dyDescent="0.25">
      <c r="A13" s="54" t="s">
        <v>61</v>
      </c>
      <c r="D13" s="55" t="s">
        <v>82</v>
      </c>
    </row>
    <row r="14" spans="1:4" x14ac:dyDescent="0.25">
      <c r="A14" s="54" t="s">
        <v>63</v>
      </c>
      <c r="D14" s="55" t="s">
        <v>83</v>
      </c>
    </row>
    <row r="15" spans="1:4" x14ac:dyDescent="0.25">
      <c r="A15" s="54" t="s">
        <v>65</v>
      </c>
      <c r="D15" s="55" t="s">
        <v>84</v>
      </c>
    </row>
    <row r="16" spans="1:4" x14ac:dyDescent="0.25">
      <c r="A16" s="54" t="s">
        <v>67</v>
      </c>
      <c r="D16" s="55" t="s">
        <v>85</v>
      </c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Shetland Islands'!A1" display="2018-based principal population projection summary table - Shetland Islands" xr:uid="{8C13A383-8A2F-4E4C-ADE7-42713AD6A7C8}"/>
    <hyperlink ref="D10" location="LerwickN!A1" display="2018-based principal population projection summary table - Lerwick North" xr:uid="{EBE67AB4-B547-4A5A-A4B1-0D8E956FFDCC}"/>
    <hyperlink ref="D11" location="LerwickS!A1" display="2018-based principal population projection summary table - Lerwick South" xr:uid="{E1B18499-F634-4753-B982-D88ED63873AE}"/>
    <hyperlink ref="D12" location="NorthIsS!A1" display="2018-based principal population projection summary table - North Isles" xr:uid="{C4B50ADF-354F-4822-88CB-2FB03FE9CA6E}"/>
    <hyperlink ref="D13" location="ShetlanC!A1" display="2018-based principal population projection summary table - Shetland Central" xr:uid="{0F36F2A4-F883-4E29-A8DB-11A050E9D77B}"/>
    <hyperlink ref="D14" location="ShetlanN!A1" display="2018-based principal population projection summary table - Shetland North" xr:uid="{7EC15C19-EE2C-4ABB-B393-DADEBF6BF999}"/>
    <hyperlink ref="D15" location="ShetlanS!A1" display="2018-based principal population projection summary table - Shetland South" xr:uid="{F816666B-5353-4820-B77B-D590E3FDED93}"/>
    <hyperlink ref="D16" location="ShetlanW!A1" display="2018-based principal population projection summary table - Shetland West" xr:uid="{9602A636-BBF9-4DEE-B37C-99CBB204962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3011</v>
      </c>
      <c r="D8" s="21">
        <v>3026.5658960114797</v>
      </c>
      <c r="E8" s="21">
        <v>3039.1484745115008</v>
      </c>
      <c r="F8" s="21">
        <v>3053.6082506134026</v>
      </c>
      <c r="G8" s="21">
        <v>3065.7327057414836</v>
      </c>
      <c r="H8" s="21">
        <v>3078.5110151893177</v>
      </c>
      <c r="I8" s="21">
        <v>3091.0681384560348</v>
      </c>
      <c r="J8" s="21">
        <v>3100.9725225855741</v>
      </c>
      <c r="K8" s="21">
        <v>3112.4491712493295</v>
      </c>
      <c r="L8" s="21">
        <v>3123.9952923626365</v>
      </c>
      <c r="M8" s="21">
        <v>3132.8918384776675</v>
      </c>
      <c r="N8" s="21">
        <v>3141.5165258804536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30.988616880204475</v>
      </c>
      <c r="D10" s="26">
        <f t="shared" ref="D10:N10" si="0">SUM(D11:D12)</f>
        <v>31.477560446287697</v>
      </c>
      <c r="E10" s="26">
        <f t="shared" si="0"/>
        <v>31.369992524342234</v>
      </c>
      <c r="F10" s="26">
        <f t="shared" si="0"/>
        <v>31.213472482882533</v>
      </c>
      <c r="G10" s="26">
        <f t="shared" si="0"/>
        <v>31.84633897296494</v>
      </c>
      <c r="H10" s="26">
        <f t="shared" si="0"/>
        <v>32.030142014807865</v>
      </c>
      <c r="I10" s="26">
        <f t="shared" si="0"/>
        <v>31.845475261599987</v>
      </c>
      <c r="J10" s="26">
        <f t="shared" si="0"/>
        <v>32.390295114785339</v>
      </c>
      <c r="K10" s="26">
        <f t="shared" si="0"/>
        <v>32.76648043764623</v>
      </c>
      <c r="L10" s="26">
        <f t="shared" si="0"/>
        <v>32.212465815108935</v>
      </c>
      <c r="M10" s="26">
        <f t="shared" si="0"/>
        <v>32.366143313460569</v>
      </c>
      <c r="N10" s="26">
        <f t="shared" si="0"/>
        <v>32.505625796805063</v>
      </c>
    </row>
    <row r="11" spans="1:14" x14ac:dyDescent="0.25">
      <c r="A11" s="20" t="s">
        <v>34</v>
      </c>
      <c r="B11" s="18"/>
      <c r="C11" s="22">
        <v>15.916880488468664</v>
      </c>
      <c r="D11" s="22">
        <v>15.952428823458018</v>
      </c>
      <c r="E11" s="22">
        <v>15.972794358724714</v>
      </c>
      <c r="F11" s="22">
        <v>16.044308285593825</v>
      </c>
      <c r="G11" s="22">
        <v>16.441598260460971</v>
      </c>
      <c r="H11" s="22">
        <v>16.541387894971198</v>
      </c>
      <c r="I11" s="22">
        <v>16.228944123699993</v>
      </c>
      <c r="J11" s="22">
        <v>16.506592702727144</v>
      </c>
      <c r="K11" s="22">
        <v>16.620678482864029</v>
      </c>
      <c r="L11" s="22">
        <v>16.106232907554467</v>
      </c>
      <c r="M11" s="22">
        <v>16.510002397270288</v>
      </c>
      <c r="N11" s="22">
        <v>16.584502957553603</v>
      </c>
    </row>
    <row r="12" spans="1:14" x14ac:dyDescent="0.25">
      <c r="A12" s="27" t="s">
        <v>35</v>
      </c>
      <c r="B12" s="28"/>
      <c r="C12" s="29">
        <v>15.071736391735811</v>
      </c>
      <c r="D12" s="29">
        <v>15.525131622829679</v>
      </c>
      <c r="E12" s="29">
        <v>15.397198165617519</v>
      </c>
      <c r="F12" s="29">
        <v>15.169164197288708</v>
      </c>
      <c r="G12" s="29">
        <v>15.404740712503969</v>
      </c>
      <c r="H12" s="29">
        <v>15.488754119836667</v>
      </c>
      <c r="I12" s="29">
        <v>15.616531137899994</v>
      </c>
      <c r="J12" s="29">
        <v>15.883702412058195</v>
      </c>
      <c r="K12" s="29">
        <v>16.1458019547822</v>
      </c>
      <c r="L12" s="29">
        <v>16.106232907554467</v>
      </c>
      <c r="M12" s="29">
        <v>15.856140916190281</v>
      </c>
      <c r="N12" s="29">
        <v>15.92112283925146</v>
      </c>
    </row>
    <row r="13" spans="1:14" x14ac:dyDescent="0.25">
      <c r="A13" s="33" t="s">
        <v>36</v>
      </c>
      <c r="B13" s="18"/>
      <c r="C13" s="26">
        <f>SUM(C14:C15)</f>
        <v>25.627374311431087</v>
      </c>
      <c r="D13" s="26">
        <f t="shared" ref="D13:N13" si="1">SUM(D14:D15)</f>
        <v>26.440064459195106</v>
      </c>
      <c r="E13" s="26">
        <f t="shared" si="1"/>
        <v>26.666856866861551</v>
      </c>
      <c r="F13" s="26">
        <f t="shared" si="1"/>
        <v>27.22411954208809</v>
      </c>
      <c r="G13" s="26">
        <f t="shared" si="1"/>
        <v>28.501783443522541</v>
      </c>
      <c r="H13" s="26">
        <f t="shared" si="1"/>
        <v>29.635607560605173</v>
      </c>
      <c r="I13" s="26">
        <f t="shared" si="1"/>
        <v>31.478290332581814</v>
      </c>
      <c r="J13" s="26">
        <f t="shared" si="1"/>
        <v>30.454296360541754</v>
      </c>
      <c r="K13" s="26">
        <f t="shared" si="1"/>
        <v>30.966724241295978</v>
      </c>
      <c r="L13" s="26">
        <f t="shared" si="1"/>
        <v>32.266744163405079</v>
      </c>
      <c r="M13" s="26">
        <f t="shared" si="1"/>
        <v>32.536248574079899</v>
      </c>
      <c r="N13" s="26">
        <f t="shared" si="1"/>
        <v>34.276346454327623</v>
      </c>
    </row>
    <row r="14" spans="1:14" x14ac:dyDescent="0.25">
      <c r="A14" s="20" t="s">
        <v>37</v>
      </c>
      <c r="B14" s="18"/>
      <c r="C14" s="22">
        <v>15.184143100425498</v>
      </c>
      <c r="D14" s="22">
        <v>15.402884267612077</v>
      </c>
      <c r="E14" s="22">
        <v>15.483557664004865</v>
      </c>
      <c r="F14" s="22">
        <v>15.614852020298871</v>
      </c>
      <c r="G14" s="22">
        <v>16.285233102551206</v>
      </c>
      <c r="H14" s="22">
        <v>16.992144770965101</v>
      </c>
      <c r="I14" s="22">
        <v>18.027176558005078</v>
      </c>
      <c r="J14" s="22">
        <v>17.447169084548843</v>
      </c>
      <c r="K14" s="22">
        <v>17.643571457923198</v>
      </c>
      <c r="L14" s="22">
        <v>18.316340552481108</v>
      </c>
      <c r="M14" s="22">
        <v>18.492888334229608</v>
      </c>
      <c r="N14" s="22">
        <v>19.478517703150793</v>
      </c>
    </row>
    <row r="15" spans="1:14" x14ac:dyDescent="0.25">
      <c r="A15" s="10" t="s">
        <v>38</v>
      </c>
      <c r="B15" s="12"/>
      <c r="C15" s="23">
        <v>10.443231211005589</v>
      </c>
      <c r="D15" s="23">
        <v>11.037180191583028</v>
      </c>
      <c r="E15" s="23">
        <v>11.183299202856684</v>
      </c>
      <c r="F15" s="23">
        <v>11.609267521789217</v>
      </c>
      <c r="G15" s="23">
        <v>12.216550340971333</v>
      </c>
      <c r="H15" s="23">
        <v>12.64346278964007</v>
      </c>
      <c r="I15" s="23">
        <v>13.451113774576738</v>
      </c>
      <c r="J15" s="23">
        <v>13.007127275992911</v>
      </c>
      <c r="K15" s="23">
        <v>13.32315278337278</v>
      </c>
      <c r="L15" s="23">
        <v>13.950403610923974</v>
      </c>
      <c r="M15" s="23">
        <v>14.043360239850291</v>
      </c>
      <c r="N15" s="23">
        <v>14.797828751176828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5.3612425687733882</v>
      </c>
      <c r="D17" s="32">
        <f t="shared" ref="D17:N17" si="2">D10-D13</f>
        <v>5.0374959870925906</v>
      </c>
      <c r="E17" s="32">
        <f t="shared" si="2"/>
        <v>4.7031356574806829</v>
      </c>
      <c r="F17" s="32">
        <f t="shared" si="2"/>
        <v>3.9893529407944435</v>
      </c>
      <c r="G17" s="32">
        <f t="shared" si="2"/>
        <v>3.344555529442399</v>
      </c>
      <c r="H17" s="32">
        <f t="shared" si="2"/>
        <v>2.3945344542026916</v>
      </c>
      <c r="I17" s="32">
        <f t="shared" si="2"/>
        <v>0.36718492901817257</v>
      </c>
      <c r="J17" s="32">
        <f t="shared" si="2"/>
        <v>1.9359987542435846</v>
      </c>
      <c r="K17" s="32">
        <f t="shared" si="2"/>
        <v>1.799756196350252</v>
      </c>
      <c r="L17" s="32">
        <f t="shared" si="2"/>
        <v>-5.4278348296143974E-2</v>
      </c>
      <c r="M17" s="32">
        <f t="shared" si="2"/>
        <v>-0.17010526061933007</v>
      </c>
      <c r="N17" s="32">
        <f t="shared" si="2"/>
        <v>-1.7707206575225598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154.48103711186931</v>
      </c>
      <c r="D19" s="26">
        <f t="shared" ref="D19:N19" si="3">SUM(D20:D21)</f>
        <v>153.46276062982088</v>
      </c>
      <c r="E19" s="26">
        <f t="shared" si="3"/>
        <v>154.59880955708704</v>
      </c>
      <c r="F19" s="26">
        <f t="shared" si="3"/>
        <v>153.84454636825225</v>
      </c>
      <c r="G19" s="26">
        <f t="shared" si="3"/>
        <v>154.35749117926309</v>
      </c>
      <c r="H19" s="26">
        <f t="shared" si="3"/>
        <v>154.72965716512329</v>
      </c>
      <c r="I19" s="26">
        <f t="shared" si="3"/>
        <v>154.5716128458389</v>
      </c>
      <c r="J19" s="26">
        <f t="shared" si="3"/>
        <v>154.48966364244711</v>
      </c>
      <c r="K19" s="26">
        <f t="shared" si="3"/>
        <v>154.67869089763946</v>
      </c>
      <c r="L19" s="26">
        <f t="shared" si="3"/>
        <v>154.69421208345335</v>
      </c>
      <c r="M19" s="26">
        <f t="shared" si="3"/>
        <v>154.55055057259744</v>
      </c>
      <c r="N19" s="26">
        <f t="shared" si="3"/>
        <v>154.65881754399081</v>
      </c>
    </row>
    <row r="20" spans="1:14" x14ac:dyDescent="0.25">
      <c r="A20" s="60" t="s">
        <v>40</v>
      </c>
      <c r="B20" s="60"/>
      <c r="C20" s="22">
        <v>78.93675383853676</v>
      </c>
      <c r="D20" s="22">
        <v>78.147684552198498</v>
      </c>
      <c r="E20" s="22">
        <v>78.719581717302759</v>
      </c>
      <c r="F20" s="22">
        <v>77.962989129789847</v>
      </c>
      <c r="G20" s="22">
        <v>78.705524534639139</v>
      </c>
      <c r="H20" s="22">
        <v>78.953010346050561</v>
      </c>
      <c r="I20" s="22">
        <v>79.07961676580139</v>
      </c>
      <c r="J20" s="22">
        <v>78.602399975793148</v>
      </c>
      <c r="K20" s="22">
        <v>78.564797142449621</v>
      </c>
      <c r="L20" s="22">
        <v>78.803425902081699</v>
      </c>
      <c r="M20" s="22">
        <v>78.815800547358592</v>
      </c>
      <c r="N20" s="22">
        <v>78.378767277521462</v>
      </c>
    </row>
    <row r="21" spans="1:14" x14ac:dyDescent="0.25">
      <c r="A21" s="27" t="s">
        <v>41</v>
      </c>
      <c r="B21" s="27"/>
      <c r="C21" s="29">
        <v>75.544283273332553</v>
      </c>
      <c r="D21" s="29">
        <v>75.315076077622393</v>
      </c>
      <c r="E21" s="29">
        <v>75.879227839784278</v>
      </c>
      <c r="F21" s="29">
        <v>75.881557238462406</v>
      </c>
      <c r="G21" s="29">
        <v>75.651966644623954</v>
      </c>
      <c r="H21" s="29">
        <v>75.776646819072724</v>
      </c>
      <c r="I21" s="29">
        <v>75.491996080037524</v>
      </c>
      <c r="J21" s="29">
        <v>75.887263666653965</v>
      </c>
      <c r="K21" s="29">
        <v>76.113893755189835</v>
      </c>
      <c r="L21" s="29">
        <v>75.890786181371638</v>
      </c>
      <c r="M21" s="29">
        <v>75.734750025238839</v>
      </c>
      <c r="N21" s="29">
        <v>76.280050266469345</v>
      </c>
    </row>
    <row r="22" spans="1:14" x14ac:dyDescent="0.25">
      <c r="A22" s="63" t="s">
        <v>44</v>
      </c>
      <c r="B22" s="63"/>
      <c r="C22" s="26">
        <f>SUM(C23:C24)</f>
        <v>144.2763836691631</v>
      </c>
      <c r="D22" s="26">
        <f t="shared" ref="D22:N22" si="4">SUM(D23:D24)</f>
        <v>145.91767811689203</v>
      </c>
      <c r="E22" s="26">
        <f t="shared" si="4"/>
        <v>144.84216911266702</v>
      </c>
      <c r="F22" s="26">
        <f t="shared" si="4"/>
        <v>145.70944418096445</v>
      </c>
      <c r="G22" s="26">
        <f t="shared" si="4"/>
        <v>144.92373726087209</v>
      </c>
      <c r="H22" s="26">
        <f t="shared" si="4"/>
        <v>144.56706835260843</v>
      </c>
      <c r="I22" s="26">
        <f t="shared" si="4"/>
        <v>145.03441364531824</v>
      </c>
      <c r="J22" s="26">
        <f t="shared" si="4"/>
        <v>144.94901373293538</v>
      </c>
      <c r="K22" s="26">
        <f t="shared" si="4"/>
        <v>144.93232598068241</v>
      </c>
      <c r="L22" s="26">
        <f t="shared" si="4"/>
        <v>145.74338762012621</v>
      </c>
      <c r="M22" s="26">
        <f t="shared" si="4"/>
        <v>145.75575790919166</v>
      </c>
      <c r="N22" s="26">
        <f t="shared" si="4"/>
        <v>145.15957410056512</v>
      </c>
    </row>
    <row r="23" spans="1:14" x14ac:dyDescent="0.25">
      <c r="A23" s="60" t="s">
        <v>42</v>
      </c>
      <c r="B23" s="60"/>
      <c r="C23" s="23">
        <v>70.704026248406024</v>
      </c>
      <c r="D23" s="22">
        <v>71.100731706105122</v>
      </c>
      <c r="E23" s="22">
        <v>70.62255627599238</v>
      </c>
      <c r="F23" s="22">
        <v>71.678745574463846</v>
      </c>
      <c r="G23" s="22">
        <v>70.894614932234035</v>
      </c>
      <c r="H23" s="22">
        <v>70.640401029468094</v>
      </c>
      <c r="I23" s="22">
        <v>70.555973166757511</v>
      </c>
      <c r="J23" s="22">
        <v>71.078125074908243</v>
      </c>
      <c r="K23" s="22">
        <v>70.741154035694521</v>
      </c>
      <c r="L23" s="22">
        <v>71.402385360736133</v>
      </c>
      <c r="M23" s="22">
        <v>71.185854841921795</v>
      </c>
      <c r="N23" s="22">
        <v>71.162125055121493</v>
      </c>
    </row>
    <row r="24" spans="1:14" x14ac:dyDescent="0.25">
      <c r="A24" s="10" t="s">
        <v>43</v>
      </c>
      <c r="B24" s="10"/>
      <c r="C24" s="23">
        <v>73.572357420757072</v>
      </c>
      <c r="D24" s="23">
        <v>74.816946410786898</v>
      </c>
      <c r="E24" s="23">
        <v>74.219612836674628</v>
      </c>
      <c r="F24" s="23">
        <v>74.030698606500607</v>
      </c>
      <c r="G24" s="23">
        <v>74.029122328638039</v>
      </c>
      <c r="H24" s="23">
        <v>73.926667323140336</v>
      </c>
      <c r="I24" s="23">
        <v>74.478440478560714</v>
      </c>
      <c r="J24" s="23">
        <v>73.870888658027155</v>
      </c>
      <c r="K24" s="23">
        <v>74.191171944987886</v>
      </c>
      <c r="L24" s="23">
        <v>74.341002259390095</v>
      </c>
      <c r="M24" s="23">
        <v>74.569903067269863</v>
      </c>
      <c r="N24" s="23">
        <v>73.997449045443645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10.204653442706217</v>
      </c>
      <c r="D26" s="32">
        <f t="shared" ref="D26:N26" si="5">D19-D22</f>
        <v>7.5450825129288432</v>
      </c>
      <c r="E26" s="32">
        <f t="shared" si="5"/>
        <v>9.7566404444200145</v>
      </c>
      <c r="F26" s="32">
        <f t="shared" si="5"/>
        <v>8.1351021872877993</v>
      </c>
      <c r="G26" s="32">
        <f t="shared" si="5"/>
        <v>9.4337539183910053</v>
      </c>
      <c r="H26" s="32">
        <f t="shared" si="5"/>
        <v>10.162588812514855</v>
      </c>
      <c r="I26" s="32">
        <f t="shared" si="5"/>
        <v>9.5371992005206607</v>
      </c>
      <c r="J26" s="32">
        <f t="shared" si="5"/>
        <v>9.5406499095117283</v>
      </c>
      <c r="K26" s="32">
        <f t="shared" si="5"/>
        <v>9.7463649169570488</v>
      </c>
      <c r="L26" s="32">
        <f t="shared" si="5"/>
        <v>8.9508244633271374</v>
      </c>
      <c r="M26" s="32">
        <f t="shared" si="5"/>
        <v>8.7947926634057865</v>
      </c>
      <c r="N26" s="32">
        <f t="shared" si="5"/>
        <v>9.4992434434256836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15.565896011479605</v>
      </c>
      <c r="D30" s="32">
        <f t="shared" ref="D30:N30" si="6">D17+D26+D28</f>
        <v>12.582578500021434</v>
      </c>
      <c r="E30" s="32">
        <f t="shared" si="6"/>
        <v>14.459776101900697</v>
      </c>
      <c r="F30" s="32">
        <f t="shared" si="6"/>
        <v>12.124455128082243</v>
      </c>
      <c r="G30" s="32">
        <f t="shared" si="6"/>
        <v>12.778309447833404</v>
      </c>
      <c r="H30" s="32">
        <f t="shared" si="6"/>
        <v>12.557123266717547</v>
      </c>
      <c r="I30" s="32">
        <f t="shared" si="6"/>
        <v>9.9043841295388333</v>
      </c>
      <c r="J30" s="32">
        <f t="shared" si="6"/>
        <v>11.476648663755313</v>
      </c>
      <c r="K30" s="32">
        <f t="shared" si="6"/>
        <v>11.546121113307301</v>
      </c>
      <c r="L30" s="32">
        <f t="shared" si="6"/>
        <v>8.8965461150309935</v>
      </c>
      <c r="M30" s="32">
        <f t="shared" si="6"/>
        <v>8.6246874027864564</v>
      </c>
      <c r="N30" s="32">
        <f t="shared" si="6"/>
        <v>7.7285227859031238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3026.5658960114797</v>
      </c>
      <c r="D32" s="21">
        <v>3039.1484745115008</v>
      </c>
      <c r="E32" s="21">
        <v>3053.6082506134026</v>
      </c>
      <c r="F32" s="21">
        <v>3065.7327057414836</v>
      </c>
      <c r="G32" s="21">
        <v>3078.5110151893177</v>
      </c>
      <c r="H32" s="21">
        <v>3091.0681384560348</v>
      </c>
      <c r="I32" s="21">
        <v>3100.9725225855741</v>
      </c>
      <c r="J32" s="21">
        <v>3112.4491712493295</v>
      </c>
      <c r="K32" s="21">
        <v>3123.9952923626365</v>
      </c>
      <c r="L32" s="21">
        <v>3132.8918384776675</v>
      </c>
      <c r="M32" s="21">
        <v>3141.5165258804536</v>
      </c>
      <c r="N32" s="21">
        <v>3149.2450486663565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5.1696765232414066E-3</v>
      </c>
      <c r="D34" s="39">
        <f t="shared" ref="D34:N34" si="7">(D32/D8)-1</f>
        <v>4.1573780093810964E-3</v>
      </c>
      <c r="E34" s="39">
        <f t="shared" si="7"/>
        <v>4.757838000733372E-3</v>
      </c>
      <c r="F34" s="39">
        <f t="shared" si="7"/>
        <v>3.9705339169311404E-3</v>
      </c>
      <c r="G34" s="39">
        <f t="shared" si="7"/>
        <v>4.168109445387369E-3</v>
      </c>
      <c r="H34" s="39">
        <f t="shared" si="7"/>
        <v>4.0789599922690378E-3</v>
      </c>
      <c r="I34" s="39">
        <f t="shared" si="7"/>
        <v>3.2041946944871835E-3</v>
      </c>
      <c r="J34" s="39">
        <f t="shared" si="7"/>
        <v>3.7009836688866038E-3</v>
      </c>
      <c r="K34" s="39">
        <f t="shared" si="7"/>
        <v>3.7096577254858154E-3</v>
      </c>
      <c r="L34" s="39">
        <f t="shared" si="7"/>
        <v>2.8478103461873072E-3</v>
      </c>
      <c r="M34" s="39">
        <f t="shared" si="7"/>
        <v>2.7529477069265784E-3</v>
      </c>
      <c r="N34" s="39">
        <f t="shared" si="7"/>
        <v>2.4601248225923911E-3</v>
      </c>
    </row>
    <row r="35" spans="1:14" ht="15.75" thickBot="1" x14ac:dyDescent="0.3">
      <c r="A35" s="40" t="s">
        <v>15</v>
      </c>
      <c r="B35" s="41"/>
      <c r="C35" s="42">
        <f>(C32/$C$8)-1</f>
        <v>5.1696765232414066E-3</v>
      </c>
      <c r="D35" s="42">
        <f t="shared" ref="D35:N35" si="8">(D32/$C$8)-1</f>
        <v>9.3485468321159448E-3</v>
      </c>
      <c r="E35" s="42">
        <f t="shared" si="8"/>
        <v>1.4150863704218697E-2</v>
      </c>
      <c r="F35" s="42">
        <f t="shared" si="8"/>
        <v>1.8177584105441236E-2</v>
      </c>
      <c r="G35" s="42">
        <f t="shared" si="8"/>
        <v>2.2421459710832758E-2</v>
      </c>
      <c r="H35" s="42">
        <f t="shared" si="8"/>
        <v>2.6591875940230825E-2</v>
      </c>
      <c r="I35" s="42">
        <f t="shared" si="8"/>
        <v>2.988127618252201E-2</v>
      </c>
      <c r="J35" s="42">
        <f t="shared" si="8"/>
        <v>3.3692849966565852E-2</v>
      </c>
      <c r="K35" s="42">
        <f t="shared" si="8"/>
        <v>3.7527496633223745E-2</v>
      </c>
      <c r="L35" s="42">
        <f t="shared" si="8"/>
        <v>4.04821781725897E-2</v>
      </c>
      <c r="M35" s="42">
        <f t="shared" si="8"/>
        <v>4.3346571199087913E-2</v>
      </c>
      <c r="N35" s="42">
        <f t="shared" si="8"/>
        <v>4.5913333997461558E-2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1.9133204629256377</v>
      </c>
      <c r="D41" s="47">
        <v>1.9315947126682513</v>
      </c>
      <c r="E41" s="47">
        <v>1.9175938153559284</v>
      </c>
      <c r="F41" s="47">
        <v>1.9002441345237646</v>
      </c>
      <c r="G41" s="47">
        <v>1.9304434251378526</v>
      </c>
      <c r="H41" s="47">
        <v>1.9363418000300325</v>
      </c>
      <c r="I41" s="47">
        <v>1.9195234474752678</v>
      </c>
      <c r="J41" s="47">
        <v>1.9485959996021867</v>
      </c>
      <c r="K41" s="47">
        <v>1.9666922597236547</v>
      </c>
      <c r="L41" s="47">
        <v>1.9336206180163578</v>
      </c>
      <c r="M41" s="47">
        <v>1.9483891640564812</v>
      </c>
      <c r="N41" s="47">
        <v>1.9650945295223468</v>
      </c>
    </row>
    <row r="43" spans="1:14" x14ac:dyDescent="0.25">
      <c r="A43" s="48" t="s">
        <v>31</v>
      </c>
      <c r="B43" s="48"/>
      <c r="C43" s="49">
        <v>94.730396740481595</v>
      </c>
      <c r="D43" s="49">
        <v>94.016309695959862</v>
      </c>
      <c r="E43" s="49">
        <v>91.640795314380782</v>
      </c>
      <c r="F43" s="49">
        <v>89.881022210715841</v>
      </c>
      <c r="G43" s="49">
        <v>90.613310123298277</v>
      </c>
      <c r="H43" s="49">
        <v>91.146462400679042</v>
      </c>
      <c r="I43" s="49">
        <v>93.498718642634344</v>
      </c>
      <c r="J43" s="49">
        <v>88.279292973693273</v>
      </c>
      <c r="K43" s="49">
        <v>87.264780417077944</v>
      </c>
      <c r="L43" s="49">
        <v>88.811408057535147</v>
      </c>
      <c r="M43" s="49">
        <v>87.300168041114745</v>
      </c>
      <c r="N43" s="49">
        <v>89.81101068442922</v>
      </c>
    </row>
    <row r="44" spans="1:14" x14ac:dyDescent="0.25">
      <c r="A44" s="19" t="s">
        <v>47</v>
      </c>
      <c r="B44" s="19"/>
      <c r="C44" s="50">
        <v>95.561680484665089</v>
      </c>
      <c r="D44" s="50">
        <v>94.016309695959833</v>
      </c>
      <c r="E44" s="50">
        <v>91.510318473207036</v>
      </c>
      <c r="F44" s="50">
        <v>89.622780814532504</v>
      </c>
      <c r="G44" s="50">
        <v>90.230516214570272</v>
      </c>
      <c r="H44" s="50">
        <v>90.654074588827541</v>
      </c>
      <c r="I44" s="50">
        <v>92.874401781143732</v>
      </c>
      <c r="J44" s="50">
        <v>87.615148428946895</v>
      </c>
      <c r="K44" s="50">
        <v>86.526676947306754</v>
      </c>
      <c r="L44" s="50">
        <v>87.998572385945153</v>
      </c>
      <c r="M44" s="50">
        <v>86.467053056173455</v>
      </c>
      <c r="N44" s="50">
        <v>88.869777567088633</v>
      </c>
    </row>
    <row r="45" spans="1:14" x14ac:dyDescent="0.25">
      <c r="A45" s="51" t="s">
        <v>48</v>
      </c>
      <c r="B45" s="51"/>
      <c r="C45" s="52">
        <v>93.547214170961112</v>
      </c>
      <c r="D45" s="52">
        <v>94.016309695959833</v>
      </c>
      <c r="E45" s="52">
        <v>91.82205916707882</v>
      </c>
      <c r="F45" s="52">
        <v>90.230721645606138</v>
      </c>
      <c r="G45" s="52">
        <v>91.128671664916894</v>
      </c>
      <c r="H45" s="52">
        <v>91.816692261636973</v>
      </c>
      <c r="I45" s="52">
        <v>94.348709916764449</v>
      </c>
      <c r="J45" s="52">
        <v>89.186119587193772</v>
      </c>
      <c r="K45" s="52">
        <v>88.261836701539764</v>
      </c>
      <c r="L45" s="52">
        <v>89.901710588358895</v>
      </c>
      <c r="M45" s="52">
        <v>88.422053700729236</v>
      </c>
      <c r="N45" s="52">
        <v>91.08078867813677</v>
      </c>
    </row>
    <row r="47" spans="1:14" x14ac:dyDescent="0.25">
      <c r="A47" s="48" t="s">
        <v>32</v>
      </c>
      <c r="B47" s="48"/>
      <c r="C47" s="49">
        <v>79.88134587963016</v>
      </c>
      <c r="D47" s="49">
        <v>80.023277179247728</v>
      </c>
      <c r="E47" s="49">
        <v>80.335721644814413</v>
      </c>
      <c r="F47" s="49">
        <v>80.607513069741259</v>
      </c>
      <c r="G47" s="49">
        <v>80.514633537090759</v>
      </c>
      <c r="H47" s="49">
        <v>80.430753366942696</v>
      </c>
      <c r="I47" s="49">
        <v>80.126499686977539</v>
      </c>
      <c r="J47" s="49">
        <v>80.826220266021522</v>
      </c>
      <c r="K47" s="49">
        <v>80.970068144060292</v>
      </c>
      <c r="L47" s="49">
        <v>80.771034630917185</v>
      </c>
      <c r="M47" s="49">
        <v>80.979392120493017</v>
      </c>
      <c r="N47" s="49">
        <v>80.648090165246842</v>
      </c>
    </row>
    <row r="48" spans="1:14" x14ac:dyDescent="0.25">
      <c r="A48" s="19" t="s">
        <v>45</v>
      </c>
      <c r="B48" s="19"/>
      <c r="C48" s="50">
        <v>77.994383263790567</v>
      </c>
      <c r="D48" s="50">
        <v>78.203919684380082</v>
      </c>
      <c r="E48" s="50">
        <v>78.551962067701169</v>
      </c>
      <c r="F48" s="50">
        <v>78.81999462335132</v>
      </c>
      <c r="G48" s="50">
        <v>78.733048918405387</v>
      </c>
      <c r="H48" s="50">
        <v>78.675114746391813</v>
      </c>
      <c r="I48" s="50">
        <v>78.369556515126433</v>
      </c>
      <c r="J48" s="50">
        <v>79.119573512718887</v>
      </c>
      <c r="K48" s="50">
        <v>79.281001453601874</v>
      </c>
      <c r="L48" s="50">
        <v>79.072625686375659</v>
      </c>
      <c r="M48" s="50">
        <v>79.306989254773427</v>
      </c>
      <c r="N48" s="50">
        <v>78.96769614443086</v>
      </c>
    </row>
    <row r="49" spans="1:14" x14ac:dyDescent="0.25">
      <c r="A49" s="51" t="s">
        <v>46</v>
      </c>
      <c r="B49" s="51"/>
      <c r="C49" s="52">
        <v>82.158216774186783</v>
      </c>
      <c r="D49" s="52">
        <v>82.086792248242119</v>
      </c>
      <c r="E49" s="52">
        <v>82.349123343350271</v>
      </c>
      <c r="F49" s="52">
        <v>82.545288386772825</v>
      </c>
      <c r="G49" s="52">
        <v>82.434773149982632</v>
      </c>
      <c r="H49" s="52">
        <v>82.34840646526105</v>
      </c>
      <c r="I49" s="52">
        <v>82.050398021041815</v>
      </c>
      <c r="J49" s="52">
        <v>82.679408925398533</v>
      </c>
      <c r="K49" s="52">
        <v>82.795501823983912</v>
      </c>
      <c r="L49" s="52">
        <v>82.591533505715503</v>
      </c>
      <c r="M49" s="52">
        <v>82.771968331470802</v>
      </c>
      <c r="N49" s="52">
        <v>82.455088299848285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22990</v>
      </c>
      <c r="D8" s="21">
        <v>22997</v>
      </c>
      <c r="E8" s="21">
        <v>22987</v>
      </c>
      <c r="F8" s="21">
        <v>22992</v>
      </c>
      <c r="G8" s="21">
        <v>22982.000000000004</v>
      </c>
      <c r="H8" s="21">
        <v>22973</v>
      </c>
      <c r="I8" s="21">
        <v>22956</v>
      </c>
      <c r="J8" s="21">
        <v>22918.999999999993</v>
      </c>
      <c r="K8" s="21">
        <v>22896.000000000004</v>
      </c>
      <c r="L8" s="21">
        <v>22872</v>
      </c>
      <c r="M8" s="21">
        <v>22824</v>
      </c>
      <c r="N8" s="21">
        <v>22773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220</v>
      </c>
      <c r="D10" s="26">
        <f t="shared" ref="D10:N10" si="0">SUM(D11:D12)</f>
        <v>221.00000000000003</v>
      </c>
      <c r="E10" s="26">
        <f t="shared" si="0"/>
        <v>218.00000000000003</v>
      </c>
      <c r="F10" s="26">
        <f t="shared" si="0"/>
        <v>214.00000000000003</v>
      </c>
      <c r="G10" s="26">
        <f t="shared" si="0"/>
        <v>214.99999999999994</v>
      </c>
      <c r="H10" s="26">
        <f t="shared" si="0"/>
        <v>213</v>
      </c>
      <c r="I10" s="26">
        <f t="shared" si="0"/>
        <v>208</v>
      </c>
      <c r="J10" s="26">
        <f t="shared" si="0"/>
        <v>208.00000000000003</v>
      </c>
      <c r="K10" s="26">
        <f t="shared" si="0"/>
        <v>207</v>
      </c>
      <c r="L10" s="26">
        <f t="shared" si="0"/>
        <v>200</v>
      </c>
      <c r="M10" s="26">
        <f t="shared" si="0"/>
        <v>197.99999999999997</v>
      </c>
      <c r="N10" s="26">
        <f t="shared" si="0"/>
        <v>196</v>
      </c>
    </row>
    <row r="11" spans="1:14" x14ac:dyDescent="0.25">
      <c r="A11" s="17" t="s">
        <v>34</v>
      </c>
      <c r="B11" s="18"/>
      <c r="C11" s="22">
        <v>113</v>
      </c>
      <c r="D11" s="22">
        <v>112.00000000000001</v>
      </c>
      <c r="E11" s="22">
        <v>111</v>
      </c>
      <c r="F11" s="22">
        <v>110</v>
      </c>
      <c r="G11" s="22">
        <v>110.99999999999997</v>
      </c>
      <c r="H11" s="22">
        <v>110</v>
      </c>
      <c r="I11" s="22">
        <v>105.99999999999999</v>
      </c>
      <c r="J11" s="22">
        <v>106</v>
      </c>
      <c r="K11" s="22">
        <v>105</v>
      </c>
      <c r="L11" s="22">
        <v>100</v>
      </c>
      <c r="M11" s="22">
        <v>100.99999999999997</v>
      </c>
      <c r="N11" s="22">
        <v>100</v>
      </c>
    </row>
    <row r="12" spans="1:14" x14ac:dyDescent="0.25">
      <c r="A12" s="27" t="s">
        <v>35</v>
      </c>
      <c r="B12" s="28"/>
      <c r="C12" s="29">
        <v>106.99999999999999</v>
      </c>
      <c r="D12" s="29">
        <v>109.00000000000001</v>
      </c>
      <c r="E12" s="29">
        <v>107.00000000000003</v>
      </c>
      <c r="F12" s="29">
        <v>104.00000000000003</v>
      </c>
      <c r="G12" s="29">
        <v>103.99999999999996</v>
      </c>
      <c r="H12" s="29">
        <v>103</v>
      </c>
      <c r="I12" s="29">
        <v>102.00000000000001</v>
      </c>
      <c r="J12" s="29">
        <v>102.00000000000003</v>
      </c>
      <c r="K12" s="29">
        <v>102</v>
      </c>
      <c r="L12" s="29">
        <v>100</v>
      </c>
      <c r="M12" s="29">
        <v>97</v>
      </c>
      <c r="N12" s="29">
        <v>96</v>
      </c>
    </row>
    <row r="13" spans="1:14" x14ac:dyDescent="0.25">
      <c r="A13" s="24" t="s">
        <v>36</v>
      </c>
      <c r="B13" s="18"/>
      <c r="C13" s="26">
        <f>SUM(C14:C15)</f>
        <v>226.99999999999989</v>
      </c>
      <c r="D13" s="26">
        <f t="shared" ref="D13:N13" si="1">SUM(D14:D15)</f>
        <v>230.0000000000002</v>
      </c>
      <c r="E13" s="26">
        <f t="shared" si="1"/>
        <v>228.99999999999983</v>
      </c>
      <c r="F13" s="26">
        <f t="shared" si="1"/>
        <v>229.99999999999989</v>
      </c>
      <c r="G13" s="26">
        <f t="shared" si="1"/>
        <v>238.00000000000006</v>
      </c>
      <c r="H13" s="26">
        <f t="shared" si="1"/>
        <v>244.99999999999986</v>
      </c>
      <c r="I13" s="26">
        <f t="shared" si="1"/>
        <v>257.00000000000017</v>
      </c>
      <c r="J13" s="26">
        <f t="shared" si="1"/>
        <v>246.9999999999998</v>
      </c>
      <c r="K13" s="26">
        <f t="shared" si="1"/>
        <v>250.00000000000045</v>
      </c>
      <c r="L13" s="26">
        <f t="shared" si="1"/>
        <v>260.00000000000028</v>
      </c>
      <c r="M13" s="26">
        <f t="shared" si="1"/>
        <v>260.99999999999909</v>
      </c>
      <c r="N13" s="26">
        <f t="shared" si="1"/>
        <v>274.00000000000011</v>
      </c>
    </row>
    <row r="14" spans="1:14" x14ac:dyDescent="0.25">
      <c r="A14" s="17" t="s">
        <v>37</v>
      </c>
      <c r="B14" s="18"/>
      <c r="C14" s="22">
        <v>119.70126519327032</v>
      </c>
      <c r="D14" s="22">
        <v>121.5529488511838</v>
      </c>
      <c r="E14" s="22">
        <v>122.00699079430161</v>
      </c>
      <c r="F14" s="22">
        <v>123.09159721143946</v>
      </c>
      <c r="G14" s="22">
        <v>127.93540711963151</v>
      </c>
      <c r="H14" s="22">
        <v>132.6477079849285</v>
      </c>
      <c r="I14" s="22">
        <v>139.84404573485298</v>
      </c>
      <c r="J14" s="22">
        <v>135.08953588777234</v>
      </c>
      <c r="K14" s="22">
        <v>136.47531200759443</v>
      </c>
      <c r="L14" s="22">
        <v>141.94058987907243</v>
      </c>
      <c r="M14" s="22">
        <v>142.95333687889845</v>
      </c>
      <c r="N14" s="22">
        <v>150.36912676170184</v>
      </c>
    </row>
    <row r="15" spans="1:14" x14ac:dyDescent="0.25">
      <c r="A15" s="10" t="s">
        <v>38</v>
      </c>
      <c r="B15" s="12"/>
      <c r="C15" s="23">
        <v>107.29873480672958</v>
      </c>
      <c r="D15" s="23">
        <v>108.4470511488164</v>
      </c>
      <c r="E15" s="23">
        <v>106.99300920569823</v>
      </c>
      <c r="F15" s="23">
        <v>106.90840278856044</v>
      </c>
      <c r="G15" s="23">
        <v>110.06459288036855</v>
      </c>
      <c r="H15" s="23">
        <v>112.35229201507136</v>
      </c>
      <c r="I15" s="23">
        <v>117.15595426514717</v>
      </c>
      <c r="J15" s="23">
        <v>111.91046411222746</v>
      </c>
      <c r="K15" s="23">
        <v>113.52468799240603</v>
      </c>
      <c r="L15" s="23">
        <v>118.05941012092785</v>
      </c>
      <c r="M15" s="23">
        <v>118.04666312110061</v>
      </c>
      <c r="N15" s="23">
        <v>123.63087323829826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-6.9999999999998863</v>
      </c>
      <c r="D17" s="32">
        <f t="shared" ref="D17:N17" si="2">D10-D13</f>
        <v>-9.0000000000001705</v>
      </c>
      <c r="E17" s="32">
        <f t="shared" si="2"/>
        <v>-10.999999999999801</v>
      </c>
      <c r="F17" s="32">
        <f t="shared" si="2"/>
        <v>-15.999999999999858</v>
      </c>
      <c r="G17" s="32">
        <f t="shared" si="2"/>
        <v>-23.000000000000114</v>
      </c>
      <c r="H17" s="32">
        <f t="shared" si="2"/>
        <v>-31.999999999999858</v>
      </c>
      <c r="I17" s="32">
        <f t="shared" si="2"/>
        <v>-49.000000000000171</v>
      </c>
      <c r="J17" s="32">
        <f t="shared" si="2"/>
        <v>-38.999999999999773</v>
      </c>
      <c r="K17" s="32">
        <f t="shared" si="2"/>
        <v>-43.000000000000455</v>
      </c>
      <c r="L17" s="32">
        <f t="shared" si="2"/>
        <v>-60.000000000000284</v>
      </c>
      <c r="M17" s="32">
        <f t="shared" si="2"/>
        <v>-62.999999999999119</v>
      </c>
      <c r="N17" s="32">
        <f t="shared" si="2"/>
        <v>-78.000000000000114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1178.1278183455593</v>
      </c>
      <c r="D19" s="26">
        <f t="shared" ref="D19:N19" si="3">SUM(D20:D21)</f>
        <v>1169.4872753591944</v>
      </c>
      <c r="E19" s="26">
        <f t="shared" si="3"/>
        <v>1177.9872753591947</v>
      </c>
      <c r="F19" s="26">
        <f t="shared" si="3"/>
        <v>1172.9872753591949</v>
      </c>
      <c r="G19" s="26">
        <f t="shared" si="3"/>
        <v>1176.9872753591949</v>
      </c>
      <c r="H19" s="26">
        <f t="shared" si="3"/>
        <v>1177.4872753591944</v>
      </c>
      <c r="I19" s="26">
        <f t="shared" si="3"/>
        <v>1176.9200394221948</v>
      </c>
      <c r="J19" s="26">
        <f t="shared" si="3"/>
        <v>1177.9872753591949</v>
      </c>
      <c r="K19" s="26">
        <f t="shared" si="3"/>
        <v>1179.4872753591949</v>
      </c>
      <c r="L19" s="26">
        <f t="shared" si="3"/>
        <v>1176.8038109466356</v>
      </c>
      <c r="M19" s="26">
        <f t="shared" si="3"/>
        <v>1176.2835416315966</v>
      </c>
      <c r="N19" s="26">
        <f t="shared" si="3"/>
        <v>1178.1912290548198</v>
      </c>
    </row>
    <row r="20" spans="1:14" x14ac:dyDescent="0.25">
      <c r="A20" s="60" t="s">
        <v>40</v>
      </c>
      <c r="B20" s="60"/>
      <c r="C20" s="22">
        <v>601.84427027623246</v>
      </c>
      <c r="D20" s="22">
        <v>596.27011210518901</v>
      </c>
      <c r="E20" s="22">
        <v>600.49713307674813</v>
      </c>
      <c r="F20" s="22">
        <v>596.03943628531715</v>
      </c>
      <c r="G20" s="22">
        <v>599.96134123941317</v>
      </c>
      <c r="H20" s="22">
        <v>600.81749167206146</v>
      </c>
      <c r="I20" s="22">
        <v>601.91566054702389</v>
      </c>
      <c r="J20" s="22">
        <v>599.03840562348364</v>
      </c>
      <c r="K20" s="22">
        <v>600.23129368339448</v>
      </c>
      <c r="L20" s="22">
        <v>599.96393261913363</v>
      </c>
      <c r="M20" s="22">
        <v>599.97030611904665</v>
      </c>
      <c r="N20" s="22">
        <v>598.17820106044837</v>
      </c>
    </row>
    <row r="21" spans="1:14" x14ac:dyDescent="0.25">
      <c r="A21" s="27" t="s">
        <v>41</v>
      </c>
      <c r="B21" s="27"/>
      <c r="C21" s="29">
        <v>576.28354806932668</v>
      </c>
      <c r="D21" s="29">
        <v>573.21716325400541</v>
      </c>
      <c r="E21" s="29">
        <v>577.49014228244653</v>
      </c>
      <c r="F21" s="29">
        <v>576.94783907387762</v>
      </c>
      <c r="G21" s="29">
        <v>577.0259341197816</v>
      </c>
      <c r="H21" s="29">
        <v>576.66978368713285</v>
      </c>
      <c r="I21" s="29">
        <v>575.0043788751708</v>
      </c>
      <c r="J21" s="29">
        <v>578.94886973571113</v>
      </c>
      <c r="K21" s="29">
        <v>579.25598167580029</v>
      </c>
      <c r="L21" s="29">
        <v>576.83987832750199</v>
      </c>
      <c r="M21" s="29">
        <v>576.3132355125498</v>
      </c>
      <c r="N21" s="29">
        <v>580.01302799437144</v>
      </c>
    </row>
    <row r="22" spans="1:14" x14ac:dyDescent="0.25">
      <c r="A22" s="63" t="s">
        <v>44</v>
      </c>
      <c r="B22" s="63"/>
      <c r="C22" s="26">
        <f>SUM(C23:C24)</f>
        <v>1164.1278183455593</v>
      </c>
      <c r="D22" s="26">
        <f t="shared" ref="D22:N22" si="4">SUM(D23:D24)</f>
        <v>1170.4872753591947</v>
      </c>
      <c r="E22" s="26">
        <f t="shared" si="4"/>
        <v>1161.9872753591949</v>
      </c>
      <c r="F22" s="26">
        <f t="shared" si="4"/>
        <v>1166.9872753591947</v>
      </c>
      <c r="G22" s="26">
        <f t="shared" si="4"/>
        <v>1162.9872753591947</v>
      </c>
      <c r="H22" s="26">
        <f t="shared" si="4"/>
        <v>1162.4872753591949</v>
      </c>
      <c r="I22" s="26">
        <f t="shared" si="4"/>
        <v>1164.9200394221943</v>
      </c>
      <c r="J22" s="26">
        <f t="shared" si="4"/>
        <v>1161.9872753591944</v>
      </c>
      <c r="K22" s="26">
        <f t="shared" si="4"/>
        <v>1160.4872753591947</v>
      </c>
      <c r="L22" s="26">
        <f t="shared" si="4"/>
        <v>1164.8038109466352</v>
      </c>
      <c r="M22" s="26">
        <f t="shared" si="4"/>
        <v>1164.283541631597</v>
      </c>
      <c r="N22" s="26">
        <f t="shared" si="4"/>
        <v>1164.1912290548196</v>
      </c>
    </row>
    <row r="23" spans="1:14" x14ac:dyDescent="0.25">
      <c r="A23" s="60" t="s">
        <v>42</v>
      </c>
      <c r="B23" s="60"/>
      <c r="C23" s="23">
        <v>568.14300508296219</v>
      </c>
      <c r="D23" s="22">
        <v>573.71716325400553</v>
      </c>
      <c r="E23" s="22">
        <v>569.49014228244653</v>
      </c>
      <c r="F23" s="22">
        <v>573.94783907387773</v>
      </c>
      <c r="G23" s="22">
        <v>570.0259341197816</v>
      </c>
      <c r="H23" s="22">
        <v>569.16978368713308</v>
      </c>
      <c r="I23" s="22">
        <v>568.07161481217076</v>
      </c>
      <c r="J23" s="22">
        <v>570.9488697357109</v>
      </c>
      <c r="K23" s="22">
        <v>569.75598167580017</v>
      </c>
      <c r="L23" s="22">
        <v>570.02334274006125</v>
      </c>
      <c r="M23" s="22">
        <v>570.016969240148</v>
      </c>
      <c r="N23" s="22">
        <v>571.8090742987464</v>
      </c>
    </row>
    <row r="24" spans="1:14" x14ac:dyDescent="0.25">
      <c r="A24" s="10" t="s">
        <v>43</v>
      </c>
      <c r="B24" s="10"/>
      <c r="C24" s="23">
        <v>595.98481326259707</v>
      </c>
      <c r="D24" s="23">
        <v>596.77011210518913</v>
      </c>
      <c r="E24" s="23">
        <v>592.49713307674836</v>
      </c>
      <c r="F24" s="23">
        <v>593.03943628531692</v>
      </c>
      <c r="G24" s="23">
        <v>592.96134123941306</v>
      </c>
      <c r="H24" s="23">
        <v>593.31749167206181</v>
      </c>
      <c r="I24" s="23">
        <v>596.84842461002359</v>
      </c>
      <c r="J24" s="23">
        <v>591.03840562348353</v>
      </c>
      <c r="K24" s="23">
        <v>590.73129368339448</v>
      </c>
      <c r="L24" s="23">
        <v>594.78046820657403</v>
      </c>
      <c r="M24" s="23">
        <v>594.2665723914489</v>
      </c>
      <c r="N24" s="23">
        <v>592.38215475607319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14</v>
      </c>
      <c r="D26" s="32">
        <f t="shared" ref="D26:N26" si="5">D19-D22</f>
        <v>-1.0000000000002274</v>
      </c>
      <c r="E26" s="32">
        <f t="shared" si="5"/>
        <v>15.999999999999773</v>
      </c>
      <c r="F26" s="32">
        <f t="shared" si="5"/>
        <v>6.0000000000002274</v>
      </c>
      <c r="G26" s="32">
        <f t="shared" si="5"/>
        <v>14.000000000000227</v>
      </c>
      <c r="H26" s="32">
        <f t="shared" si="5"/>
        <v>14.999999999999545</v>
      </c>
      <c r="I26" s="32">
        <f t="shared" si="5"/>
        <v>12.000000000000455</v>
      </c>
      <c r="J26" s="32">
        <f t="shared" si="5"/>
        <v>16.000000000000455</v>
      </c>
      <c r="K26" s="32">
        <f t="shared" si="5"/>
        <v>19.000000000000227</v>
      </c>
      <c r="L26" s="32">
        <f t="shared" si="5"/>
        <v>12.000000000000455</v>
      </c>
      <c r="M26" s="32">
        <f t="shared" si="5"/>
        <v>11.999999999999545</v>
      </c>
      <c r="N26" s="32">
        <f t="shared" si="5"/>
        <v>14.000000000000227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7.0000000000001137</v>
      </c>
      <c r="D30" s="32">
        <f t="shared" ref="D30:N30" si="6">D17+D26+D28</f>
        <v>-10.000000000000398</v>
      </c>
      <c r="E30" s="32">
        <f t="shared" si="6"/>
        <v>4.9999999999999716</v>
      </c>
      <c r="F30" s="32">
        <f t="shared" si="6"/>
        <v>-9.9999999999996305</v>
      </c>
      <c r="G30" s="32">
        <f t="shared" si="6"/>
        <v>-8.9999999999998863</v>
      </c>
      <c r="H30" s="32">
        <f t="shared" si="6"/>
        <v>-17.000000000000313</v>
      </c>
      <c r="I30" s="32">
        <f t="shared" si="6"/>
        <v>-36.999999999999716</v>
      </c>
      <c r="J30" s="32">
        <f t="shared" si="6"/>
        <v>-22.999999999999318</v>
      </c>
      <c r="K30" s="32">
        <f t="shared" si="6"/>
        <v>-24.000000000000227</v>
      </c>
      <c r="L30" s="32">
        <f t="shared" si="6"/>
        <v>-47.999999999999829</v>
      </c>
      <c r="M30" s="32">
        <f t="shared" si="6"/>
        <v>-50.999999999999574</v>
      </c>
      <c r="N30" s="32">
        <f t="shared" si="6"/>
        <v>-63.999999999999886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22997</v>
      </c>
      <c r="D32" s="21">
        <v>22987</v>
      </c>
      <c r="E32" s="21">
        <v>22992</v>
      </c>
      <c r="F32" s="21">
        <v>22982.000000000004</v>
      </c>
      <c r="G32" s="21">
        <v>22973</v>
      </c>
      <c r="H32" s="21">
        <v>22956</v>
      </c>
      <c r="I32" s="21">
        <v>22918.999999999993</v>
      </c>
      <c r="J32" s="21">
        <v>22896.000000000004</v>
      </c>
      <c r="K32" s="21">
        <v>22872</v>
      </c>
      <c r="L32" s="21">
        <v>22824</v>
      </c>
      <c r="M32" s="21">
        <v>22773</v>
      </c>
      <c r="N32" s="21">
        <v>22709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3.0448020878637294E-4</v>
      </c>
      <c r="D34" s="39">
        <f t="shared" ref="D34:N34" si="7">(D32/D8)-1</f>
        <v>-4.3483932686871896E-4</v>
      </c>
      <c r="E34" s="39">
        <f t="shared" si="7"/>
        <v>2.1751424718319257E-4</v>
      </c>
      <c r="F34" s="39">
        <f t="shared" si="7"/>
        <v>-4.3493389004856109E-4</v>
      </c>
      <c r="G34" s="39">
        <f t="shared" si="7"/>
        <v>-3.9161082586391949E-4</v>
      </c>
      <c r="H34" s="39">
        <f t="shared" si="7"/>
        <v>-7.3999912941280499E-4</v>
      </c>
      <c r="I34" s="39">
        <f t="shared" si="7"/>
        <v>-1.6117790555849609E-3</v>
      </c>
      <c r="J34" s="39">
        <f t="shared" si="7"/>
        <v>-1.0035341856097224E-3</v>
      </c>
      <c r="K34" s="39">
        <f t="shared" si="7"/>
        <v>-1.0482180293502896E-3</v>
      </c>
      <c r="L34" s="39">
        <f t="shared" si="7"/>
        <v>-2.0986358866736943E-3</v>
      </c>
      <c r="M34" s="39">
        <f t="shared" si="7"/>
        <v>-2.2344900105152332E-3</v>
      </c>
      <c r="N34" s="39">
        <f t="shared" si="7"/>
        <v>-2.8103455846836267E-3</v>
      </c>
    </row>
    <row r="35" spans="1:14" ht="15.75" thickBot="1" x14ac:dyDescent="0.3">
      <c r="A35" s="40" t="s">
        <v>15</v>
      </c>
      <c r="B35" s="41"/>
      <c r="C35" s="42">
        <f>(C32/$C$8)-1</f>
        <v>3.0448020878637294E-4</v>
      </c>
      <c r="D35" s="42">
        <f t="shared" ref="D35:N35" si="8">(D32/$C$8)-1</f>
        <v>-1.3049151805133441E-4</v>
      </c>
      <c r="E35" s="42">
        <f t="shared" si="8"/>
        <v>8.6994345367630288E-5</v>
      </c>
      <c r="F35" s="42">
        <f t="shared" si="8"/>
        <v>-3.4797738147007706E-4</v>
      </c>
      <c r="G35" s="42">
        <f t="shared" si="8"/>
        <v>-7.3945193562419131E-4</v>
      </c>
      <c r="H35" s="42">
        <f t="shared" si="8"/>
        <v>-1.4789038712483826E-3</v>
      </c>
      <c r="I35" s="42">
        <f t="shared" si="8"/>
        <v>-3.0882992605484327E-3</v>
      </c>
      <c r="J35" s="42">
        <f t="shared" si="8"/>
        <v>-4.0887342322747378E-3</v>
      </c>
      <c r="K35" s="42">
        <f t="shared" si="8"/>
        <v>-5.1326663766855241E-3</v>
      </c>
      <c r="L35" s="42">
        <f t="shared" si="8"/>
        <v>-7.2205306655067636E-3</v>
      </c>
      <c r="M35" s="42">
        <f t="shared" si="8"/>
        <v>-9.4388864723793375E-3</v>
      </c>
      <c r="N35" s="42">
        <f t="shared" si="8"/>
        <v>-1.2222705524140953E-2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1.7359146912491126</v>
      </c>
      <c r="D41" s="47">
        <v>1.7525244277545073</v>
      </c>
      <c r="E41" s="47">
        <v>1.7403883550925574</v>
      </c>
      <c r="F41" s="47">
        <v>1.7259748761079252</v>
      </c>
      <c r="G41" s="47">
        <v>1.7537439261492329</v>
      </c>
      <c r="H41" s="47">
        <v>1.7596305601598285</v>
      </c>
      <c r="I41" s="47">
        <v>1.744204230604629</v>
      </c>
      <c r="J41" s="47">
        <v>1.7713417441409929</v>
      </c>
      <c r="K41" s="47">
        <v>1.7912239011228714</v>
      </c>
      <c r="L41" s="47">
        <v>1.761931119929862</v>
      </c>
      <c r="M41" s="47">
        <v>1.7779057136302536</v>
      </c>
      <c r="N41" s="47">
        <v>1.7947971475364224</v>
      </c>
    </row>
    <row r="43" spans="1:14" x14ac:dyDescent="0.25">
      <c r="A43" s="48" t="s">
        <v>31</v>
      </c>
      <c r="B43" s="48"/>
      <c r="C43" s="49">
        <v>92.743976536383173</v>
      </c>
      <c r="D43" s="49">
        <v>92.210382015435385</v>
      </c>
      <c r="E43" s="49">
        <v>89.926087803517731</v>
      </c>
      <c r="F43" s="49">
        <v>88.204824184650761</v>
      </c>
      <c r="G43" s="49">
        <v>88.953324095187256</v>
      </c>
      <c r="H43" s="49">
        <v>89.474031902361062</v>
      </c>
      <c r="I43" s="49">
        <v>91.785028794949071</v>
      </c>
      <c r="J43" s="49">
        <v>86.609256920525539</v>
      </c>
      <c r="K43" s="49">
        <v>85.61625902331005</v>
      </c>
      <c r="L43" s="49">
        <v>87.136388614750288</v>
      </c>
      <c r="M43" s="49">
        <v>85.645789745210166</v>
      </c>
      <c r="N43" s="49">
        <v>88.092427529576199</v>
      </c>
    </row>
    <row r="44" spans="1:14" x14ac:dyDescent="0.25">
      <c r="A44" s="19" t="s">
        <v>47</v>
      </c>
      <c r="B44" s="19"/>
      <c r="C44" s="50">
        <v>94.07339639602877</v>
      </c>
      <c r="D44" s="50">
        <v>92.487720736691656</v>
      </c>
      <c r="E44" s="50">
        <v>89.976153075685417</v>
      </c>
      <c r="F44" s="50">
        <v>88.093513110783789</v>
      </c>
      <c r="G44" s="50">
        <v>88.66530304769492</v>
      </c>
      <c r="H44" s="50">
        <v>89.06658816760212</v>
      </c>
      <c r="I44" s="50">
        <v>91.260697029459237</v>
      </c>
      <c r="J44" s="50">
        <v>86.028175723187417</v>
      </c>
      <c r="K44" s="50">
        <v>84.930797283550348</v>
      </c>
      <c r="L44" s="50">
        <v>86.377938204472159</v>
      </c>
      <c r="M44" s="50">
        <v>84.859728836232051</v>
      </c>
      <c r="N44" s="50">
        <v>87.25489540971256</v>
      </c>
    </row>
    <row r="45" spans="1:14" x14ac:dyDescent="0.25">
      <c r="A45" s="51" t="s">
        <v>48</v>
      </c>
      <c r="B45" s="51"/>
      <c r="C45" s="52">
        <v>91.304542190082088</v>
      </c>
      <c r="D45" s="52">
        <v>91.901497050222176</v>
      </c>
      <c r="E45" s="52">
        <v>89.869064982729086</v>
      </c>
      <c r="F45" s="52">
        <v>88.333333801936803</v>
      </c>
      <c r="G45" s="52">
        <v>89.290470675514243</v>
      </c>
      <c r="H45" s="52">
        <v>89.959901373891142</v>
      </c>
      <c r="I45" s="52">
        <v>92.418843823790482</v>
      </c>
      <c r="J45" s="52">
        <v>87.321235609382427</v>
      </c>
      <c r="K45" s="52">
        <v>86.455085912160911</v>
      </c>
      <c r="L45" s="52">
        <v>88.066080460136334</v>
      </c>
      <c r="M45" s="52">
        <v>86.617418542442778</v>
      </c>
      <c r="N45" s="52">
        <v>89.133023278956912</v>
      </c>
    </row>
    <row r="47" spans="1:14" x14ac:dyDescent="0.25">
      <c r="A47" s="48" t="s">
        <v>32</v>
      </c>
      <c r="B47" s="48"/>
      <c r="C47" s="49">
        <v>80.328926806608123</v>
      </c>
      <c r="D47" s="49">
        <v>80.405224892719602</v>
      </c>
      <c r="E47" s="49">
        <v>80.69466456658273</v>
      </c>
      <c r="F47" s="49">
        <v>80.912346301961222</v>
      </c>
      <c r="G47" s="49">
        <v>80.793968125802024</v>
      </c>
      <c r="H47" s="49">
        <v>80.735780867493474</v>
      </c>
      <c r="I47" s="49">
        <v>80.411526356697777</v>
      </c>
      <c r="J47" s="49">
        <v>81.111426793960632</v>
      </c>
      <c r="K47" s="49">
        <v>81.244462454899775</v>
      </c>
      <c r="L47" s="49">
        <v>81.040774076708573</v>
      </c>
      <c r="M47" s="49">
        <v>81.262041000610722</v>
      </c>
      <c r="N47" s="49">
        <v>80.928668546152338</v>
      </c>
    </row>
    <row r="48" spans="1:14" x14ac:dyDescent="0.25">
      <c r="A48" s="19" t="s">
        <v>45</v>
      </c>
      <c r="B48" s="19"/>
      <c r="C48" s="50">
        <v>78.196855573751918</v>
      </c>
      <c r="D48" s="50">
        <v>78.43846173829246</v>
      </c>
      <c r="E48" s="50">
        <v>78.797711497781378</v>
      </c>
      <c r="F48" s="50">
        <v>79.032204258578389</v>
      </c>
      <c r="G48" s="50">
        <v>78.969980231368638</v>
      </c>
      <c r="H48" s="50">
        <v>78.927650989537142</v>
      </c>
      <c r="I48" s="50">
        <v>78.596885978839495</v>
      </c>
      <c r="J48" s="50">
        <v>79.35626151022332</v>
      </c>
      <c r="K48" s="50">
        <v>79.528915554619886</v>
      </c>
      <c r="L48" s="50">
        <v>79.329985228745258</v>
      </c>
      <c r="M48" s="50">
        <v>79.572794687350793</v>
      </c>
      <c r="N48" s="50">
        <v>79.223431718055565</v>
      </c>
    </row>
    <row r="49" spans="1:14" x14ac:dyDescent="0.25">
      <c r="A49" s="51" t="s">
        <v>46</v>
      </c>
      <c r="B49" s="51"/>
      <c r="C49" s="52">
        <v>82.447641095471766</v>
      </c>
      <c r="D49" s="52">
        <v>82.393674132730908</v>
      </c>
      <c r="E49" s="52">
        <v>82.634355489265303</v>
      </c>
      <c r="F49" s="52">
        <v>82.839904732837837</v>
      </c>
      <c r="G49" s="52">
        <v>82.695343156539778</v>
      </c>
      <c r="H49" s="52">
        <v>82.631920785348257</v>
      </c>
      <c r="I49" s="52">
        <v>82.327628450754887</v>
      </c>
      <c r="J49" s="52">
        <v>82.964516244523665</v>
      </c>
      <c r="K49" s="52">
        <v>83.067146005624778</v>
      </c>
      <c r="L49" s="52">
        <v>82.867302426737567</v>
      </c>
      <c r="M49" s="52">
        <v>83.069832509013111</v>
      </c>
      <c r="N49" s="52">
        <v>82.764679963654231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2049</v>
      </c>
      <c r="D8" s="21">
        <v>2035.5986006402775</v>
      </c>
      <c r="E8" s="21">
        <v>2020.5866664194923</v>
      </c>
      <c r="F8" s="21">
        <v>2006.4333202744083</v>
      </c>
      <c r="G8" s="21">
        <v>1992.2708865627301</v>
      </c>
      <c r="H8" s="21">
        <v>1978.2588048409316</v>
      </c>
      <c r="I8" s="21">
        <v>1963.4522394029398</v>
      </c>
      <c r="J8" s="21">
        <v>1946.3937462145486</v>
      </c>
      <c r="K8" s="21">
        <v>1931.0250775620138</v>
      </c>
      <c r="L8" s="21">
        <v>1915.3878896855751</v>
      </c>
      <c r="M8" s="21">
        <v>1897.9110475750624</v>
      </c>
      <c r="N8" s="21">
        <v>1880.5980879162503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12.967897662675229</v>
      </c>
      <c r="D10" s="26">
        <f t="shared" ref="D10:N10" si="0">SUM(D11:D12)</f>
        <v>12.921023035472359</v>
      </c>
      <c r="E10" s="26">
        <f t="shared" si="0"/>
        <v>12.6703487466529</v>
      </c>
      <c r="F10" s="26">
        <f t="shared" si="0"/>
        <v>12.325166293806859</v>
      </c>
      <c r="G10" s="26">
        <f t="shared" si="0"/>
        <v>12.256296982694545</v>
      </c>
      <c r="H10" s="26">
        <f t="shared" si="0"/>
        <v>11.995644631386208</v>
      </c>
      <c r="I10" s="26">
        <f t="shared" si="0"/>
        <v>11.535295278430775</v>
      </c>
      <c r="J10" s="26">
        <f t="shared" si="0"/>
        <v>11.34150242192108</v>
      </c>
      <c r="K10" s="26">
        <f t="shared" si="0"/>
        <v>11.075758505186927</v>
      </c>
      <c r="L10" s="26">
        <f t="shared" si="0"/>
        <v>10.504879203254498</v>
      </c>
      <c r="M10" s="26">
        <f t="shared" si="0"/>
        <v>10.210115332827082</v>
      </c>
      <c r="N10" s="26">
        <f t="shared" si="0"/>
        <v>9.9269469939052257</v>
      </c>
    </row>
    <row r="11" spans="1:14" x14ac:dyDescent="0.25">
      <c r="A11" s="20" t="s">
        <v>34</v>
      </c>
      <c r="B11" s="18"/>
      <c r="C11" s="22">
        <v>6.6607837994650048</v>
      </c>
      <c r="D11" s="22">
        <v>6.5482107691081639</v>
      </c>
      <c r="E11" s="22">
        <v>6.4514161049471186</v>
      </c>
      <c r="F11" s="22">
        <v>6.3353658519567961</v>
      </c>
      <c r="G11" s="22">
        <v>6.327669605019044</v>
      </c>
      <c r="H11" s="22">
        <v>6.194933847194755</v>
      </c>
      <c r="I11" s="22">
        <v>5.8785639399695295</v>
      </c>
      <c r="J11" s="22">
        <v>5.7798041188636269</v>
      </c>
      <c r="K11" s="22">
        <v>5.6181383721962677</v>
      </c>
      <c r="L11" s="22">
        <v>5.2524396016272492</v>
      </c>
      <c r="M11" s="22">
        <v>5.2081901445229049</v>
      </c>
      <c r="N11" s="22">
        <v>5.0647688744414419</v>
      </c>
    </row>
    <row r="12" spans="1:14" x14ac:dyDescent="0.25">
      <c r="A12" s="27" t="s">
        <v>35</v>
      </c>
      <c r="B12" s="28"/>
      <c r="C12" s="29">
        <v>6.3071138632102244</v>
      </c>
      <c r="D12" s="29">
        <v>6.3728122663641953</v>
      </c>
      <c r="E12" s="29">
        <v>6.2189326417057815</v>
      </c>
      <c r="F12" s="29">
        <v>5.989800441850063</v>
      </c>
      <c r="G12" s="29">
        <v>5.9286273776755012</v>
      </c>
      <c r="H12" s="29">
        <v>5.8007107841914527</v>
      </c>
      <c r="I12" s="29">
        <v>5.6567313384612454</v>
      </c>
      <c r="J12" s="29">
        <v>5.5616983030574527</v>
      </c>
      <c r="K12" s="29">
        <v>5.4576201329906597</v>
      </c>
      <c r="L12" s="29">
        <v>5.2524396016272492</v>
      </c>
      <c r="M12" s="29">
        <v>5.0019251883041767</v>
      </c>
      <c r="N12" s="29">
        <v>4.8621781194637839</v>
      </c>
    </row>
    <row r="13" spans="1:14" x14ac:dyDescent="0.25">
      <c r="A13" s="33" t="s">
        <v>36</v>
      </c>
      <c r="B13" s="18"/>
      <c r="C13" s="26">
        <f>SUM(C14:C15)</f>
        <v>26.41518218251673</v>
      </c>
      <c r="D13" s="26">
        <f t="shared" ref="D13:N13" si="1">SUM(D14:D15)</f>
        <v>26.200899330061311</v>
      </c>
      <c r="E13" s="26">
        <f t="shared" si="1"/>
        <v>25.791063034238192</v>
      </c>
      <c r="F13" s="26">
        <f t="shared" si="1"/>
        <v>25.551202016885536</v>
      </c>
      <c r="G13" s="26">
        <f t="shared" si="1"/>
        <v>26.236202363958704</v>
      </c>
      <c r="H13" s="26">
        <f t="shared" si="1"/>
        <v>26.564345344480301</v>
      </c>
      <c r="I13" s="26">
        <f t="shared" si="1"/>
        <v>27.568351888791661</v>
      </c>
      <c r="J13" s="26">
        <f t="shared" si="1"/>
        <v>26.155531158187472</v>
      </c>
      <c r="K13" s="26">
        <f t="shared" si="1"/>
        <v>26.248132847067723</v>
      </c>
      <c r="L13" s="26">
        <f t="shared" si="1"/>
        <v>26.872962372370718</v>
      </c>
      <c r="M13" s="26">
        <f t="shared" si="1"/>
        <v>26.627293955204038</v>
      </c>
      <c r="N13" s="26">
        <f t="shared" si="1"/>
        <v>27.727151397313602</v>
      </c>
    </row>
    <row r="14" spans="1:14" x14ac:dyDescent="0.25">
      <c r="A14" s="20" t="s">
        <v>37</v>
      </c>
      <c r="B14" s="18"/>
      <c r="C14" s="22">
        <v>14.56692198692142</v>
      </c>
      <c r="D14" s="22">
        <v>14.335283151750458</v>
      </c>
      <c r="E14" s="22">
        <v>14.081777782439836</v>
      </c>
      <c r="F14" s="22">
        <v>13.940063380589354</v>
      </c>
      <c r="G14" s="22">
        <v>14.17558484970189</v>
      </c>
      <c r="H14" s="22">
        <v>14.498292993429995</v>
      </c>
      <c r="I14" s="22">
        <v>15.126853505994177</v>
      </c>
      <c r="J14" s="22">
        <v>14.416109439711102</v>
      </c>
      <c r="K14" s="22">
        <v>14.355274053993135</v>
      </c>
      <c r="L14" s="22">
        <v>14.780209707647471</v>
      </c>
      <c r="M14" s="22">
        <v>14.842773667911839</v>
      </c>
      <c r="N14" s="22">
        <v>15.579102345201399</v>
      </c>
    </row>
    <row r="15" spans="1:14" x14ac:dyDescent="0.25">
      <c r="A15" s="10" t="s">
        <v>38</v>
      </c>
      <c r="B15" s="12"/>
      <c r="C15" s="23">
        <v>11.848260195595309</v>
      </c>
      <c r="D15" s="23">
        <v>11.865616178310855</v>
      </c>
      <c r="E15" s="23">
        <v>11.709285251798354</v>
      </c>
      <c r="F15" s="23">
        <v>11.611138636296182</v>
      </c>
      <c r="G15" s="23">
        <v>12.060617514256814</v>
      </c>
      <c r="H15" s="23">
        <v>12.066052351050304</v>
      </c>
      <c r="I15" s="23">
        <v>12.441498382797482</v>
      </c>
      <c r="J15" s="23">
        <v>11.739421718476372</v>
      </c>
      <c r="K15" s="23">
        <v>11.892858793074588</v>
      </c>
      <c r="L15" s="23">
        <v>12.092752664723248</v>
      </c>
      <c r="M15" s="23">
        <v>11.784520287292199</v>
      </c>
      <c r="N15" s="23">
        <v>12.148049052112203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-13.447284519841501</v>
      </c>
      <c r="D17" s="32">
        <f t="shared" ref="D17:N17" si="2">D10-D13</f>
        <v>-13.279876294588952</v>
      </c>
      <c r="E17" s="32">
        <f t="shared" si="2"/>
        <v>-13.120714287585292</v>
      </c>
      <c r="F17" s="32">
        <f t="shared" si="2"/>
        <v>-13.226035723078677</v>
      </c>
      <c r="G17" s="32">
        <f t="shared" si="2"/>
        <v>-13.979905381264158</v>
      </c>
      <c r="H17" s="32">
        <f t="shared" si="2"/>
        <v>-14.568700713094094</v>
      </c>
      <c r="I17" s="32">
        <f t="shared" si="2"/>
        <v>-16.033056610360887</v>
      </c>
      <c r="J17" s="32">
        <f t="shared" si="2"/>
        <v>-14.814028736266392</v>
      </c>
      <c r="K17" s="32">
        <f t="shared" si="2"/>
        <v>-15.172374341880795</v>
      </c>
      <c r="L17" s="32">
        <f t="shared" si="2"/>
        <v>-16.368083169116218</v>
      </c>
      <c r="M17" s="32">
        <f t="shared" si="2"/>
        <v>-16.417178622376959</v>
      </c>
      <c r="N17" s="32">
        <f t="shared" si="2"/>
        <v>-17.800204403408376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149.80353633861574</v>
      </c>
      <c r="D19" s="26">
        <f t="shared" ref="D19:N19" si="3">SUM(D20:D21)</f>
        <v>148.24083009449606</v>
      </c>
      <c r="E19" s="26">
        <f t="shared" si="3"/>
        <v>149.75267598761161</v>
      </c>
      <c r="F19" s="26">
        <f t="shared" si="3"/>
        <v>148.51074774917484</v>
      </c>
      <c r="G19" s="26">
        <f t="shared" si="3"/>
        <v>149.7035034221654</v>
      </c>
      <c r="H19" s="26">
        <f t="shared" si="3"/>
        <v>149.79691324596808</v>
      </c>
      <c r="I19" s="26">
        <f t="shared" si="3"/>
        <v>149.25501892957556</v>
      </c>
      <c r="J19" s="26">
        <f t="shared" si="3"/>
        <v>149.24050155331145</v>
      </c>
      <c r="K19" s="26">
        <f t="shared" si="3"/>
        <v>149.93333348166311</v>
      </c>
      <c r="L19" s="26">
        <f t="shared" si="3"/>
        <v>149.41182149801088</v>
      </c>
      <c r="M19" s="26">
        <f t="shared" si="3"/>
        <v>149.25297566996039</v>
      </c>
      <c r="N19" s="26">
        <f t="shared" si="3"/>
        <v>149.65489147356476</v>
      </c>
    </row>
    <row r="20" spans="1:14" x14ac:dyDescent="0.25">
      <c r="A20" s="60" t="s">
        <v>40</v>
      </c>
      <c r="B20" s="60"/>
      <c r="C20" s="22">
        <v>76.675600194468018</v>
      </c>
      <c r="D20" s="22">
        <v>75.691112424847915</v>
      </c>
      <c r="E20" s="22">
        <v>76.5411240447621</v>
      </c>
      <c r="F20" s="22">
        <v>75.652792767263435</v>
      </c>
      <c r="G20" s="22">
        <v>76.395874871798426</v>
      </c>
      <c r="H20" s="22">
        <v>76.507760037324957</v>
      </c>
      <c r="I20" s="22">
        <v>76.739362839321601</v>
      </c>
      <c r="J20" s="22">
        <v>76.029541563260437</v>
      </c>
      <c r="K20" s="22">
        <v>76.533069601769355</v>
      </c>
      <c r="L20" s="22">
        <v>76.473895882654261</v>
      </c>
      <c r="M20" s="22">
        <v>76.29685905289945</v>
      </c>
      <c r="N20" s="22">
        <v>76.252044724982966</v>
      </c>
    </row>
    <row r="21" spans="1:14" x14ac:dyDescent="0.25">
      <c r="A21" s="27" t="s">
        <v>41</v>
      </c>
      <c r="B21" s="27"/>
      <c r="C21" s="29">
        <v>73.127936144147711</v>
      </c>
      <c r="D21" s="29">
        <v>72.549717669648146</v>
      </c>
      <c r="E21" s="29">
        <v>73.211551942849525</v>
      </c>
      <c r="F21" s="29">
        <v>72.857954981911405</v>
      </c>
      <c r="G21" s="29">
        <v>73.307628550366957</v>
      </c>
      <c r="H21" s="29">
        <v>73.289153208643143</v>
      </c>
      <c r="I21" s="29">
        <v>72.515656090253941</v>
      </c>
      <c r="J21" s="29">
        <v>73.210959990051009</v>
      </c>
      <c r="K21" s="29">
        <v>73.400263879893757</v>
      </c>
      <c r="L21" s="29">
        <v>72.937925615356619</v>
      </c>
      <c r="M21" s="29">
        <v>72.956116617060943</v>
      </c>
      <c r="N21" s="29">
        <v>73.40284674858178</v>
      </c>
    </row>
    <row r="22" spans="1:14" x14ac:dyDescent="0.25">
      <c r="A22" s="63" t="s">
        <v>44</v>
      </c>
      <c r="B22" s="63"/>
      <c r="C22" s="26">
        <f>SUM(C23:C24)</f>
        <v>149.75765117849699</v>
      </c>
      <c r="D22" s="26">
        <f t="shared" ref="D22:N22" si="4">SUM(D23:D24)</f>
        <v>149.97288802069164</v>
      </c>
      <c r="E22" s="26">
        <f t="shared" si="4"/>
        <v>150.78530784511108</v>
      </c>
      <c r="F22" s="26">
        <f t="shared" si="4"/>
        <v>149.44714573777404</v>
      </c>
      <c r="G22" s="26">
        <f t="shared" si="4"/>
        <v>149.73567976269965</v>
      </c>
      <c r="H22" s="26">
        <f t="shared" si="4"/>
        <v>150.03477797086606</v>
      </c>
      <c r="I22" s="26">
        <f t="shared" si="4"/>
        <v>150.28045550760578</v>
      </c>
      <c r="J22" s="26">
        <f t="shared" si="4"/>
        <v>149.79514146957996</v>
      </c>
      <c r="K22" s="26">
        <f t="shared" si="4"/>
        <v>150.39814701622055</v>
      </c>
      <c r="L22" s="26">
        <f t="shared" si="4"/>
        <v>150.52058043940806</v>
      </c>
      <c r="M22" s="26">
        <f t="shared" si="4"/>
        <v>150.14875670639509</v>
      </c>
      <c r="N22" s="26">
        <f t="shared" si="4"/>
        <v>150.43840746053576</v>
      </c>
    </row>
    <row r="23" spans="1:14" x14ac:dyDescent="0.25">
      <c r="A23" s="60" t="s">
        <v>42</v>
      </c>
      <c r="B23" s="60"/>
      <c r="C23" s="23">
        <v>72.862091518514987</v>
      </c>
      <c r="D23" s="22">
        <v>73.441415166805015</v>
      </c>
      <c r="E23" s="22">
        <v>74.667390237770178</v>
      </c>
      <c r="F23" s="22">
        <v>73.771065659875873</v>
      </c>
      <c r="G23" s="22">
        <v>74.18668555934444</v>
      </c>
      <c r="H23" s="22">
        <v>73.724864305125806</v>
      </c>
      <c r="I23" s="22">
        <v>73.603626209428853</v>
      </c>
      <c r="J23" s="22">
        <v>74.011178189479963</v>
      </c>
      <c r="K23" s="22">
        <v>73.883423846944979</v>
      </c>
      <c r="L23" s="22">
        <v>73.855532523487142</v>
      </c>
      <c r="M23" s="22">
        <v>73.726583680948124</v>
      </c>
      <c r="N23" s="22">
        <v>74.269143538907045</v>
      </c>
    </row>
    <row r="24" spans="1:14" x14ac:dyDescent="0.25">
      <c r="A24" s="10" t="s">
        <v>43</v>
      </c>
      <c r="B24" s="10"/>
      <c r="C24" s="23">
        <v>76.895559659981998</v>
      </c>
      <c r="D24" s="23">
        <v>76.531472853886626</v>
      </c>
      <c r="E24" s="23">
        <v>76.1179176073409</v>
      </c>
      <c r="F24" s="23">
        <v>75.676080077898163</v>
      </c>
      <c r="G24" s="23">
        <v>75.548994203355207</v>
      </c>
      <c r="H24" s="23">
        <v>76.309913665740254</v>
      </c>
      <c r="I24" s="23">
        <v>76.676829298176926</v>
      </c>
      <c r="J24" s="23">
        <v>75.783963280099982</v>
      </c>
      <c r="K24" s="23">
        <v>76.514723169275555</v>
      </c>
      <c r="L24" s="23">
        <v>76.665047915920923</v>
      </c>
      <c r="M24" s="23">
        <v>76.422173025446966</v>
      </c>
      <c r="N24" s="23">
        <v>76.169263921628726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4.588516011875754E-2</v>
      </c>
      <c r="D26" s="32">
        <f t="shared" ref="D26:N26" si="5">D19-D22</f>
        <v>-1.73205792619558</v>
      </c>
      <c r="E26" s="32">
        <f t="shared" si="5"/>
        <v>-1.0326318574994673</v>
      </c>
      <c r="F26" s="32">
        <f t="shared" si="5"/>
        <v>-0.93639798859919665</v>
      </c>
      <c r="G26" s="32">
        <f t="shared" si="5"/>
        <v>-3.2176340534249448E-2</v>
      </c>
      <c r="H26" s="32">
        <f t="shared" si="5"/>
        <v>-0.23786472489797461</v>
      </c>
      <c r="I26" s="32">
        <f t="shared" si="5"/>
        <v>-1.0254365780302237</v>
      </c>
      <c r="J26" s="32">
        <f t="shared" si="5"/>
        <v>-0.55463991626851339</v>
      </c>
      <c r="K26" s="32">
        <f t="shared" si="5"/>
        <v>-0.46481353455743601</v>
      </c>
      <c r="L26" s="32">
        <f t="shared" si="5"/>
        <v>-1.1087589413971841</v>
      </c>
      <c r="M26" s="32">
        <f t="shared" si="5"/>
        <v>-0.89578103643469831</v>
      </c>
      <c r="N26" s="32">
        <f t="shared" si="5"/>
        <v>-0.78351598697099689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-13.401399359722744</v>
      </c>
      <c r="D30" s="32">
        <f t="shared" ref="D30:N30" si="6">D17+D26+D28</f>
        <v>-15.011934220784532</v>
      </c>
      <c r="E30" s="32">
        <f t="shared" si="6"/>
        <v>-14.153346145084759</v>
      </c>
      <c r="F30" s="32">
        <f t="shared" si="6"/>
        <v>-14.162433711677874</v>
      </c>
      <c r="G30" s="32">
        <f t="shared" si="6"/>
        <v>-14.012081721798408</v>
      </c>
      <c r="H30" s="32">
        <f t="shared" si="6"/>
        <v>-14.806565437992068</v>
      </c>
      <c r="I30" s="32">
        <f t="shared" si="6"/>
        <v>-17.058493188391111</v>
      </c>
      <c r="J30" s="32">
        <f t="shared" si="6"/>
        <v>-15.368668652534906</v>
      </c>
      <c r="K30" s="32">
        <f t="shared" si="6"/>
        <v>-15.637187876438231</v>
      </c>
      <c r="L30" s="32">
        <f t="shared" si="6"/>
        <v>-17.476842110513402</v>
      </c>
      <c r="M30" s="32">
        <f t="shared" si="6"/>
        <v>-17.312959658811657</v>
      </c>
      <c r="N30" s="32">
        <f t="shared" si="6"/>
        <v>-18.583720390379373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2035.5986006402775</v>
      </c>
      <c r="D32" s="21">
        <v>2020.5866664194923</v>
      </c>
      <c r="E32" s="21">
        <v>2006.4333202744083</v>
      </c>
      <c r="F32" s="21">
        <v>1992.2708865627301</v>
      </c>
      <c r="G32" s="21">
        <v>1978.2588048409316</v>
      </c>
      <c r="H32" s="21">
        <v>1963.4522394029398</v>
      </c>
      <c r="I32" s="21">
        <v>1946.3937462145486</v>
      </c>
      <c r="J32" s="21">
        <v>1931.0250775620138</v>
      </c>
      <c r="K32" s="21">
        <v>1915.3878896855751</v>
      </c>
      <c r="L32" s="21">
        <v>1897.9110475750624</v>
      </c>
      <c r="M32" s="21">
        <v>1880.5980879162503</v>
      </c>
      <c r="N32" s="21">
        <v>1862.014367525871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-6.5404584478879757E-3</v>
      </c>
      <c r="D34" s="39">
        <f t="shared" ref="D34:N34" si="7">(D32/D8)-1</f>
        <v>-7.3747025646723197E-3</v>
      </c>
      <c r="E34" s="39">
        <f t="shared" si="7"/>
        <v>-7.0045726720368018E-3</v>
      </c>
      <c r="F34" s="39">
        <f t="shared" si="7"/>
        <v>-7.0585120215912456E-3</v>
      </c>
      <c r="G34" s="39">
        <f t="shared" si="7"/>
        <v>-7.0332211429208202E-3</v>
      </c>
      <c r="H34" s="39">
        <f t="shared" si="7"/>
        <v>-7.4846452859247403E-3</v>
      </c>
      <c r="I34" s="39">
        <f t="shared" si="7"/>
        <v>-8.6880102536023296E-3</v>
      </c>
      <c r="J34" s="39">
        <f t="shared" si="7"/>
        <v>-7.8959710399936212E-3</v>
      </c>
      <c r="K34" s="39">
        <f t="shared" si="7"/>
        <v>-8.0978688770739771E-3</v>
      </c>
      <c r="L34" s="39">
        <f t="shared" si="7"/>
        <v>-9.1244401223512517E-3</v>
      </c>
      <c r="M34" s="39">
        <f t="shared" si="7"/>
        <v>-9.1221133260869225E-3</v>
      </c>
      <c r="N34" s="39">
        <f t="shared" si="7"/>
        <v>-9.8818139345077105E-3</v>
      </c>
    </row>
    <row r="35" spans="1:14" ht="15.75" thickBot="1" x14ac:dyDescent="0.3">
      <c r="A35" s="40" t="s">
        <v>15</v>
      </c>
      <c r="B35" s="41"/>
      <c r="C35" s="42">
        <f>(C32/$C$8)-1</f>
        <v>-6.5404584478879757E-3</v>
      </c>
      <c r="D35" s="42">
        <f t="shared" ref="D35:N35" si="8">(D32/$C$8)-1</f>
        <v>-1.3866927076870539E-2</v>
      </c>
      <c r="E35" s="42">
        <f t="shared" si="8"/>
        <v>-2.0774367850459607E-2</v>
      </c>
      <c r="F35" s="42">
        <f t="shared" si="8"/>
        <v>-2.768624374683748E-2</v>
      </c>
      <c r="G35" s="42">
        <f t="shared" si="8"/>
        <v>-3.4524741414869942E-2</v>
      </c>
      <c r="H35" s="42">
        <f t="shared" si="8"/>
        <v>-4.1750981257716036E-2</v>
      </c>
      <c r="I35" s="42">
        <f t="shared" si="8"/>
        <v>-5.0076258558053421E-2</v>
      </c>
      <c r="J35" s="42">
        <f t="shared" si="8"/>
        <v>-5.7576828910681388E-2</v>
      </c>
      <c r="K35" s="42">
        <f t="shared" si="8"/>
        <v>-6.5208448176878875E-2</v>
      </c>
      <c r="L35" s="42">
        <f t="shared" si="8"/>
        <v>-7.3737897718368806E-2</v>
      </c>
      <c r="M35" s="42">
        <f t="shared" si="8"/>
        <v>-8.2187365585041361E-2</v>
      </c>
      <c r="N35" s="42">
        <f t="shared" si="8"/>
        <v>-9.1257019265070349E-2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1.0100601014115753</v>
      </c>
      <c r="D41" s="47">
        <v>1.0184237243133278</v>
      </c>
      <c r="E41" s="47">
        <v>1.0112339913444341</v>
      </c>
      <c r="F41" s="47">
        <v>1.0025854225470334</v>
      </c>
      <c r="G41" s="47">
        <v>1.0190248707078964</v>
      </c>
      <c r="H41" s="47">
        <v>1.0230054682087324</v>
      </c>
      <c r="I41" s="47">
        <v>1.0136821217441294</v>
      </c>
      <c r="J41" s="47">
        <v>1.0291701068564336</v>
      </c>
      <c r="K41" s="47">
        <v>1.0397134940380037</v>
      </c>
      <c r="L41" s="47">
        <v>1.0219090849169212</v>
      </c>
      <c r="M41" s="47">
        <v>1.0301517274068903</v>
      </c>
      <c r="N41" s="47">
        <v>1.039352966351391</v>
      </c>
    </row>
    <row r="43" spans="1:14" x14ac:dyDescent="0.25">
      <c r="A43" s="48" t="s">
        <v>31</v>
      </c>
      <c r="B43" s="48"/>
      <c r="C43" s="49">
        <v>119.27233087859965</v>
      </c>
      <c r="D43" s="49">
        <v>118.59115337567961</v>
      </c>
      <c r="E43" s="49">
        <v>115.66191787436452</v>
      </c>
      <c r="F43" s="49">
        <v>113.48793795990387</v>
      </c>
      <c r="G43" s="49">
        <v>114.46322596542275</v>
      </c>
      <c r="H43" s="49">
        <v>115.16036015849171</v>
      </c>
      <c r="I43" s="49">
        <v>118.12083117209335</v>
      </c>
      <c r="J43" s="49">
        <v>111.47939320054323</v>
      </c>
      <c r="K43" s="49">
        <v>110.21222451546407</v>
      </c>
      <c r="L43" s="49">
        <v>112.15228556450816</v>
      </c>
      <c r="M43" s="49">
        <v>110.20471837960753</v>
      </c>
      <c r="N43" s="49">
        <v>113.3331734193783</v>
      </c>
    </row>
    <row r="44" spans="1:14" x14ac:dyDescent="0.25">
      <c r="A44" s="19" t="s">
        <v>47</v>
      </c>
      <c r="B44" s="19"/>
      <c r="C44" s="50">
        <v>120.47801441530386</v>
      </c>
      <c r="D44" s="50">
        <v>118.59115337567964</v>
      </c>
      <c r="E44" s="50">
        <v>115.46210568030949</v>
      </c>
      <c r="F44" s="50">
        <v>113.10414722525316</v>
      </c>
      <c r="G44" s="50">
        <v>113.87934058619879</v>
      </c>
      <c r="H44" s="50">
        <v>114.40706830309446</v>
      </c>
      <c r="I44" s="50">
        <v>117.2191210712725</v>
      </c>
      <c r="J44" s="50">
        <v>110.502575529805</v>
      </c>
      <c r="K44" s="50">
        <v>109.1051294186682</v>
      </c>
      <c r="L44" s="50">
        <v>110.94572211246205</v>
      </c>
      <c r="M44" s="50">
        <v>108.98603283247292</v>
      </c>
      <c r="N44" s="50">
        <v>112.05782331766682</v>
      </c>
    </row>
    <row r="45" spans="1:14" x14ac:dyDescent="0.25">
      <c r="A45" s="51" t="s">
        <v>48</v>
      </c>
      <c r="B45" s="51"/>
      <c r="C45" s="52">
        <v>117.82266610256714</v>
      </c>
      <c r="D45" s="52">
        <v>118.59115337567967</v>
      </c>
      <c r="E45" s="52">
        <v>115.90313314149097</v>
      </c>
      <c r="F45" s="52">
        <v>113.95216289795886</v>
      </c>
      <c r="G45" s="52">
        <v>115.157203172162</v>
      </c>
      <c r="H45" s="52">
        <v>116.07872385339871</v>
      </c>
      <c r="I45" s="52">
        <v>119.23602893956935</v>
      </c>
      <c r="J45" s="52">
        <v>112.7028179117161</v>
      </c>
      <c r="K45" s="52">
        <v>111.57884155756449</v>
      </c>
      <c r="L45" s="52">
        <v>113.66311199235936</v>
      </c>
      <c r="M45" s="52">
        <v>111.77900650055234</v>
      </c>
      <c r="N45" s="52">
        <v>115.01184486192602</v>
      </c>
    </row>
    <row r="47" spans="1:14" x14ac:dyDescent="0.25">
      <c r="A47" s="48" t="s">
        <v>32</v>
      </c>
      <c r="B47" s="48"/>
      <c r="C47" s="49">
        <v>77.070280894618662</v>
      </c>
      <c r="D47" s="49">
        <v>77.163240864682678</v>
      </c>
      <c r="E47" s="49">
        <v>77.485280370348164</v>
      </c>
      <c r="F47" s="49">
        <v>77.705535128524474</v>
      </c>
      <c r="G47" s="49">
        <v>77.625098797382805</v>
      </c>
      <c r="H47" s="49">
        <v>77.550345038867235</v>
      </c>
      <c r="I47" s="49">
        <v>77.23492478872619</v>
      </c>
      <c r="J47" s="49">
        <v>77.9502133560256</v>
      </c>
      <c r="K47" s="49">
        <v>78.103926310607505</v>
      </c>
      <c r="L47" s="49">
        <v>77.889873298925437</v>
      </c>
      <c r="M47" s="49">
        <v>78.099187443144942</v>
      </c>
      <c r="N47" s="49">
        <v>77.756052167863686</v>
      </c>
    </row>
    <row r="48" spans="1:14" x14ac:dyDescent="0.25">
      <c r="A48" s="19" t="s">
        <v>45</v>
      </c>
      <c r="B48" s="19"/>
      <c r="C48" s="50">
        <v>74.982915159369639</v>
      </c>
      <c r="D48" s="50">
        <v>75.201121777218177</v>
      </c>
      <c r="E48" s="50">
        <v>75.559336908568213</v>
      </c>
      <c r="F48" s="50">
        <v>75.836186484333126</v>
      </c>
      <c r="G48" s="50">
        <v>75.754170666776574</v>
      </c>
      <c r="H48" s="50">
        <v>75.702027196988993</v>
      </c>
      <c r="I48" s="50">
        <v>75.398792201605914</v>
      </c>
      <c r="J48" s="50">
        <v>76.163848708728239</v>
      </c>
      <c r="K48" s="50">
        <v>76.332838358260929</v>
      </c>
      <c r="L48" s="50">
        <v>76.127527601475151</v>
      </c>
      <c r="M48" s="50">
        <v>76.370113874380337</v>
      </c>
      <c r="N48" s="50">
        <v>76.031871877876554</v>
      </c>
    </row>
    <row r="49" spans="1:14" x14ac:dyDescent="0.25">
      <c r="A49" s="51" t="s">
        <v>46</v>
      </c>
      <c r="B49" s="51"/>
      <c r="C49" s="52">
        <v>79.516215954442004</v>
      </c>
      <c r="D49" s="52">
        <v>79.45319494486769</v>
      </c>
      <c r="E49" s="52">
        <v>79.726126143632442</v>
      </c>
      <c r="F49" s="52">
        <v>79.931169670155668</v>
      </c>
      <c r="G49" s="52">
        <v>79.825808438195281</v>
      </c>
      <c r="H49" s="52">
        <v>79.745968738791689</v>
      </c>
      <c r="I49" s="52">
        <v>79.450668404746949</v>
      </c>
      <c r="J49" s="52">
        <v>80.094107104000202</v>
      </c>
      <c r="K49" s="52">
        <v>80.217649074210613</v>
      </c>
      <c r="L49" s="52">
        <v>80.017205751541752</v>
      </c>
      <c r="M49" s="52">
        <v>80.206554099203913</v>
      </c>
      <c r="N49" s="52">
        <v>79.892013415711375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5952</v>
      </c>
      <c r="D8" s="21">
        <v>5912.0332720136466</v>
      </c>
      <c r="E8" s="21">
        <v>5867.3186686654353</v>
      </c>
      <c r="F8" s="21">
        <v>5826.0801854719721</v>
      </c>
      <c r="G8" s="21">
        <v>5779.8393934111209</v>
      </c>
      <c r="H8" s="21">
        <v>5734.1356572219611</v>
      </c>
      <c r="I8" s="21">
        <v>5685.5189332956415</v>
      </c>
      <c r="J8" s="21">
        <v>5632.1218928680173</v>
      </c>
      <c r="K8" s="21">
        <v>5580.2143265960576</v>
      </c>
      <c r="L8" s="21">
        <v>5527.1183763264389</v>
      </c>
      <c r="M8" s="21">
        <v>5466.7880758922038</v>
      </c>
      <c r="N8" s="21">
        <v>5404.7405961213881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56.300590619488112</v>
      </c>
      <c r="D10" s="26">
        <f t="shared" ref="D10:N10" si="0">SUM(D11:D12)</f>
        <v>56.253652073895431</v>
      </c>
      <c r="E10" s="26">
        <f t="shared" si="0"/>
        <v>54.918489519854496</v>
      </c>
      <c r="F10" s="26">
        <f t="shared" si="0"/>
        <v>53.378459730371553</v>
      </c>
      <c r="G10" s="26">
        <f t="shared" si="0"/>
        <v>52.981348837099297</v>
      </c>
      <c r="H10" s="26">
        <f t="shared" si="0"/>
        <v>51.806299196673251</v>
      </c>
      <c r="I10" s="26">
        <f t="shared" si="0"/>
        <v>49.837142932081036</v>
      </c>
      <c r="J10" s="26">
        <f t="shared" si="0"/>
        <v>48.952091633972444</v>
      </c>
      <c r="K10" s="26">
        <f t="shared" si="0"/>
        <v>47.747388125215224</v>
      </c>
      <c r="L10" s="26">
        <f t="shared" si="0"/>
        <v>45.122110857494988</v>
      </c>
      <c r="M10" s="26">
        <f t="shared" si="0"/>
        <v>43.61806618640879</v>
      </c>
      <c r="N10" s="26">
        <f t="shared" si="0"/>
        <v>42.113376059386162</v>
      </c>
    </row>
    <row r="11" spans="1:14" x14ac:dyDescent="0.25">
      <c r="A11" s="20" t="s">
        <v>34</v>
      </c>
      <c r="B11" s="18"/>
      <c r="C11" s="22">
        <v>28.918030636373441</v>
      </c>
      <c r="D11" s="22">
        <v>28.508638155096325</v>
      </c>
      <c r="E11" s="22">
        <v>27.963084113320406</v>
      </c>
      <c r="F11" s="22">
        <v>27.437526029630234</v>
      </c>
      <c r="G11" s="22">
        <v>27.353161492641963</v>
      </c>
      <c r="H11" s="22">
        <v>26.754426815183368</v>
      </c>
      <c r="I11" s="22">
        <v>25.397774763464373</v>
      </c>
      <c r="J11" s="22">
        <v>24.946739005774418</v>
      </c>
      <c r="K11" s="22">
        <v>24.219689628732361</v>
      </c>
      <c r="L11" s="22">
        <v>22.561055428747494</v>
      </c>
      <c r="M11" s="22">
        <v>22.249619620339836</v>
      </c>
      <c r="N11" s="22">
        <v>21.486416356829675</v>
      </c>
    </row>
    <row r="12" spans="1:14" x14ac:dyDescent="0.25">
      <c r="A12" s="27" t="s">
        <v>35</v>
      </c>
      <c r="B12" s="28"/>
      <c r="C12" s="29">
        <v>27.382559983114671</v>
      </c>
      <c r="D12" s="29">
        <v>27.745013918799106</v>
      </c>
      <c r="E12" s="29">
        <v>26.955405406534091</v>
      </c>
      <c r="F12" s="29">
        <v>25.940933700741319</v>
      </c>
      <c r="G12" s="29">
        <v>25.628187344457334</v>
      </c>
      <c r="H12" s="29">
        <v>25.051872381489883</v>
      </c>
      <c r="I12" s="29">
        <v>24.439368168616664</v>
      </c>
      <c r="J12" s="29">
        <v>24.005352628198025</v>
      </c>
      <c r="K12" s="29">
        <v>23.527698496482863</v>
      </c>
      <c r="L12" s="29">
        <v>22.561055428747494</v>
      </c>
      <c r="M12" s="29">
        <v>21.368446566068954</v>
      </c>
      <c r="N12" s="29">
        <v>20.626959702556487</v>
      </c>
    </row>
    <row r="13" spans="1:14" x14ac:dyDescent="0.25">
      <c r="A13" s="33" t="s">
        <v>36</v>
      </c>
      <c r="B13" s="18"/>
      <c r="C13" s="26">
        <f>SUM(C14:C15)</f>
        <v>59.439485495395374</v>
      </c>
      <c r="D13" s="26">
        <f t="shared" ref="D13:N13" si="1">SUM(D14:D15)</f>
        <v>60.17062405810357</v>
      </c>
      <c r="E13" s="26">
        <f t="shared" si="1"/>
        <v>59.527541777648537</v>
      </c>
      <c r="F13" s="26">
        <f t="shared" si="1"/>
        <v>59.671346584056259</v>
      </c>
      <c r="G13" s="26">
        <f t="shared" si="1"/>
        <v>61.507490090764918</v>
      </c>
      <c r="H13" s="26">
        <f t="shared" si="1"/>
        <v>63.432493680082658</v>
      </c>
      <c r="I13" s="26">
        <f t="shared" si="1"/>
        <v>66.210269675443271</v>
      </c>
      <c r="J13" s="26">
        <f t="shared" si="1"/>
        <v>63.803087295941936</v>
      </c>
      <c r="K13" s="26">
        <f t="shared" si="1"/>
        <v>64.499482217325379</v>
      </c>
      <c r="L13" s="26">
        <f t="shared" si="1"/>
        <v>67.0653780896466</v>
      </c>
      <c r="M13" s="26">
        <f t="shared" si="1"/>
        <v>67.333034411527024</v>
      </c>
      <c r="N13" s="26">
        <f t="shared" si="1"/>
        <v>70.596812677579678</v>
      </c>
    </row>
    <row r="14" spans="1:14" x14ac:dyDescent="0.25">
      <c r="A14" s="20" t="s">
        <v>37</v>
      </c>
      <c r="B14" s="18"/>
      <c r="C14" s="22">
        <v>29.624330447109731</v>
      </c>
      <c r="D14" s="22">
        <v>30.012359016464696</v>
      </c>
      <c r="E14" s="22">
        <v>30.053705537787639</v>
      </c>
      <c r="F14" s="22">
        <v>30.233124581231472</v>
      </c>
      <c r="G14" s="22">
        <v>31.42225715401753</v>
      </c>
      <c r="H14" s="22">
        <v>32.631360167637013</v>
      </c>
      <c r="I14" s="22">
        <v>34.258196378794445</v>
      </c>
      <c r="J14" s="22">
        <v>33.104077198017201</v>
      </c>
      <c r="K14" s="22">
        <v>33.554343032334991</v>
      </c>
      <c r="L14" s="22">
        <v>34.954004701935609</v>
      </c>
      <c r="M14" s="22">
        <v>35.190003653241831</v>
      </c>
      <c r="N14" s="22">
        <v>36.945836500613382</v>
      </c>
    </row>
    <row r="15" spans="1:14" x14ac:dyDescent="0.25">
      <c r="A15" s="10" t="s">
        <v>38</v>
      </c>
      <c r="B15" s="12"/>
      <c r="C15" s="23">
        <v>29.815155048285639</v>
      </c>
      <c r="D15" s="23">
        <v>30.15826504163887</v>
      </c>
      <c r="E15" s="23">
        <v>29.473836239860901</v>
      </c>
      <c r="F15" s="23">
        <v>29.438222002824787</v>
      </c>
      <c r="G15" s="23">
        <v>30.085232936747389</v>
      </c>
      <c r="H15" s="23">
        <v>30.801133512445645</v>
      </c>
      <c r="I15" s="23">
        <v>31.952073296648834</v>
      </c>
      <c r="J15" s="23">
        <v>30.699010097924731</v>
      </c>
      <c r="K15" s="23">
        <v>30.945139184990392</v>
      </c>
      <c r="L15" s="23">
        <v>32.111373387710991</v>
      </c>
      <c r="M15" s="23">
        <v>32.143030758285192</v>
      </c>
      <c r="N15" s="23">
        <v>33.650976176966296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-3.1388948759072619</v>
      </c>
      <c r="D17" s="32">
        <f t="shared" ref="D17:N17" si="2">D10-D13</f>
        <v>-3.9169719842081392</v>
      </c>
      <c r="E17" s="32">
        <f t="shared" si="2"/>
        <v>-4.6090522577940405</v>
      </c>
      <c r="F17" s="32">
        <f t="shared" si="2"/>
        <v>-6.2928868536847062</v>
      </c>
      <c r="G17" s="32">
        <f t="shared" si="2"/>
        <v>-8.5261412536656209</v>
      </c>
      <c r="H17" s="32">
        <f t="shared" si="2"/>
        <v>-11.626194483409407</v>
      </c>
      <c r="I17" s="32">
        <f t="shared" si="2"/>
        <v>-16.373126743362235</v>
      </c>
      <c r="J17" s="32">
        <f t="shared" si="2"/>
        <v>-14.850995661969492</v>
      </c>
      <c r="K17" s="32">
        <f t="shared" si="2"/>
        <v>-16.752094092110156</v>
      </c>
      <c r="L17" s="32">
        <f t="shared" si="2"/>
        <v>-21.943267232151612</v>
      </c>
      <c r="M17" s="32">
        <f t="shared" si="2"/>
        <v>-23.714968225118234</v>
      </c>
      <c r="N17" s="32">
        <f t="shared" si="2"/>
        <v>-28.483436618193515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254.62377661633076</v>
      </c>
      <c r="D19" s="26">
        <f t="shared" ref="D19:N19" si="3">SUM(D20:D21)</f>
        <v>253.16439222444842</v>
      </c>
      <c r="E19" s="26">
        <f t="shared" si="3"/>
        <v>254.29750139770289</v>
      </c>
      <c r="F19" s="26">
        <f t="shared" si="3"/>
        <v>253.55980809862172</v>
      </c>
      <c r="G19" s="26">
        <f t="shared" si="3"/>
        <v>254.32345162347241</v>
      </c>
      <c r="H19" s="26">
        <f t="shared" si="3"/>
        <v>254.12857671341067</v>
      </c>
      <c r="I19" s="26">
        <f t="shared" si="3"/>
        <v>254.27711775115154</v>
      </c>
      <c r="J19" s="26">
        <f t="shared" si="3"/>
        <v>254.35633684160626</v>
      </c>
      <c r="K19" s="26">
        <f t="shared" si="3"/>
        <v>254.44930095771036</v>
      </c>
      <c r="L19" s="26">
        <f t="shared" si="3"/>
        <v>254.14044029642318</v>
      </c>
      <c r="M19" s="26">
        <f t="shared" si="3"/>
        <v>253.98964952174819</v>
      </c>
      <c r="N19" s="26">
        <f t="shared" si="3"/>
        <v>254.06965177543594</v>
      </c>
    </row>
    <row r="20" spans="1:14" x14ac:dyDescent="0.25">
      <c r="A20" s="60" t="s">
        <v>40</v>
      </c>
      <c r="B20" s="60"/>
      <c r="C20" s="22">
        <v>130.32491256204614</v>
      </c>
      <c r="D20" s="22">
        <v>129.37549791614234</v>
      </c>
      <c r="E20" s="22">
        <v>129.92794563354158</v>
      </c>
      <c r="F20" s="22">
        <v>129.16418670203271</v>
      </c>
      <c r="G20" s="22">
        <v>129.36157907077774</v>
      </c>
      <c r="H20" s="22">
        <v>129.7681000621443</v>
      </c>
      <c r="I20" s="22">
        <v>130.28808677952156</v>
      </c>
      <c r="J20" s="22">
        <v>129.76443080759435</v>
      </c>
      <c r="K20" s="22">
        <v>129.90416338871538</v>
      </c>
      <c r="L20" s="22">
        <v>129.92013472911273</v>
      </c>
      <c r="M20" s="22">
        <v>129.75736046346634</v>
      </c>
      <c r="N20" s="22">
        <v>129.22515151912583</v>
      </c>
    </row>
    <row r="21" spans="1:14" x14ac:dyDescent="0.25">
      <c r="A21" s="27" t="s">
        <v>41</v>
      </c>
      <c r="B21" s="27"/>
      <c r="C21" s="29">
        <v>124.29886405428464</v>
      </c>
      <c r="D21" s="29">
        <v>123.78889430830608</v>
      </c>
      <c r="E21" s="29">
        <v>124.3695557641613</v>
      </c>
      <c r="F21" s="29">
        <v>124.39562139658902</v>
      </c>
      <c r="G21" s="29">
        <v>124.96187255269467</v>
      </c>
      <c r="H21" s="29">
        <v>124.36047665126635</v>
      </c>
      <c r="I21" s="29">
        <v>123.98903097162997</v>
      </c>
      <c r="J21" s="29">
        <v>124.59190603401191</v>
      </c>
      <c r="K21" s="29">
        <v>124.54513756899497</v>
      </c>
      <c r="L21" s="29">
        <v>124.22030556731045</v>
      </c>
      <c r="M21" s="29">
        <v>124.23228905828185</v>
      </c>
      <c r="N21" s="29">
        <v>124.8445002563101</v>
      </c>
    </row>
    <row r="22" spans="1:14" x14ac:dyDescent="0.25">
      <c r="A22" s="63" t="s">
        <v>44</v>
      </c>
      <c r="B22" s="63"/>
      <c r="C22" s="26">
        <f>SUM(C23:C24)</f>
        <v>291.45160972677729</v>
      </c>
      <c r="D22" s="26">
        <f t="shared" ref="D22:N22" si="4">SUM(D23:D24)</f>
        <v>293.96202358845164</v>
      </c>
      <c r="E22" s="26">
        <f t="shared" si="4"/>
        <v>290.92693233337144</v>
      </c>
      <c r="F22" s="26">
        <f t="shared" si="4"/>
        <v>293.50771330578766</v>
      </c>
      <c r="G22" s="26">
        <f t="shared" si="4"/>
        <v>291.501046558967</v>
      </c>
      <c r="H22" s="26">
        <f t="shared" si="4"/>
        <v>291.11910615632138</v>
      </c>
      <c r="I22" s="26">
        <f t="shared" si="4"/>
        <v>291.30103143541294</v>
      </c>
      <c r="J22" s="26">
        <f t="shared" si="4"/>
        <v>291.41290745159603</v>
      </c>
      <c r="K22" s="26">
        <f t="shared" si="4"/>
        <v>290.79315713521999</v>
      </c>
      <c r="L22" s="26">
        <f t="shared" si="4"/>
        <v>292.52747349850716</v>
      </c>
      <c r="M22" s="26">
        <f t="shared" si="4"/>
        <v>292.32216106744562</v>
      </c>
      <c r="N22" s="26">
        <f t="shared" si="4"/>
        <v>291.12369062288519</v>
      </c>
    </row>
    <row r="23" spans="1:14" x14ac:dyDescent="0.25">
      <c r="A23" s="60" t="s">
        <v>42</v>
      </c>
      <c r="B23" s="60"/>
      <c r="C23" s="23">
        <v>142.49203803535067</v>
      </c>
      <c r="D23" s="22">
        <v>144.38467155051342</v>
      </c>
      <c r="E23" s="22">
        <v>142.0106028101834</v>
      </c>
      <c r="F23" s="22">
        <v>144.0886100152488</v>
      </c>
      <c r="G23" s="22">
        <v>142.40839475933583</v>
      </c>
      <c r="H23" s="22">
        <v>142.22535956245807</v>
      </c>
      <c r="I23" s="22">
        <v>141.85802077508336</v>
      </c>
      <c r="J23" s="22">
        <v>143.1433900457327</v>
      </c>
      <c r="K23" s="22">
        <v>142.72023529949621</v>
      </c>
      <c r="L23" s="22">
        <v>143.15570930528563</v>
      </c>
      <c r="M23" s="22">
        <v>143.05743215196631</v>
      </c>
      <c r="N23" s="22">
        <v>142.68397677356444</v>
      </c>
    </row>
    <row r="24" spans="1:14" x14ac:dyDescent="0.25">
      <c r="A24" s="10" t="s">
        <v>43</v>
      </c>
      <c r="B24" s="10"/>
      <c r="C24" s="23">
        <v>148.95957169142659</v>
      </c>
      <c r="D24" s="23">
        <v>149.5773520379382</v>
      </c>
      <c r="E24" s="23">
        <v>148.91632952318804</v>
      </c>
      <c r="F24" s="23">
        <v>149.41910329053883</v>
      </c>
      <c r="G24" s="23">
        <v>149.09265179963114</v>
      </c>
      <c r="H24" s="23">
        <v>148.89374659386331</v>
      </c>
      <c r="I24" s="23">
        <v>149.44301066032955</v>
      </c>
      <c r="J24" s="23">
        <v>148.26951740586333</v>
      </c>
      <c r="K24" s="23">
        <v>148.07292183572378</v>
      </c>
      <c r="L24" s="23">
        <v>149.37176419322154</v>
      </c>
      <c r="M24" s="23">
        <v>149.26472891547931</v>
      </c>
      <c r="N24" s="23">
        <v>148.43971384932073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-36.827833110446534</v>
      </c>
      <c r="D26" s="32">
        <f t="shared" ref="D26:N26" si="5">D19-D22</f>
        <v>-40.797631364003223</v>
      </c>
      <c r="E26" s="32">
        <f t="shared" si="5"/>
        <v>-36.629430935668552</v>
      </c>
      <c r="F26" s="32">
        <f t="shared" si="5"/>
        <v>-39.947905207165945</v>
      </c>
      <c r="G26" s="32">
        <f t="shared" si="5"/>
        <v>-37.177594935494596</v>
      </c>
      <c r="H26" s="32">
        <f t="shared" si="5"/>
        <v>-36.990529442910713</v>
      </c>
      <c r="I26" s="32">
        <f t="shared" si="5"/>
        <v>-37.023913684261402</v>
      </c>
      <c r="J26" s="32">
        <f t="shared" si="5"/>
        <v>-37.056570609989762</v>
      </c>
      <c r="K26" s="32">
        <f t="shared" si="5"/>
        <v>-36.343856177509622</v>
      </c>
      <c r="L26" s="32">
        <f t="shared" si="5"/>
        <v>-38.387033202083984</v>
      </c>
      <c r="M26" s="32">
        <f t="shared" si="5"/>
        <v>-38.332511545697429</v>
      </c>
      <c r="N26" s="32">
        <f t="shared" si="5"/>
        <v>-37.054038847449249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-39.966727986353796</v>
      </c>
      <c r="D30" s="32">
        <f t="shared" ref="D30:N30" si="6">D17+D26+D28</f>
        <v>-44.714603348211362</v>
      </c>
      <c r="E30" s="32">
        <f t="shared" si="6"/>
        <v>-41.238483193462592</v>
      </c>
      <c r="F30" s="32">
        <f t="shared" si="6"/>
        <v>-46.240792060850652</v>
      </c>
      <c r="G30" s="32">
        <f t="shared" si="6"/>
        <v>-45.703736189160217</v>
      </c>
      <c r="H30" s="32">
        <f t="shared" si="6"/>
        <v>-48.61672392632012</v>
      </c>
      <c r="I30" s="32">
        <f t="shared" si="6"/>
        <v>-53.397040427623637</v>
      </c>
      <c r="J30" s="32">
        <f t="shared" si="6"/>
        <v>-51.907566271959254</v>
      </c>
      <c r="K30" s="32">
        <f t="shared" si="6"/>
        <v>-53.095950269619777</v>
      </c>
      <c r="L30" s="32">
        <f t="shared" si="6"/>
        <v>-60.330300434235596</v>
      </c>
      <c r="M30" s="32">
        <f t="shared" si="6"/>
        <v>-62.047479770815663</v>
      </c>
      <c r="N30" s="32">
        <f t="shared" si="6"/>
        <v>-65.537475465642757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5912.0332720136466</v>
      </c>
      <c r="D32" s="21">
        <v>5867.3186686654353</v>
      </c>
      <c r="E32" s="21">
        <v>5826.0801854719721</v>
      </c>
      <c r="F32" s="21">
        <v>5779.8393934111209</v>
      </c>
      <c r="G32" s="21">
        <v>5734.1356572219611</v>
      </c>
      <c r="H32" s="21">
        <v>5685.5189332956415</v>
      </c>
      <c r="I32" s="21">
        <v>5632.1218928680173</v>
      </c>
      <c r="J32" s="21">
        <v>5580.2143265960576</v>
      </c>
      <c r="K32" s="21">
        <v>5527.1183763264389</v>
      </c>
      <c r="L32" s="21">
        <v>5466.7880758922038</v>
      </c>
      <c r="M32" s="21">
        <v>5404.7405961213881</v>
      </c>
      <c r="N32" s="21">
        <v>5339.203120655744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-6.7148400514706053E-3</v>
      </c>
      <c r="D34" s="39">
        <f t="shared" ref="D34:N34" si="7">(D32/D8)-1</f>
        <v>-7.5633206531298125E-3</v>
      </c>
      <c r="E34" s="39">
        <f t="shared" si="7"/>
        <v>-7.0285057830075104E-3</v>
      </c>
      <c r="F34" s="39">
        <f t="shared" si="7"/>
        <v>-7.9368615928352426E-3</v>
      </c>
      <c r="G34" s="39">
        <f t="shared" si="7"/>
        <v>-7.9074405149148763E-3</v>
      </c>
      <c r="H34" s="39">
        <f t="shared" si="7"/>
        <v>-8.4784746703870928E-3</v>
      </c>
      <c r="I34" s="39">
        <f t="shared" si="7"/>
        <v>-9.3917619577202904E-3</v>
      </c>
      <c r="J34" s="39">
        <f t="shared" si="7"/>
        <v>-9.2163428383342794E-3</v>
      </c>
      <c r="K34" s="39">
        <f t="shared" si="7"/>
        <v>-9.5150378035760985E-3</v>
      </c>
      <c r="L34" s="39">
        <f t="shared" si="7"/>
        <v>-1.0915326274291481E-2</v>
      </c>
      <c r="M34" s="39">
        <f t="shared" si="7"/>
        <v>-1.1349896668655712E-2</v>
      </c>
      <c r="N34" s="39">
        <f t="shared" si="7"/>
        <v>-1.2125924325151805E-2</v>
      </c>
    </row>
    <row r="35" spans="1:14" ht="15.75" thickBot="1" x14ac:dyDescent="0.3">
      <c r="A35" s="40" t="s">
        <v>15</v>
      </c>
      <c r="B35" s="41"/>
      <c r="C35" s="42">
        <f>(C32/$C$8)-1</f>
        <v>-6.7148400514706053E-3</v>
      </c>
      <c r="D35" s="42">
        <f t="shared" ref="D35:N35" si="8">(D32/$C$8)-1</f>
        <v>-1.4227374216156718E-2</v>
      </c>
      <c r="E35" s="42">
        <f t="shared" si="8"/>
        <v>-2.1155882817209037E-2</v>
      </c>
      <c r="F35" s="42">
        <f t="shared" si="8"/>
        <v>-2.8924833096249825E-2</v>
      </c>
      <c r="G35" s="42">
        <f t="shared" si="8"/>
        <v>-3.6603552214052204E-2</v>
      </c>
      <c r="H35" s="42">
        <f t="shared" si="8"/>
        <v>-4.4771684594146266E-2</v>
      </c>
      <c r="I35" s="42">
        <f t="shared" si="8"/>
        <v>-5.3742961547712187E-2</v>
      </c>
      <c r="J35" s="42">
        <f t="shared" si="8"/>
        <v>-6.2463990827275273E-2</v>
      </c>
      <c r="K35" s="42">
        <f t="shared" si="8"/>
        <v>-7.138468139676768E-2</v>
      </c>
      <c r="L35" s="42">
        <f t="shared" si="8"/>
        <v>-8.1520820582627107E-2</v>
      </c>
      <c r="M35" s="42">
        <f t="shared" si="8"/>
        <v>-9.194546436132589E-2</v>
      </c>
      <c r="N35" s="42">
        <f t="shared" si="8"/>
        <v>-0.10295646494359145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1.6465088469008877</v>
      </c>
      <c r="D41" s="47">
        <v>1.6637713997089563</v>
      </c>
      <c r="E41" s="47">
        <v>1.6498347666455526</v>
      </c>
      <c r="F41" s="47">
        <v>1.6360203123980499</v>
      </c>
      <c r="G41" s="47">
        <v>1.6609819257915737</v>
      </c>
      <c r="H41" s="47">
        <v>1.6665810119325613</v>
      </c>
      <c r="I41" s="47">
        <v>1.6520480602612797</v>
      </c>
      <c r="J41" s="47">
        <v>1.6764047098772714</v>
      </c>
      <c r="K41" s="47">
        <v>1.6944212627303397</v>
      </c>
      <c r="L41" s="47">
        <v>1.6647748064077563</v>
      </c>
      <c r="M41" s="47">
        <v>1.6785148339175529</v>
      </c>
      <c r="N41" s="47">
        <v>1.6926225581966481</v>
      </c>
    </row>
    <row r="43" spans="1:14" x14ac:dyDescent="0.25">
      <c r="A43" s="48" t="s">
        <v>31</v>
      </c>
      <c r="B43" s="48"/>
      <c r="C43" s="49">
        <v>83.592931475691742</v>
      </c>
      <c r="D43" s="49">
        <v>83.250354692531161</v>
      </c>
      <c r="E43" s="49">
        <v>81.225188223600327</v>
      </c>
      <c r="F43" s="49">
        <v>79.721230035772734</v>
      </c>
      <c r="G43" s="49">
        <v>80.434001286038992</v>
      </c>
      <c r="H43" s="49">
        <v>80.991861777591126</v>
      </c>
      <c r="I43" s="49">
        <v>83.123866275196363</v>
      </c>
      <c r="J43" s="49">
        <v>78.495234462946271</v>
      </c>
      <c r="K43" s="49">
        <v>77.632750700755679</v>
      </c>
      <c r="L43" s="49">
        <v>79.07996006791582</v>
      </c>
      <c r="M43" s="49">
        <v>77.795903916850691</v>
      </c>
      <c r="N43" s="49">
        <v>80.065368801574039</v>
      </c>
    </row>
    <row r="44" spans="1:14" x14ac:dyDescent="0.25">
      <c r="A44" s="19" t="s">
        <v>47</v>
      </c>
      <c r="B44" s="19"/>
      <c r="C44" s="50">
        <v>84.58904662368974</v>
      </c>
      <c r="D44" s="50">
        <v>83.250354692531118</v>
      </c>
      <c r="E44" s="50">
        <v>81.045906159391251</v>
      </c>
      <c r="F44" s="50">
        <v>79.39047604417874</v>
      </c>
      <c r="G44" s="50">
        <v>79.972855459542387</v>
      </c>
      <c r="H44" s="50">
        <v>80.386837985176612</v>
      </c>
      <c r="I44" s="50">
        <v>82.382888501252779</v>
      </c>
      <c r="J44" s="50">
        <v>77.698285315147842</v>
      </c>
      <c r="K44" s="50">
        <v>76.757057428224073</v>
      </c>
      <c r="L44" s="50">
        <v>78.119415716987746</v>
      </c>
      <c r="M44" s="50">
        <v>76.770831575465891</v>
      </c>
      <c r="N44" s="50">
        <v>78.958094056572193</v>
      </c>
    </row>
    <row r="45" spans="1:14" x14ac:dyDescent="0.25">
      <c r="A45" s="51" t="s">
        <v>48</v>
      </c>
      <c r="B45" s="51"/>
      <c r="C45" s="52">
        <v>82.62615862027306</v>
      </c>
      <c r="D45" s="52">
        <v>83.250354692531133</v>
      </c>
      <c r="E45" s="52">
        <v>81.408816078596089</v>
      </c>
      <c r="F45" s="52">
        <v>80.063796088175593</v>
      </c>
      <c r="G45" s="52">
        <v>80.92135335836673</v>
      </c>
      <c r="H45" s="52">
        <v>81.642851526548384</v>
      </c>
      <c r="I45" s="52">
        <v>83.933274820709798</v>
      </c>
      <c r="J45" s="52">
        <v>79.373144217763851</v>
      </c>
      <c r="K45" s="52">
        <v>78.605141746422547</v>
      </c>
      <c r="L45" s="52">
        <v>80.152750585592216</v>
      </c>
      <c r="M45" s="52">
        <v>78.950002497046881</v>
      </c>
      <c r="N45" s="52">
        <v>81.317385091636311</v>
      </c>
    </row>
    <row r="47" spans="1:14" x14ac:dyDescent="0.25">
      <c r="A47" s="48" t="s">
        <v>32</v>
      </c>
      <c r="B47" s="48"/>
      <c r="C47" s="49">
        <v>81.591782609878081</v>
      </c>
      <c r="D47" s="49">
        <v>81.635701544740073</v>
      </c>
      <c r="E47" s="49">
        <v>81.926191122214888</v>
      </c>
      <c r="F47" s="49">
        <v>82.154682485342875</v>
      </c>
      <c r="G47" s="49">
        <v>82.040507774112456</v>
      </c>
      <c r="H47" s="49">
        <v>81.952919797903391</v>
      </c>
      <c r="I47" s="49">
        <v>81.640728242052234</v>
      </c>
      <c r="J47" s="49">
        <v>82.32858975015391</v>
      </c>
      <c r="K47" s="49">
        <v>82.45457852351646</v>
      </c>
      <c r="L47" s="49">
        <v>82.239095543219889</v>
      </c>
      <c r="M47" s="49">
        <v>82.439060428440001</v>
      </c>
      <c r="N47" s="49">
        <v>82.103261091499135</v>
      </c>
    </row>
    <row r="48" spans="1:14" x14ac:dyDescent="0.25">
      <c r="A48" s="19" t="s">
        <v>45</v>
      </c>
      <c r="B48" s="19"/>
      <c r="C48" s="50">
        <v>79.558836924250045</v>
      </c>
      <c r="D48" s="50">
        <v>79.764056877899563</v>
      </c>
      <c r="E48" s="50">
        <v>80.107338658472599</v>
      </c>
      <c r="F48" s="50">
        <v>80.371232615938638</v>
      </c>
      <c r="G48" s="50">
        <v>80.281269422445462</v>
      </c>
      <c r="H48" s="50">
        <v>80.219890983524792</v>
      </c>
      <c r="I48" s="50">
        <v>79.912154035598505</v>
      </c>
      <c r="J48" s="50">
        <v>80.655899445304399</v>
      </c>
      <c r="K48" s="50">
        <v>80.8135863722935</v>
      </c>
      <c r="L48" s="50">
        <v>80.602714622078224</v>
      </c>
      <c r="M48" s="50">
        <v>80.833187415931818</v>
      </c>
      <c r="N48" s="50">
        <v>80.492084887671368</v>
      </c>
    </row>
    <row r="49" spans="1:14" x14ac:dyDescent="0.25">
      <c r="A49" s="51" t="s">
        <v>46</v>
      </c>
      <c r="B49" s="51"/>
      <c r="C49" s="52">
        <v>83.533281655267416</v>
      </c>
      <c r="D49" s="52">
        <v>83.456742701279012</v>
      </c>
      <c r="E49" s="52">
        <v>83.714748371741535</v>
      </c>
      <c r="F49" s="52">
        <v>83.907218052063968</v>
      </c>
      <c r="G49" s="52">
        <v>83.793162161022479</v>
      </c>
      <c r="H49" s="52">
        <v>83.702628699916076</v>
      </c>
      <c r="I49" s="52">
        <v>83.401343132155304</v>
      </c>
      <c r="J49" s="52">
        <v>84.026166368161995</v>
      </c>
      <c r="K49" s="52">
        <v>84.138852100851068</v>
      </c>
      <c r="L49" s="52">
        <v>83.931534239267478</v>
      </c>
      <c r="M49" s="52">
        <v>84.108108729422767</v>
      </c>
      <c r="N49" s="52">
        <v>83.787797054152776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2715</v>
      </c>
      <c r="D8" s="21">
        <v>2702.1139504396324</v>
      </c>
      <c r="E8" s="21">
        <v>2688.3293733021674</v>
      </c>
      <c r="F8" s="21">
        <v>2677.3042358809198</v>
      </c>
      <c r="G8" s="21">
        <v>2663.9121005915281</v>
      </c>
      <c r="H8" s="21">
        <v>2650.7204597573441</v>
      </c>
      <c r="I8" s="21">
        <v>2636.4456539699158</v>
      </c>
      <c r="J8" s="21">
        <v>2619.7938416021243</v>
      </c>
      <c r="K8" s="21">
        <v>2606.2462227685351</v>
      </c>
      <c r="L8" s="21">
        <v>2593.0049897948738</v>
      </c>
      <c r="M8" s="21">
        <v>2577.1737132860817</v>
      </c>
      <c r="N8" s="21">
        <v>2560.9889040462176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21.197080781508372</v>
      </c>
      <c r="D10" s="26">
        <f t="shared" ref="D10:N10" si="0">SUM(D11:D12)</f>
        <v>21.071237610270089</v>
      </c>
      <c r="E10" s="26">
        <f t="shared" si="0"/>
        <v>20.595812420195639</v>
      </c>
      <c r="F10" s="26">
        <f t="shared" si="0"/>
        <v>20.018922896774054</v>
      </c>
      <c r="G10" s="26">
        <f t="shared" si="0"/>
        <v>20.016139142500215</v>
      </c>
      <c r="H10" s="26">
        <f t="shared" si="0"/>
        <v>19.850559226676136</v>
      </c>
      <c r="I10" s="26">
        <f t="shared" si="0"/>
        <v>19.45433790829173</v>
      </c>
      <c r="J10" s="26">
        <f t="shared" si="0"/>
        <v>19.565277711669996</v>
      </c>
      <c r="K10" s="26">
        <f t="shared" si="0"/>
        <v>19.689949271987572</v>
      </c>
      <c r="L10" s="26">
        <f t="shared" si="0"/>
        <v>19.246594048317188</v>
      </c>
      <c r="M10" s="26">
        <f t="shared" si="0"/>
        <v>19.321776501346154</v>
      </c>
      <c r="N10" s="26">
        <f t="shared" si="0"/>
        <v>19.366385782381119</v>
      </c>
    </row>
    <row r="11" spans="1:14" x14ac:dyDescent="0.25">
      <c r="A11" s="20" t="s">
        <v>34</v>
      </c>
      <c r="B11" s="18"/>
      <c r="C11" s="22">
        <v>10.88759149232021</v>
      </c>
      <c r="D11" s="22">
        <v>10.678636254978507</v>
      </c>
      <c r="E11" s="22">
        <v>10.486858617622548</v>
      </c>
      <c r="F11" s="22">
        <v>10.290100554416568</v>
      </c>
      <c r="G11" s="22">
        <v>10.333913696825693</v>
      </c>
      <c r="H11" s="22">
        <v>10.251462511428992</v>
      </c>
      <c r="I11" s="22">
        <v>9.9142298955717472</v>
      </c>
      <c r="J11" s="22">
        <v>9.9707665261395171</v>
      </c>
      <c r="K11" s="22">
        <v>9.9876554278197833</v>
      </c>
      <c r="L11" s="22">
        <v>9.6232970241585942</v>
      </c>
      <c r="M11" s="22">
        <v>9.8560577102826326</v>
      </c>
      <c r="N11" s="22">
        <v>9.8808090726434283</v>
      </c>
    </row>
    <row r="12" spans="1:14" x14ac:dyDescent="0.25">
      <c r="A12" s="27" t="s">
        <v>35</v>
      </c>
      <c r="B12" s="28"/>
      <c r="C12" s="29">
        <v>10.309489289188162</v>
      </c>
      <c r="D12" s="29">
        <v>10.392601355291582</v>
      </c>
      <c r="E12" s="29">
        <v>10.10895380257309</v>
      </c>
      <c r="F12" s="29">
        <v>9.7288223423574856</v>
      </c>
      <c r="G12" s="29">
        <v>9.682225445674522</v>
      </c>
      <c r="H12" s="29">
        <v>9.5990967152471445</v>
      </c>
      <c r="I12" s="29">
        <v>9.5401080127199833</v>
      </c>
      <c r="J12" s="29">
        <v>9.5945111855304788</v>
      </c>
      <c r="K12" s="29">
        <v>9.7022938441677891</v>
      </c>
      <c r="L12" s="29">
        <v>9.6232970241585942</v>
      </c>
      <c r="M12" s="29">
        <v>9.4657187910635212</v>
      </c>
      <c r="N12" s="29">
        <v>9.4855767097376908</v>
      </c>
    </row>
    <row r="13" spans="1:14" x14ac:dyDescent="0.25">
      <c r="A13" s="33" t="s">
        <v>36</v>
      </c>
      <c r="B13" s="18"/>
      <c r="C13" s="26">
        <f>SUM(C14:C15)</f>
        <v>34.122763624412748</v>
      </c>
      <c r="D13" s="26">
        <f t="shared" ref="D13:N13" si="1">SUM(D14:D15)</f>
        <v>34.069364578939684</v>
      </c>
      <c r="E13" s="26">
        <f t="shared" si="1"/>
        <v>33.618139473561655</v>
      </c>
      <c r="F13" s="26">
        <f t="shared" si="1"/>
        <v>33.596857457690703</v>
      </c>
      <c r="G13" s="26">
        <f t="shared" si="1"/>
        <v>34.554610396710061</v>
      </c>
      <c r="H13" s="26">
        <f t="shared" si="1"/>
        <v>35.290870455745832</v>
      </c>
      <c r="I13" s="26">
        <f t="shared" si="1"/>
        <v>36.728401169900742</v>
      </c>
      <c r="J13" s="26">
        <f t="shared" si="1"/>
        <v>35.037216352923345</v>
      </c>
      <c r="K13" s="26">
        <f t="shared" si="1"/>
        <v>35.182173122198861</v>
      </c>
      <c r="L13" s="26">
        <f t="shared" si="1"/>
        <v>36.352846081863781</v>
      </c>
      <c r="M13" s="26">
        <f t="shared" si="1"/>
        <v>36.252480575852559</v>
      </c>
      <c r="N13" s="26">
        <f t="shared" si="1"/>
        <v>37.652814378245736</v>
      </c>
    </row>
    <row r="14" spans="1:14" x14ac:dyDescent="0.25">
      <c r="A14" s="20" t="s">
        <v>37</v>
      </c>
      <c r="B14" s="18"/>
      <c r="C14" s="22">
        <v>17.688685202443395</v>
      </c>
      <c r="D14" s="22">
        <v>17.836879462615077</v>
      </c>
      <c r="E14" s="22">
        <v>17.79857193504305</v>
      </c>
      <c r="F14" s="22">
        <v>17.803106897784499</v>
      </c>
      <c r="G14" s="22">
        <v>18.338700695437314</v>
      </c>
      <c r="H14" s="22">
        <v>18.792290692503851</v>
      </c>
      <c r="I14" s="22">
        <v>19.546284545373808</v>
      </c>
      <c r="J14" s="22">
        <v>18.698915372121949</v>
      </c>
      <c r="K14" s="22">
        <v>18.64379603613186</v>
      </c>
      <c r="L14" s="22">
        <v>19.208870884081723</v>
      </c>
      <c r="M14" s="22">
        <v>19.059515080837919</v>
      </c>
      <c r="N14" s="22">
        <v>19.787462519052653</v>
      </c>
    </row>
    <row r="15" spans="1:14" x14ac:dyDescent="0.25">
      <c r="A15" s="10" t="s">
        <v>38</v>
      </c>
      <c r="B15" s="12"/>
      <c r="C15" s="23">
        <v>16.434078421969353</v>
      </c>
      <c r="D15" s="23">
        <v>16.232485116324607</v>
      </c>
      <c r="E15" s="23">
        <v>15.819567538518603</v>
      </c>
      <c r="F15" s="23">
        <v>15.793750559906206</v>
      </c>
      <c r="G15" s="23">
        <v>16.21590970127275</v>
      </c>
      <c r="H15" s="23">
        <v>16.498579763241978</v>
      </c>
      <c r="I15" s="23">
        <v>17.182116624526934</v>
      </c>
      <c r="J15" s="23">
        <v>16.338300980801396</v>
      </c>
      <c r="K15" s="23">
        <v>16.538377086066998</v>
      </c>
      <c r="L15" s="23">
        <v>17.143975197782058</v>
      </c>
      <c r="M15" s="23">
        <v>17.192965495014636</v>
      </c>
      <c r="N15" s="23">
        <v>17.865351859193083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-12.925682842904376</v>
      </c>
      <c r="D17" s="32">
        <f t="shared" ref="D17:N17" si="2">D10-D13</f>
        <v>-12.998126968669595</v>
      </c>
      <c r="E17" s="32">
        <f t="shared" si="2"/>
        <v>-13.022327053366016</v>
      </c>
      <c r="F17" s="32">
        <f t="shared" si="2"/>
        <v>-13.577934560916649</v>
      </c>
      <c r="G17" s="32">
        <f t="shared" si="2"/>
        <v>-14.538471254209846</v>
      </c>
      <c r="H17" s="32">
        <f t="shared" si="2"/>
        <v>-15.440311229069696</v>
      </c>
      <c r="I17" s="32">
        <f t="shared" si="2"/>
        <v>-17.274063261609012</v>
      </c>
      <c r="J17" s="32">
        <f t="shared" si="2"/>
        <v>-15.471938641253349</v>
      </c>
      <c r="K17" s="32">
        <f t="shared" si="2"/>
        <v>-15.492223850211289</v>
      </c>
      <c r="L17" s="32">
        <f t="shared" si="2"/>
        <v>-17.106252033546593</v>
      </c>
      <c r="M17" s="32">
        <f t="shared" si="2"/>
        <v>-16.930704074506405</v>
      </c>
      <c r="N17" s="32">
        <f t="shared" si="2"/>
        <v>-18.286428595864617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125.89339948697497</v>
      </c>
      <c r="D19" s="26">
        <f t="shared" ref="D19:N19" si="3">SUM(D20:D21)</f>
        <v>124.64623104792348</v>
      </c>
      <c r="E19" s="26">
        <f t="shared" si="3"/>
        <v>125.884832887458</v>
      </c>
      <c r="F19" s="26">
        <f t="shared" si="3"/>
        <v>125.36757426957087</v>
      </c>
      <c r="G19" s="26">
        <f t="shared" si="3"/>
        <v>126.00620069929062</v>
      </c>
      <c r="H19" s="26">
        <f t="shared" si="3"/>
        <v>126.0232481566141</v>
      </c>
      <c r="I19" s="26">
        <f t="shared" si="3"/>
        <v>126.26679484604787</v>
      </c>
      <c r="J19" s="26">
        <f t="shared" si="3"/>
        <v>126.32652728143606</v>
      </c>
      <c r="K19" s="26">
        <f t="shared" si="3"/>
        <v>126.31610332386414</v>
      </c>
      <c r="L19" s="26">
        <f t="shared" si="3"/>
        <v>126.19571785069304</v>
      </c>
      <c r="M19" s="26">
        <f t="shared" si="3"/>
        <v>125.91424793971029</v>
      </c>
      <c r="N19" s="26">
        <f t="shared" si="3"/>
        <v>126.41219302979906</v>
      </c>
    </row>
    <row r="20" spans="1:14" x14ac:dyDescent="0.25">
      <c r="A20" s="60" t="s">
        <v>40</v>
      </c>
      <c r="B20" s="60"/>
      <c r="C20" s="22">
        <v>64.27259000754421</v>
      </c>
      <c r="D20" s="22">
        <v>63.712062752849683</v>
      </c>
      <c r="E20" s="22">
        <v>64.075882246626435</v>
      </c>
      <c r="F20" s="22">
        <v>63.626595604862821</v>
      </c>
      <c r="G20" s="22">
        <v>64.250704849177097</v>
      </c>
      <c r="H20" s="22">
        <v>64.274916056653296</v>
      </c>
      <c r="I20" s="22">
        <v>64.331840510535528</v>
      </c>
      <c r="J20" s="22">
        <v>64.225214623519605</v>
      </c>
      <c r="K20" s="22">
        <v>64.168308803737617</v>
      </c>
      <c r="L20" s="22">
        <v>64.281693129101697</v>
      </c>
      <c r="M20" s="22">
        <v>64.20950487867043</v>
      </c>
      <c r="N20" s="22">
        <v>64.026998574204711</v>
      </c>
    </row>
    <row r="21" spans="1:14" x14ac:dyDescent="0.25">
      <c r="A21" s="27" t="s">
        <v>41</v>
      </c>
      <c r="B21" s="27"/>
      <c r="C21" s="29">
        <v>61.620809479430761</v>
      </c>
      <c r="D21" s="29">
        <v>60.934168295073796</v>
      </c>
      <c r="E21" s="29">
        <v>61.808950640831561</v>
      </c>
      <c r="F21" s="29">
        <v>61.740978664708038</v>
      </c>
      <c r="G21" s="29">
        <v>61.755495850113519</v>
      </c>
      <c r="H21" s="29">
        <v>61.748332099960798</v>
      </c>
      <c r="I21" s="29">
        <v>61.934954335512344</v>
      </c>
      <c r="J21" s="29">
        <v>62.101312657916452</v>
      </c>
      <c r="K21" s="29">
        <v>62.147794520126524</v>
      </c>
      <c r="L21" s="29">
        <v>61.914024721591346</v>
      </c>
      <c r="M21" s="29">
        <v>61.704743061039864</v>
      </c>
      <c r="N21" s="29">
        <v>62.385194455594352</v>
      </c>
    </row>
    <row r="22" spans="1:14" x14ac:dyDescent="0.25">
      <c r="A22" s="63" t="s">
        <v>44</v>
      </c>
      <c r="B22" s="63"/>
      <c r="C22" s="26">
        <f>SUM(C23:C24)</f>
        <v>125.8537662044381</v>
      </c>
      <c r="D22" s="26">
        <f t="shared" ref="D22:N22" si="4">SUM(D23:D24)</f>
        <v>125.43268121671849</v>
      </c>
      <c r="E22" s="26">
        <f t="shared" si="4"/>
        <v>123.88764325534008</v>
      </c>
      <c r="F22" s="26">
        <f t="shared" si="4"/>
        <v>125.18177499804625</v>
      </c>
      <c r="G22" s="26">
        <f t="shared" si="4"/>
        <v>124.65937027926488</v>
      </c>
      <c r="H22" s="26">
        <f t="shared" si="4"/>
        <v>124.85774271497255</v>
      </c>
      <c r="I22" s="26">
        <f t="shared" si="4"/>
        <v>125.64454395222957</v>
      </c>
      <c r="J22" s="26">
        <f t="shared" si="4"/>
        <v>124.40220747377279</v>
      </c>
      <c r="K22" s="26">
        <f t="shared" si="4"/>
        <v>124.06511244731388</v>
      </c>
      <c r="L22" s="26">
        <f t="shared" si="4"/>
        <v>124.92074232593836</v>
      </c>
      <c r="M22" s="26">
        <f t="shared" si="4"/>
        <v>125.16835310506758</v>
      </c>
      <c r="N22" s="26">
        <f t="shared" si="4"/>
        <v>125.96675118775029</v>
      </c>
    </row>
    <row r="23" spans="1:14" x14ac:dyDescent="0.25">
      <c r="A23" s="60" t="s">
        <v>42</v>
      </c>
      <c r="B23" s="60"/>
      <c r="C23" s="23">
        <v>61.399381567426005</v>
      </c>
      <c r="D23" s="22">
        <v>61.822339539723231</v>
      </c>
      <c r="E23" s="22">
        <v>61.019537150258628</v>
      </c>
      <c r="F23" s="22">
        <v>61.733175432856825</v>
      </c>
      <c r="G23" s="22">
        <v>60.883960455630408</v>
      </c>
      <c r="H23" s="22">
        <v>61.200774277817374</v>
      </c>
      <c r="I23" s="22">
        <v>61.335911031487612</v>
      </c>
      <c r="J23" s="22">
        <v>61.536178191835788</v>
      </c>
      <c r="K23" s="22">
        <v>61.30651614606046</v>
      </c>
      <c r="L23" s="22">
        <v>61.115233240467241</v>
      </c>
      <c r="M23" s="22">
        <v>61.49398060078039</v>
      </c>
      <c r="N23" s="22">
        <v>61.828005861082531</v>
      </c>
    </row>
    <row r="24" spans="1:14" x14ac:dyDescent="0.25">
      <c r="A24" s="10" t="s">
        <v>43</v>
      </c>
      <c r="B24" s="10"/>
      <c r="C24" s="23">
        <v>64.454384637012097</v>
      </c>
      <c r="D24" s="23">
        <v>63.610341676995262</v>
      </c>
      <c r="E24" s="23">
        <v>62.868106105081452</v>
      </c>
      <c r="F24" s="23">
        <v>63.448599565189433</v>
      </c>
      <c r="G24" s="23">
        <v>63.775409823634469</v>
      </c>
      <c r="H24" s="23">
        <v>63.656968437155165</v>
      </c>
      <c r="I24" s="23">
        <v>64.308632920741957</v>
      </c>
      <c r="J24" s="23">
        <v>62.866029281937003</v>
      </c>
      <c r="K24" s="23">
        <v>62.758596301253412</v>
      </c>
      <c r="L24" s="23">
        <v>63.805509085471115</v>
      </c>
      <c r="M24" s="23">
        <v>63.674372504287199</v>
      </c>
      <c r="N24" s="23">
        <v>64.13874532666776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3.9633282536868819E-2</v>
      </c>
      <c r="D26" s="32">
        <f t="shared" ref="D26:N26" si="5">D19-D22</f>
        <v>-0.78645016879501384</v>
      </c>
      <c r="E26" s="32">
        <f t="shared" si="5"/>
        <v>1.997189632117923</v>
      </c>
      <c r="F26" s="32">
        <f t="shared" si="5"/>
        <v>0.18579927152461551</v>
      </c>
      <c r="G26" s="32">
        <f t="shared" si="5"/>
        <v>1.3468304200257393</v>
      </c>
      <c r="H26" s="32">
        <f t="shared" si="5"/>
        <v>1.1655054416415567</v>
      </c>
      <c r="I26" s="32">
        <f t="shared" si="5"/>
        <v>0.62225089381830401</v>
      </c>
      <c r="J26" s="32">
        <f t="shared" si="5"/>
        <v>1.9243198076632666</v>
      </c>
      <c r="K26" s="32">
        <f t="shared" si="5"/>
        <v>2.2509908765502615</v>
      </c>
      <c r="L26" s="32">
        <f t="shared" si="5"/>
        <v>1.2749755247546801</v>
      </c>
      <c r="M26" s="32">
        <f t="shared" si="5"/>
        <v>0.74589483464271211</v>
      </c>
      <c r="N26" s="32">
        <f t="shared" si="5"/>
        <v>0.44544184204876558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-12.886049560367507</v>
      </c>
      <c r="D30" s="32">
        <f t="shared" ref="D30:N30" si="6">D17+D26+D28</f>
        <v>-13.784577137464609</v>
      </c>
      <c r="E30" s="32">
        <f t="shared" si="6"/>
        <v>-11.025137421248093</v>
      </c>
      <c r="F30" s="32">
        <f t="shared" si="6"/>
        <v>-13.392135289392034</v>
      </c>
      <c r="G30" s="32">
        <f t="shared" si="6"/>
        <v>-13.191640834184106</v>
      </c>
      <c r="H30" s="32">
        <f t="shared" si="6"/>
        <v>-14.274805787428139</v>
      </c>
      <c r="I30" s="32">
        <f t="shared" si="6"/>
        <v>-16.651812367790708</v>
      </c>
      <c r="J30" s="32">
        <f t="shared" si="6"/>
        <v>-13.547618833590082</v>
      </c>
      <c r="K30" s="32">
        <f t="shared" si="6"/>
        <v>-13.241232973661027</v>
      </c>
      <c r="L30" s="32">
        <f t="shared" si="6"/>
        <v>-15.831276508791913</v>
      </c>
      <c r="M30" s="32">
        <f t="shared" si="6"/>
        <v>-16.184809239863693</v>
      </c>
      <c r="N30" s="32">
        <f t="shared" si="6"/>
        <v>-17.840986753815852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2702.1139504396324</v>
      </c>
      <c r="D32" s="21">
        <v>2688.3293733021674</v>
      </c>
      <c r="E32" s="21">
        <v>2677.3042358809198</v>
      </c>
      <c r="F32" s="21">
        <v>2663.9121005915281</v>
      </c>
      <c r="G32" s="21">
        <v>2650.7204597573441</v>
      </c>
      <c r="H32" s="21">
        <v>2636.4456539699158</v>
      </c>
      <c r="I32" s="21">
        <v>2619.7938416021243</v>
      </c>
      <c r="J32" s="21">
        <v>2606.2462227685351</v>
      </c>
      <c r="K32" s="21">
        <v>2593.0049897948738</v>
      </c>
      <c r="L32" s="21">
        <v>2577.1737132860817</v>
      </c>
      <c r="M32" s="21">
        <v>2560.9889040462176</v>
      </c>
      <c r="N32" s="21">
        <v>2543.1479172924019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-4.7462429319954369E-3</v>
      </c>
      <c r="D34" s="39">
        <f t="shared" ref="D34:N34" si="7">(D32/D8)-1</f>
        <v>-5.1014048224066189E-3</v>
      </c>
      <c r="E34" s="39">
        <f t="shared" si="7"/>
        <v>-4.1011110955146979E-3</v>
      </c>
      <c r="F34" s="39">
        <f t="shared" si="7"/>
        <v>-5.0020969264201742E-3</v>
      </c>
      <c r="G34" s="39">
        <f t="shared" si="7"/>
        <v>-4.9519805219003787E-3</v>
      </c>
      <c r="H34" s="39">
        <f t="shared" si="7"/>
        <v>-5.3852550671205091E-3</v>
      </c>
      <c r="I34" s="39">
        <f t="shared" si="7"/>
        <v>-6.3160081994171335E-3</v>
      </c>
      <c r="J34" s="39">
        <f t="shared" si="7"/>
        <v>-5.171253790452579E-3</v>
      </c>
      <c r="K34" s="39">
        <f t="shared" si="7"/>
        <v>-5.0805763699469653E-3</v>
      </c>
      <c r="L34" s="39">
        <f t="shared" si="7"/>
        <v>-6.105378343311485E-3</v>
      </c>
      <c r="M34" s="39">
        <f t="shared" si="7"/>
        <v>-6.2800614318028192E-3</v>
      </c>
      <c r="N34" s="39">
        <f t="shared" si="7"/>
        <v>-6.9664443784305252E-3</v>
      </c>
    </row>
    <row r="35" spans="1:14" ht="15.75" thickBot="1" x14ac:dyDescent="0.3">
      <c r="A35" s="40" t="s">
        <v>15</v>
      </c>
      <c r="B35" s="41"/>
      <c r="C35" s="42">
        <f>(C32/$C$8)-1</f>
        <v>-4.7462429319954369E-3</v>
      </c>
      <c r="D35" s="42">
        <f t="shared" ref="D35:N35" si="8">(D32/$C$8)-1</f>
        <v>-9.8234352478204778E-3</v>
      </c>
      <c r="E35" s="42">
        <f t="shared" si="8"/>
        <v>-1.3884259344044247E-2</v>
      </c>
      <c r="F35" s="42">
        <f t="shared" si="8"/>
        <v>-1.8816905859474042E-2</v>
      </c>
      <c r="G35" s="42">
        <f t="shared" si="8"/>
        <v>-2.36757054300758E-2</v>
      </c>
      <c r="H35" s="42">
        <f t="shared" si="8"/>
        <v>-2.8933460784561382E-2</v>
      </c>
      <c r="I35" s="42">
        <f t="shared" si="8"/>
        <v>-3.506672500842567E-2</v>
      </c>
      <c r="J35" s="42">
        <f t="shared" si="8"/>
        <v>-4.0056639864259669E-2</v>
      </c>
      <c r="K35" s="42">
        <f t="shared" si="8"/>
        <v>-4.4933705416252745E-2</v>
      </c>
      <c r="L35" s="42">
        <f t="shared" si="8"/>
        <v>-5.0764746487631074E-2</v>
      </c>
      <c r="M35" s="42">
        <f t="shared" si="8"/>
        <v>-5.6726002192921676E-2</v>
      </c>
      <c r="N35" s="42">
        <f t="shared" si="8"/>
        <v>-6.3297268032264542E-2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1.9269776154060205</v>
      </c>
      <c r="D41" s="47">
        <v>1.9448797216450964</v>
      </c>
      <c r="E41" s="47">
        <v>1.9316678856306559</v>
      </c>
      <c r="F41" s="47">
        <v>1.91240025093025</v>
      </c>
      <c r="G41" s="47">
        <v>1.9428377640866563</v>
      </c>
      <c r="H41" s="47">
        <v>1.9504872638127364</v>
      </c>
      <c r="I41" s="47">
        <v>1.9339792128721367</v>
      </c>
      <c r="J41" s="47">
        <v>1.9610419306730709</v>
      </c>
      <c r="K41" s="47">
        <v>1.9812842262450674</v>
      </c>
      <c r="L41" s="47">
        <v>1.9463251645281137</v>
      </c>
      <c r="M41" s="47">
        <v>1.9634255924103925</v>
      </c>
      <c r="N41" s="47">
        <v>1.9801442073559286</v>
      </c>
    </row>
    <row r="43" spans="1:14" x14ac:dyDescent="0.25">
      <c r="A43" s="48" t="s">
        <v>31</v>
      </c>
      <c r="B43" s="48"/>
      <c r="C43" s="49">
        <v>90.6769468426033</v>
      </c>
      <c r="D43" s="49">
        <v>90.229179888689529</v>
      </c>
      <c r="E43" s="49">
        <v>87.996784767032167</v>
      </c>
      <c r="F43" s="49">
        <v>86.333374539177626</v>
      </c>
      <c r="G43" s="49">
        <v>87.089092014648074</v>
      </c>
      <c r="H43" s="49">
        <v>87.653308811425049</v>
      </c>
      <c r="I43" s="49">
        <v>89.932186474129708</v>
      </c>
      <c r="J43" s="49">
        <v>84.917450166068249</v>
      </c>
      <c r="K43" s="49">
        <v>83.970543725307408</v>
      </c>
      <c r="L43" s="49">
        <v>85.517782374030645</v>
      </c>
      <c r="M43" s="49">
        <v>84.096560297294175</v>
      </c>
      <c r="N43" s="49">
        <v>86.481890951915361</v>
      </c>
    </row>
    <row r="44" spans="1:14" x14ac:dyDescent="0.25">
      <c r="A44" s="19" t="s">
        <v>47</v>
      </c>
      <c r="B44" s="19"/>
      <c r="C44" s="50">
        <v>91.692050462494038</v>
      </c>
      <c r="D44" s="50">
        <v>90.229179888689529</v>
      </c>
      <c r="E44" s="50">
        <v>87.836267961457565</v>
      </c>
      <c r="F44" s="50">
        <v>86.041073424391115</v>
      </c>
      <c r="G44" s="50">
        <v>86.687739970018185</v>
      </c>
      <c r="H44" s="50">
        <v>87.111913943929579</v>
      </c>
      <c r="I44" s="50">
        <v>89.263113819176326</v>
      </c>
      <c r="J44" s="50">
        <v>84.195975081943359</v>
      </c>
      <c r="K44" s="50">
        <v>83.154008692856806</v>
      </c>
      <c r="L44" s="50">
        <v>84.624650502183556</v>
      </c>
      <c r="M44" s="50">
        <v>83.080349414076181</v>
      </c>
      <c r="N44" s="50">
        <v>85.375124439008218</v>
      </c>
    </row>
    <row r="45" spans="1:14" x14ac:dyDescent="0.25">
      <c r="A45" s="51" t="s">
        <v>48</v>
      </c>
      <c r="B45" s="51"/>
      <c r="C45" s="52">
        <v>89.609167943043019</v>
      </c>
      <c r="D45" s="52">
        <v>90.229179888689558</v>
      </c>
      <c r="E45" s="52">
        <v>88.17808478467407</v>
      </c>
      <c r="F45" s="52">
        <v>86.665253858100073</v>
      </c>
      <c r="G45" s="52">
        <v>87.547485801799994</v>
      </c>
      <c r="H45" s="52">
        <v>88.278227255729846</v>
      </c>
      <c r="I45" s="52">
        <v>90.705620009116998</v>
      </c>
      <c r="J45" s="52">
        <v>85.758490176529875</v>
      </c>
      <c r="K45" s="52">
        <v>84.910471181245811</v>
      </c>
      <c r="L45" s="52">
        <v>86.541149988520843</v>
      </c>
      <c r="M45" s="52">
        <v>85.252549987318758</v>
      </c>
      <c r="N45" s="52">
        <v>87.741713282963289</v>
      </c>
    </row>
    <row r="47" spans="1:14" x14ac:dyDescent="0.25">
      <c r="A47" s="48" t="s">
        <v>32</v>
      </c>
      <c r="B47" s="48"/>
      <c r="C47" s="49">
        <v>80.616065328652155</v>
      </c>
      <c r="D47" s="49">
        <v>80.657643530546849</v>
      </c>
      <c r="E47" s="49">
        <v>80.946052392160368</v>
      </c>
      <c r="F47" s="49">
        <v>81.167699946365516</v>
      </c>
      <c r="G47" s="49">
        <v>81.05996841106581</v>
      </c>
      <c r="H47" s="49">
        <v>80.984891220548477</v>
      </c>
      <c r="I47" s="49">
        <v>80.683398513516238</v>
      </c>
      <c r="J47" s="49">
        <v>81.367172951823576</v>
      </c>
      <c r="K47" s="49">
        <v>81.502505638212014</v>
      </c>
      <c r="L47" s="49">
        <v>81.282525034182612</v>
      </c>
      <c r="M47" s="49">
        <v>81.490587435022348</v>
      </c>
      <c r="N47" s="49">
        <v>81.154425667838751</v>
      </c>
    </row>
    <row r="48" spans="1:14" x14ac:dyDescent="0.25">
      <c r="A48" s="19" t="s">
        <v>45</v>
      </c>
      <c r="B48" s="19"/>
      <c r="C48" s="50">
        <v>78.52408169114797</v>
      </c>
      <c r="D48" s="50">
        <v>78.732125028946157</v>
      </c>
      <c r="E48" s="50">
        <v>79.078484945004178</v>
      </c>
      <c r="F48" s="50">
        <v>79.345058502621399</v>
      </c>
      <c r="G48" s="50">
        <v>79.257135608338984</v>
      </c>
      <c r="H48" s="50">
        <v>79.198075420724564</v>
      </c>
      <c r="I48" s="50">
        <v>78.891883287830666</v>
      </c>
      <c r="J48" s="50">
        <v>79.639589445186331</v>
      </c>
      <c r="K48" s="50">
        <v>79.79972174916459</v>
      </c>
      <c r="L48" s="50">
        <v>79.590591344739849</v>
      </c>
      <c r="M48" s="50">
        <v>79.823586558207381</v>
      </c>
      <c r="N48" s="50">
        <v>79.483811209639072</v>
      </c>
    </row>
    <row r="49" spans="1:14" x14ac:dyDescent="0.25">
      <c r="A49" s="51" t="s">
        <v>46</v>
      </c>
      <c r="B49" s="51"/>
      <c r="C49" s="52">
        <v>82.623299107288858</v>
      </c>
      <c r="D49" s="52">
        <v>82.550210469498467</v>
      </c>
      <c r="E49" s="52">
        <v>82.81095956573634</v>
      </c>
      <c r="F49" s="52">
        <v>83.005783155297962</v>
      </c>
      <c r="G49" s="52">
        <v>82.894149135155388</v>
      </c>
      <c r="H49" s="52">
        <v>82.806442446817044</v>
      </c>
      <c r="I49" s="52">
        <v>82.507501818166773</v>
      </c>
      <c r="J49" s="52">
        <v>83.134773807915906</v>
      </c>
      <c r="K49" s="52">
        <v>83.249666123729554</v>
      </c>
      <c r="L49" s="52">
        <v>83.044703815853225</v>
      </c>
      <c r="M49" s="52">
        <v>83.223753956741845</v>
      </c>
      <c r="N49" s="52">
        <v>82.905917940969402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2653</v>
      </c>
      <c r="D8" s="21">
        <v>2694.4026627245744</v>
      </c>
      <c r="E8" s="21">
        <v>2733.8026765479431</v>
      </c>
      <c r="F8" s="21">
        <v>2775.5287887600953</v>
      </c>
      <c r="G8" s="21">
        <v>2816.9500547349899</v>
      </c>
      <c r="H8" s="21">
        <v>2858.2032018046771</v>
      </c>
      <c r="I8" s="21">
        <v>2899.1725150798447</v>
      </c>
      <c r="J8" s="21">
        <v>2937.9143042387013</v>
      </c>
      <c r="K8" s="21">
        <v>2979.2389799250755</v>
      </c>
      <c r="L8" s="21">
        <v>3020.7277439920085</v>
      </c>
      <c r="M8" s="21">
        <v>3060.0579411129115</v>
      </c>
      <c r="N8" s="21">
        <v>3099.1107671926111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31.345463092566931</v>
      </c>
      <c r="D10" s="26">
        <f t="shared" ref="D10:N10" si="0">SUM(D11:D12)</f>
        <v>32.132640822498857</v>
      </c>
      <c r="E10" s="26">
        <f t="shared" si="0"/>
        <v>32.288140295878335</v>
      </c>
      <c r="F10" s="26">
        <f t="shared" si="0"/>
        <v>32.212383302382278</v>
      </c>
      <c r="G10" s="26">
        <f t="shared" si="0"/>
        <v>32.904356951586394</v>
      </c>
      <c r="H10" s="26">
        <f t="shared" si="0"/>
        <v>33.094542057006741</v>
      </c>
      <c r="I10" s="26">
        <f t="shared" si="0"/>
        <v>32.809948767130862</v>
      </c>
      <c r="J10" s="26">
        <f t="shared" si="0"/>
        <v>33.34314643110352</v>
      </c>
      <c r="K10" s="26">
        <f t="shared" si="0"/>
        <v>33.752213607608901</v>
      </c>
      <c r="L10" s="26">
        <f t="shared" si="0"/>
        <v>33.18857256633418</v>
      </c>
      <c r="M10" s="26">
        <f t="shared" si="0"/>
        <v>33.419103156813719</v>
      </c>
      <c r="N10" s="26">
        <f t="shared" si="0"/>
        <v>33.664705998864306</v>
      </c>
    </row>
    <row r="11" spans="1:14" x14ac:dyDescent="0.25">
      <c r="A11" s="20" t="s">
        <v>34</v>
      </c>
      <c r="B11" s="18"/>
      <c r="C11" s="22">
        <v>16.100169679363926</v>
      </c>
      <c r="D11" s="22">
        <v>16.284415258460957</v>
      </c>
      <c r="E11" s="22">
        <v>16.440291618543554</v>
      </c>
      <c r="F11" s="22">
        <v>16.557767118046964</v>
      </c>
      <c r="G11" s="22">
        <v>16.987830798260884</v>
      </c>
      <c r="H11" s="22">
        <v>17.091078057609117</v>
      </c>
      <c r="I11" s="22">
        <v>16.720454660172457</v>
      </c>
      <c r="J11" s="22">
        <v>16.992180392773907</v>
      </c>
      <c r="K11" s="22">
        <v>17.120688061830602</v>
      </c>
      <c r="L11" s="22">
        <v>16.59428628316709</v>
      </c>
      <c r="M11" s="22">
        <v>17.047118276960532</v>
      </c>
      <c r="N11" s="22">
        <v>17.17587040758383</v>
      </c>
    </row>
    <row r="12" spans="1:14" x14ac:dyDescent="0.25">
      <c r="A12" s="27" t="s">
        <v>35</v>
      </c>
      <c r="B12" s="28"/>
      <c r="C12" s="29">
        <v>15.245293413203004</v>
      </c>
      <c r="D12" s="29">
        <v>15.8482255640379</v>
      </c>
      <c r="E12" s="29">
        <v>15.847848677334781</v>
      </c>
      <c r="F12" s="29">
        <v>15.654616184335314</v>
      </c>
      <c r="G12" s="29">
        <v>15.91652615332551</v>
      </c>
      <c r="H12" s="29">
        <v>16.003463999397624</v>
      </c>
      <c r="I12" s="29">
        <v>16.089494106958405</v>
      </c>
      <c r="J12" s="29">
        <v>16.350966038329613</v>
      </c>
      <c r="K12" s="29">
        <v>16.631525545778299</v>
      </c>
      <c r="L12" s="29">
        <v>16.59428628316709</v>
      </c>
      <c r="M12" s="29">
        <v>16.371984879853187</v>
      </c>
      <c r="N12" s="29">
        <v>16.488835591280477</v>
      </c>
    </row>
    <row r="13" spans="1:14" x14ac:dyDescent="0.25">
      <c r="A13" s="33" t="s">
        <v>36</v>
      </c>
      <c r="B13" s="18"/>
      <c r="C13" s="26">
        <f>SUM(C14:C15)</f>
        <v>21.778609361707822</v>
      </c>
      <c r="D13" s="26">
        <f t="shared" ref="D13:N13" si="1">SUM(D14:D15)</f>
        <v>22.435407498980027</v>
      </c>
      <c r="E13" s="26">
        <f t="shared" si="1"/>
        <v>22.420432259575499</v>
      </c>
      <c r="F13" s="26">
        <f t="shared" si="1"/>
        <v>22.484985872739514</v>
      </c>
      <c r="G13" s="26">
        <f t="shared" si="1"/>
        <v>23.378738663539814</v>
      </c>
      <c r="H13" s="26">
        <f t="shared" si="1"/>
        <v>24.20567855112969</v>
      </c>
      <c r="I13" s="26">
        <f t="shared" si="1"/>
        <v>25.479619701350181</v>
      </c>
      <c r="J13" s="26">
        <f t="shared" si="1"/>
        <v>24.529895726056395</v>
      </c>
      <c r="K13" s="26">
        <f t="shared" si="1"/>
        <v>24.930005661839054</v>
      </c>
      <c r="L13" s="26">
        <f t="shared" si="1"/>
        <v>26.108130412355941</v>
      </c>
      <c r="M13" s="26">
        <f t="shared" si="1"/>
        <v>26.44681022487087</v>
      </c>
      <c r="N13" s="26">
        <f t="shared" si="1"/>
        <v>28.009654657209978</v>
      </c>
    </row>
    <row r="14" spans="1:14" x14ac:dyDescent="0.25">
      <c r="A14" s="20" t="s">
        <v>37</v>
      </c>
      <c r="B14" s="18"/>
      <c r="C14" s="22">
        <v>11.121478040334308</v>
      </c>
      <c r="D14" s="22">
        <v>11.518395598576831</v>
      </c>
      <c r="E14" s="22">
        <v>11.708721686680624</v>
      </c>
      <c r="F14" s="22">
        <v>11.927193467282018</v>
      </c>
      <c r="G14" s="22">
        <v>12.573819080572076</v>
      </c>
      <c r="H14" s="22">
        <v>13.096105624808111</v>
      </c>
      <c r="I14" s="22">
        <v>13.897666767351176</v>
      </c>
      <c r="J14" s="22">
        <v>13.566467374573818</v>
      </c>
      <c r="K14" s="22">
        <v>13.772670688124194</v>
      </c>
      <c r="L14" s="22">
        <v>14.443198105045479</v>
      </c>
      <c r="M14" s="22">
        <v>14.709507182526277</v>
      </c>
      <c r="N14" s="22">
        <v>15.651508634944108</v>
      </c>
    </row>
    <row r="15" spans="1:14" x14ac:dyDescent="0.25">
      <c r="A15" s="10" t="s">
        <v>38</v>
      </c>
      <c r="B15" s="12"/>
      <c r="C15" s="23">
        <v>10.657131321373514</v>
      </c>
      <c r="D15" s="23">
        <v>10.917011900403198</v>
      </c>
      <c r="E15" s="23">
        <v>10.711710572894876</v>
      </c>
      <c r="F15" s="23">
        <v>10.557792405457498</v>
      </c>
      <c r="G15" s="23">
        <v>10.804919582967738</v>
      </c>
      <c r="H15" s="23">
        <v>11.109572926321579</v>
      </c>
      <c r="I15" s="23">
        <v>11.581952933999005</v>
      </c>
      <c r="J15" s="23">
        <v>10.963428351482577</v>
      </c>
      <c r="K15" s="23">
        <v>11.15733497371486</v>
      </c>
      <c r="L15" s="23">
        <v>11.664932307310462</v>
      </c>
      <c r="M15" s="23">
        <v>11.737303042344593</v>
      </c>
      <c r="N15" s="23">
        <v>12.358146022265871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9.5668537308591084</v>
      </c>
      <c r="D17" s="32">
        <f t="shared" ref="D17:N17" si="2">D10-D13</f>
        <v>9.6972333235188302</v>
      </c>
      <c r="E17" s="32">
        <f t="shared" si="2"/>
        <v>9.8677080363028367</v>
      </c>
      <c r="F17" s="32">
        <f t="shared" si="2"/>
        <v>9.7273974296427639</v>
      </c>
      <c r="G17" s="32">
        <f t="shared" si="2"/>
        <v>9.5256182880465801</v>
      </c>
      <c r="H17" s="32">
        <f t="shared" si="2"/>
        <v>8.8888635058770511</v>
      </c>
      <c r="I17" s="32">
        <f t="shared" si="2"/>
        <v>7.3303290657806812</v>
      </c>
      <c r="J17" s="32">
        <f t="shared" si="2"/>
        <v>8.8132507050471247</v>
      </c>
      <c r="K17" s="32">
        <f t="shared" si="2"/>
        <v>8.822207945769847</v>
      </c>
      <c r="L17" s="32">
        <f t="shared" si="2"/>
        <v>7.0804421539782396</v>
      </c>
      <c r="M17" s="32">
        <f t="shared" si="2"/>
        <v>6.9722929319428495</v>
      </c>
      <c r="N17" s="32">
        <f t="shared" si="2"/>
        <v>5.6550513416543282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158.18640756706404</v>
      </c>
      <c r="D19" s="26">
        <f t="shared" ref="D19:N19" si="3">SUM(D20:D21)</f>
        <v>157.25158101905021</v>
      </c>
      <c r="E19" s="26">
        <f t="shared" si="3"/>
        <v>158.20550703925994</v>
      </c>
      <c r="F19" s="26">
        <f t="shared" si="3"/>
        <v>157.55838320825998</v>
      </c>
      <c r="G19" s="26">
        <f t="shared" si="3"/>
        <v>157.91278852904833</v>
      </c>
      <c r="H19" s="26">
        <f t="shared" si="3"/>
        <v>157.81954360936817</v>
      </c>
      <c r="I19" s="26">
        <f t="shared" si="3"/>
        <v>157.79052182288254</v>
      </c>
      <c r="J19" s="26">
        <f t="shared" si="3"/>
        <v>158.21619518855206</v>
      </c>
      <c r="K19" s="26">
        <f t="shared" si="3"/>
        <v>158.13529643992621</v>
      </c>
      <c r="L19" s="26">
        <f t="shared" si="3"/>
        <v>157.76119922095407</v>
      </c>
      <c r="M19" s="26">
        <f t="shared" si="3"/>
        <v>158.01052453661504</v>
      </c>
      <c r="N19" s="26">
        <f t="shared" si="3"/>
        <v>158.00035190535112</v>
      </c>
    </row>
    <row r="20" spans="1:14" x14ac:dyDescent="0.25">
      <c r="A20" s="60" t="s">
        <v>40</v>
      </c>
      <c r="B20" s="60"/>
      <c r="C20" s="22">
        <v>80.755855676645766</v>
      </c>
      <c r="D20" s="22">
        <v>80.222659371018921</v>
      </c>
      <c r="E20" s="22">
        <v>80.638141673017813</v>
      </c>
      <c r="F20" s="22">
        <v>80.176749077959798</v>
      </c>
      <c r="G20" s="22">
        <v>80.726191863859228</v>
      </c>
      <c r="H20" s="22">
        <v>80.533800831756352</v>
      </c>
      <c r="I20" s="22">
        <v>80.809117750470648</v>
      </c>
      <c r="J20" s="22">
        <v>80.385705455027434</v>
      </c>
      <c r="K20" s="22">
        <v>80.502086440665963</v>
      </c>
      <c r="L20" s="22">
        <v>80.515460798987249</v>
      </c>
      <c r="M20" s="22">
        <v>80.664018100592671</v>
      </c>
      <c r="N20" s="22">
        <v>80.208146066561923</v>
      </c>
    </row>
    <row r="21" spans="1:14" x14ac:dyDescent="0.25">
      <c r="A21" s="27" t="s">
        <v>41</v>
      </c>
      <c r="B21" s="27"/>
      <c r="C21" s="29">
        <v>77.430551890418272</v>
      </c>
      <c r="D21" s="29">
        <v>77.028921648031272</v>
      </c>
      <c r="E21" s="29">
        <v>77.567365366242143</v>
      </c>
      <c r="F21" s="29">
        <v>77.381634130300185</v>
      </c>
      <c r="G21" s="29">
        <v>77.186596665189114</v>
      </c>
      <c r="H21" s="29">
        <v>77.285742777611802</v>
      </c>
      <c r="I21" s="29">
        <v>76.981404072411891</v>
      </c>
      <c r="J21" s="29">
        <v>77.83048973352463</v>
      </c>
      <c r="K21" s="29">
        <v>77.633209999260231</v>
      </c>
      <c r="L21" s="29">
        <v>77.24573842196682</v>
      </c>
      <c r="M21" s="29">
        <v>77.346506436022381</v>
      </c>
      <c r="N21" s="29">
        <v>77.792205838789187</v>
      </c>
    </row>
    <row r="22" spans="1:14" x14ac:dyDescent="0.25">
      <c r="A22" s="63" t="s">
        <v>44</v>
      </c>
      <c r="B22" s="63"/>
      <c r="C22" s="26">
        <f>SUM(C23:C24)</f>
        <v>126.35059857334878</v>
      </c>
      <c r="D22" s="26">
        <f t="shared" ref="D22:N22" si="4">SUM(D23:D24)</f>
        <v>127.54880051920017</v>
      </c>
      <c r="E22" s="26">
        <f t="shared" si="4"/>
        <v>126.34710286341083</v>
      </c>
      <c r="F22" s="26">
        <f t="shared" si="4"/>
        <v>125.86451466300818</v>
      </c>
      <c r="G22" s="26">
        <f t="shared" si="4"/>
        <v>126.18525974740768</v>
      </c>
      <c r="H22" s="26">
        <f t="shared" si="4"/>
        <v>125.73909384007817</v>
      </c>
      <c r="I22" s="26">
        <f t="shared" si="4"/>
        <v>126.37906172980639</v>
      </c>
      <c r="J22" s="26">
        <f t="shared" si="4"/>
        <v>125.70477020722488</v>
      </c>
      <c r="K22" s="26">
        <f t="shared" si="4"/>
        <v>125.46874031876264</v>
      </c>
      <c r="L22" s="26">
        <f t="shared" si="4"/>
        <v>125.51144425403004</v>
      </c>
      <c r="M22" s="26">
        <f t="shared" si="4"/>
        <v>125.92999138885801</v>
      </c>
      <c r="N22" s="26">
        <f t="shared" si="4"/>
        <v>125.93849316128663</v>
      </c>
    </row>
    <row r="23" spans="1:14" x14ac:dyDescent="0.25">
      <c r="A23" s="60" t="s">
        <v>42</v>
      </c>
      <c r="B23" s="60"/>
      <c r="C23" s="23">
        <v>61.450749335787634</v>
      </c>
      <c r="D23" s="22">
        <v>62.172825615480981</v>
      </c>
      <c r="E23" s="22">
        <v>62.086050862945001</v>
      </c>
      <c r="F23" s="22">
        <v>61.931392779116223</v>
      </c>
      <c r="G23" s="22">
        <v>61.755868478727727</v>
      </c>
      <c r="H23" s="22">
        <v>61.798838620213708</v>
      </c>
      <c r="I23" s="22">
        <v>61.749142482915303</v>
      </c>
      <c r="J23" s="22">
        <v>62.011180656790494</v>
      </c>
      <c r="K23" s="22">
        <v>61.745707371999913</v>
      </c>
      <c r="L23" s="22">
        <v>61.470500919296398</v>
      </c>
      <c r="M23" s="22">
        <v>61.499669487461198</v>
      </c>
      <c r="N23" s="22">
        <v>61.98667639985127</v>
      </c>
    </row>
    <row r="24" spans="1:14" x14ac:dyDescent="0.25">
      <c r="A24" s="10" t="s">
        <v>43</v>
      </c>
      <c r="B24" s="10"/>
      <c r="C24" s="23">
        <v>64.899849237561142</v>
      </c>
      <c r="D24" s="23">
        <v>65.375974903719197</v>
      </c>
      <c r="E24" s="23">
        <v>64.261052000465824</v>
      </c>
      <c r="F24" s="23">
        <v>63.93312188389195</v>
      </c>
      <c r="G24" s="23">
        <v>64.42939126867995</v>
      </c>
      <c r="H24" s="23">
        <v>63.940255219864468</v>
      </c>
      <c r="I24" s="23">
        <v>64.629919246891092</v>
      </c>
      <c r="J24" s="23">
        <v>63.693589550434389</v>
      </c>
      <c r="K24" s="23">
        <v>63.723032946762729</v>
      </c>
      <c r="L24" s="23">
        <v>64.04094333473364</v>
      </c>
      <c r="M24" s="23">
        <v>64.430321901396809</v>
      </c>
      <c r="N24" s="23">
        <v>63.951816761435367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31.835808993715261</v>
      </c>
      <c r="D26" s="32">
        <f t="shared" ref="D26:N26" si="5">D19-D22</f>
        <v>29.702780499850036</v>
      </c>
      <c r="E26" s="32">
        <f t="shared" si="5"/>
        <v>31.858404175849117</v>
      </c>
      <c r="F26" s="32">
        <f t="shared" si="5"/>
        <v>31.693868545251803</v>
      </c>
      <c r="G26" s="32">
        <f t="shared" si="5"/>
        <v>31.727528781640643</v>
      </c>
      <c r="H26" s="32">
        <f t="shared" si="5"/>
        <v>32.080449769289999</v>
      </c>
      <c r="I26" s="32">
        <f t="shared" si="5"/>
        <v>31.411460093076144</v>
      </c>
      <c r="J26" s="32">
        <f t="shared" si="5"/>
        <v>32.511424981327181</v>
      </c>
      <c r="K26" s="32">
        <f t="shared" si="5"/>
        <v>32.666556121163566</v>
      </c>
      <c r="L26" s="32">
        <f t="shared" si="5"/>
        <v>32.24975496692403</v>
      </c>
      <c r="M26" s="32">
        <f t="shared" si="5"/>
        <v>32.080533147757023</v>
      </c>
      <c r="N26" s="32">
        <f t="shared" si="5"/>
        <v>32.061858744064494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41.40266272457437</v>
      </c>
      <c r="D30" s="32">
        <f t="shared" ref="D30:N30" si="6">D17+D26+D28</f>
        <v>39.400013823368866</v>
      </c>
      <c r="E30" s="32">
        <f t="shared" si="6"/>
        <v>41.726112212151953</v>
      </c>
      <c r="F30" s="32">
        <f t="shared" si="6"/>
        <v>41.421265974894567</v>
      </c>
      <c r="G30" s="32">
        <f t="shared" si="6"/>
        <v>41.253147069687223</v>
      </c>
      <c r="H30" s="32">
        <f t="shared" si="6"/>
        <v>40.969313275167053</v>
      </c>
      <c r="I30" s="32">
        <f t="shared" si="6"/>
        <v>38.741789158856825</v>
      </c>
      <c r="J30" s="32">
        <f t="shared" si="6"/>
        <v>41.324675686374306</v>
      </c>
      <c r="K30" s="32">
        <f t="shared" si="6"/>
        <v>41.488764066933413</v>
      </c>
      <c r="L30" s="32">
        <f t="shared" si="6"/>
        <v>39.33019712090227</v>
      </c>
      <c r="M30" s="32">
        <f t="shared" si="6"/>
        <v>39.052826079699869</v>
      </c>
      <c r="N30" s="32">
        <f t="shared" si="6"/>
        <v>37.716910085718823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2694.4026627245744</v>
      </c>
      <c r="D32" s="21">
        <v>2733.8026765479431</v>
      </c>
      <c r="E32" s="21">
        <v>2775.5287887600953</v>
      </c>
      <c r="F32" s="21">
        <v>2816.9500547349899</v>
      </c>
      <c r="G32" s="21">
        <v>2858.2032018046771</v>
      </c>
      <c r="H32" s="21">
        <v>2899.1725150798447</v>
      </c>
      <c r="I32" s="21">
        <v>2937.9143042387013</v>
      </c>
      <c r="J32" s="21">
        <v>2979.2389799250755</v>
      </c>
      <c r="K32" s="21">
        <v>3020.7277439920085</v>
      </c>
      <c r="L32" s="21">
        <v>3060.0579411129115</v>
      </c>
      <c r="M32" s="21">
        <v>3099.1107671926111</v>
      </c>
      <c r="N32" s="21">
        <v>3136.8276772783302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1.5605979164935668E-2</v>
      </c>
      <c r="D34" s="39">
        <f t="shared" ref="D34:N34" si="7">(D32/D8)-1</f>
        <v>1.4622912294603996E-2</v>
      </c>
      <c r="E34" s="39">
        <f t="shared" si="7"/>
        <v>1.5263029980218334E-2</v>
      </c>
      <c r="F34" s="39">
        <f t="shared" si="7"/>
        <v>1.4923738547636844E-2</v>
      </c>
      <c r="G34" s="39">
        <f t="shared" si="7"/>
        <v>1.4644614305583836E-2</v>
      </c>
      <c r="H34" s="39">
        <f t="shared" si="7"/>
        <v>1.4333940025432534E-2</v>
      </c>
      <c r="I34" s="39">
        <f t="shared" si="7"/>
        <v>1.3363050648881325E-2</v>
      </c>
      <c r="J34" s="39">
        <f t="shared" si="7"/>
        <v>1.4065990838042053E-2</v>
      </c>
      <c r="K34" s="39">
        <f t="shared" si="7"/>
        <v>1.3925960403477378E-2</v>
      </c>
      <c r="L34" s="39">
        <f t="shared" si="7"/>
        <v>1.3020106561780542E-2</v>
      </c>
      <c r="M34" s="39">
        <f t="shared" si="7"/>
        <v>1.2762119813161554E-2</v>
      </c>
      <c r="N34" s="39">
        <f t="shared" si="7"/>
        <v>1.2170236212591279E-2</v>
      </c>
    </row>
    <row r="35" spans="1:14" ht="15.75" thickBot="1" x14ac:dyDescent="0.3">
      <c r="A35" s="40" t="s">
        <v>15</v>
      </c>
      <c r="B35" s="41"/>
      <c r="C35" s="42">
        <f>(C32/$C$8)-1</f>
        <v>1.5605979164935668E-2</v>
      </c>
      <c r="D35" s="42">
        <f t="shared" ref="D35:N35" si="8">(D32/$C$8)-1</f>
        <v>3.0457096324139954E-2</v>
      </c>
      <c r="E35" s="42">
        <f t="shared" si="8"/>
        <v>4.6184993878663816E-2</v>
      </c>
      <c r="F35" s="42">
        <f t="shared" si="8"/>
        <v>6.1797985199770089E-2</v>
      </c>
      <c r="G35" s="42">
        <f t="shared" si="8"/>
        <v>7.734760716346667E-2</v>
      </c>
      <c r="H35" s="42">
        <f t="shared" si="8"/>
        <v>9.279024315109119E-2</v>
      </c>
      <c r="I35" s="42">
        <f t="shared" si="8"/>
        <v>0.10739325451892245</v>
      </c>
      <c r="J35" s="42">
        <f t="shared" si="8"/>
        <v>0.12296983789109506</v>
      </c>
      <c r="K35" s="42">
        <f t="shared" si="8"/>
        <v>0.13860827138786602</v>
      </c>
      <c r="L35" s="42">
        <f t="shared" si="8"/>
        <v>0.15343307241346071</v>
      </c>
      <c r="M35" s="42">
        <f t="shared" si="8"/>
        <v>0.16815332348006451</v>
      </c>
      <c r="N35" s="42">
        <f t="shared" si="8"/>
        <v>0.18237002535934033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1.7695388141062469</v>
      </c>
      <c r="D41" s="47">
        <v>1.7862249325486175</v>
      </c>
      <c r="E41" s="47">
        <v>1.7753638265577092</v>
      </c>
      <c r="F41" s="47">
        <v>1.7598839893017444</v>
      </c>
      <c r="G41" s="47">
        <v>1.7882469152716558</v>
      </c>
      <c r="H41" s="47">
        <v>1.7935770939325533</v>
      </c>
      <c r="I41" s="47">
        <v>1.7765669064529155</v>
      </c>
      <c r="J41" s="47">
        <v>1.8034756389742237</v>
      </c>
      <c r="K41" s="47">
        <v>1.8222353564769229</v>
      </c>
      <c r="L41" s="47">
        <v>1.791165814808775</v>
      </c>
      <c r="M41" s="47">
        <v>1.8055412451995112</v>
      </c>
      <c r="N41" s="47">
        <v>1.8203152522196639</v>
      </c>
    </row>
    <row r="43" spans="1:14" x14ac:dyDescent="0.25">
      <c r="A43" s="48" t="s">
        <v>31</v>
      </c>
      <c r="B43" s="48"/>
      <c r="C43" s="49">
        <v>85.364920396964308</v>
      </c>
      <c r="D43" s="49">
        <v>84.963474954987149</v>
      </c>
      <c r="E43" s="49">
        <v>82.870358369622437</v>
      </c>
      <c r="F43" s="49">
        <v>81.293120362458438</v>
      </c>
      <c r="G43" s="49">
        <v>81.982819546628548</v>
      </c>
      <c r="H43" s="49">
        <v>82.500052661852209</v>
      </c>
      <c r="I43" s="49">
        <v>84.623474771922986</v>
      </c>
      <c r="J43" s="49">
        <v>79.826962371825758</v>
      </c>
      <c r="K43" s="49">
        <v>78.902423922486534</v>
      </c>
      <c r="L43" s="49">
        <v>80.318912222187052</v>
      </c>
      <c r="M43" s="49">
        <v>78.942142442173179</v>
      </c>
      <c r="N43" s="49">
        <v>81.186355462511969</v>
      </c>
    </row>
    <row r="44" spans="1:14" x14ac:dyDescent="0.25">
      <c r="A44" s="19" t="s">
        <v>47</v>
      </c>
      <c r="B44" s="19"/>
      <c r="C44" s="50">
        <v>86.348246754412045</v>
      </c>
      <c r="D44" s="50">
        <v>84.963474954987163</v>
      </c>
      <c r="E44" s="50">
        <v>82.70831514032993</v>
      </c>
      <c r="F44" s="50">
        <v>81.00945755132588</v>
      </c>
      <c r="G44" s="50">
        <v>81.586194839963738</v>
      </c>
      <c r="H44" s="50">
        <v>81.98924619834871</v>
      </c>
      <c r="I44" s="50">
        <v>84.034927572712817</v>
      </c>
      <c r="J44" s="50">
        <v>79.218051322699949</v>
      </c>
      <c r="K44" s="50">
        <v>78.213603672547393</v>
      </c>
      <c r="L44" s="50">
        <v>79.558690730464434</v>
      </c>
      <c r="M44" s="50">
        <v>78.153836349983365</v>
      </c>
      <c r="N44" s="50">
        <v>80.385263884139505</v>
      </c>
    </row>
    <row r="45" spans="1:14" x14ac:dyDescent="0.25">
      <c r="A45" s="51" t="s">
        <v>48</v>
      </c>
      <c r="B45" s="51"/>
      <c r="C45" s="52">
        <v>84.362349681404652</v>
      </c>
      <c r="D45" s="52">
        <v>84.963474954987149</v>
      </c>
      <c r="E45" s="52">
        <v>83.048211967652904</v>
      </c>
      <c r="F45" s="52">
        <v>81.615974976113151</v>
      </c>
      <c r="G45" s="52">
        <v>82.449259251735342</v>
      </c>
      <c r="H45" s="52">
        <v>83.11043201587961</v>
      </c>
      <c r="I45" s="52">
        <v>85.340670370471642</v>
      </c>
      <c r="J45" s="52">
        <v>80.593529634253841</v>
      </c>
      <c r="K45" s="52">
        <v>79.769623067423808</v>
      </c>
      <c r="L45" s="52">
        <v>81.280569670422082</v>
      </c>
      <c r="M45" s="52">
        <v>79.952809513277046</v>
      </c>
      <c r="N45" s="52">
        <v>82.224141818099454</v>
      </c>
    </row>
    <row r="47" spans="1:14" x14ac:dyDescent="0.25">
      <c r="A47" s="48" t="s">
        <v>32</v>
      </c>
      <c r="B47" s="48"/>
      <c r="C47" s="49">
        <v>81.316567159334213</v>
      </c>
      <c r="D47" s="49">
        <v>81.356831639637846</v>
      </c>
      <c r="E47" s="49">
        <v>81.653243755825898</v>
      </c>
      <c r="F47" s="49">
        <v>81.867829209874031</v>
      </c>
      <c r="G47" s="49">
        <v>81.744764356664106</v>
      </c>
      <c r="H47" s="49">
        <v>81.676136712656529</v>
      </c>
      <c r="I47" s="49">
        <v>81.370532009361995</v>
      </c>
      <c r="J47" s="49">
        <v>82.051793403011914</v>
      </c>
      <c r="K47" s="49">
        <v>82.188969823774286</v>
      </c>
      <c r="L47" s="49">
        <v>81.979485429569351</v>
      </c>
      <c r="M47" s="49">
        <v>82.185726654890289</v>
      </c>
      <c r="N47" s="49">
        <v>81.851447649145882</v>
      </c>
    </row>
    <row r="48" spans="1:14" x14ac:dyDescent="0.25">
      <c r="A48" s="19" t="s">
        <v>45</v>
      </c>
      <c r="B48" s="19"/>
      <c r="C48" s="50">
        <v>79.29726803551236</v>
      </c>
      <c r="D48" s="50">
        <v>79.503187437521703</v>
      </c>
      <c r="E48" s="50">
        <v>79.847216710495957</v>
      </c>
      <c r="F48" s="50">
        <v>80.111763177833936</v>
      </c>
      <c r="G48" s="50">
        <v>80.022333567185299</v>
      </c>
      <c r="H48" s="50">
        <v>79.961556968573575</v>
      </c>
      <c r="I48" s="50">
        <v>79.654253198470116</v>
      </c>
      <c r="J48" s="50">
        <v>80.398920393952409</v>
      </c>
      <c r="K48" s="50">
        <v>80.557212630009133</v>
      </c>
      <c r="L48" s="50">
        <v>80.346817567297634</v>
      </c>
      <c r="M48" s="50">
        <v>80.577905967510446</v>
      </c>
      <c r="N48" s="50">
        <v>80.237191996690157</v>
      </c>
    </row>
    <row r="49" spans="1:14" x14ac:dyDescent="0.25">
      <c r="A49" s="51" t="s">
        <v>46</v>
      </c>
      <c r="B49" s="51"/>
      <c r="C49" s="52">
        <v>83.303028424353542</v>
      </c>
      <c r="D49" s="52">
        <v>83.22738802629965</v>
      </c>
      <c r="E49" s="52">
        <v>83.486040070127316</v>
      </c>
      <c r="F49" s="52">
        <v>83.67906869013045</v>
      </c>
      <c r="G49" s="52">
        <v>83.565656497026566</v>
      </c>
      <c r="H49" s="52">
        <v>83.475865331225251</v>
      </c>
      <c r="I49" s="52">
        <v>83.175242795556471</v>
      </c>
      <c r="J49" s="52">
        <v>83.8005571120854</v>
      </c>
      <c r="K49" s="52">
        <v>83.913781710263009</v>
      </c>
      <c r="L49" s="52">
        <v>83.707114330874006</v>
      </c>
      <c r="M49" s="52">
        <v>83.884283394669453</v>
      </c>
      <c r="N49" s="52">
        <v>83.564678569749361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74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3240</v>
      </c>
      <c r="D8" s="21">
        <v>3247.2706143068672</v>
      </c>
      <c r="E8" s="21">
        <v>3251.7441173827042</v>
      </c>
      <c r="F8" s="21">
        <v>3258.4303762484537</v>
      </c>
      <c r="G8" s="21">
        <v>3262.9792753794882</v>
      </c>
      <c r="H8" s="21">
        <v>3267.2256051615868</v>
      </c>
      <c r="I8" s="21">
        <v>3270.3466856605623</v>
      </c>
      <c r="J8" s="21">
        <v>3270.1909800869453</v>
      </c>
      <c r="K8" s="21">
        <v>3271.2218203656694</v>
      </c>
      <c r="L8" s="21">
        <v>3271.8705974371464</v>
      </c>
      <c r="M8" s="21">
        <v>3268.4576454052826</v>
      </c>
      <c r="N8" s="21">
        <v>3264.0807374203291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37.247394939305906</v>
      </c>
      <c r="D10" s="26">
        <f t="shared" ref="D10:N10" si="0">SUM(D11:D12)</f>
        <v>37.413198962662939</v>
      </c>
      <c r="E10" s="26">
        <f t="shared" si="0"/>
        <v>37.006722185144788</v>
      </c>
      <c r="F10" s="26">
        <f t="shared" si="0"/>
        <v>36.352012964138467</v>
      </c>
      <c r="G10" s="26">
        <f t="shared" si="0"/>
        <v>36.424918705898868</v>
      </c>
      <c r="H10" s="26">
        <f t="shared" si="0"/>
        <v>35.919024661271784</v>
      </c>
      <c r="I10" s="26">
        <f t="shared" si="0"/>
        <v>34.820879455210779</v>
      </c>
      <c r="J10" s="26">
        <f t="shared" si="0"/>
        <v>34.490952988104183</v>
      </c>
      <c r="K10" s="26">
        <f t="shared" si="0"/>
        <v>33.872128911227016</v>
      </c>
      <c r="L10" s="26">
        <f t="shared" si="0"/>
        <v>32.230498310189041</v>
      </c>
      <c r="M10" s="26">
        <f t="shared" si="0"/>
        <v>31.353352968451183</v>
      </c>
      <c r="N10" s="26">
        <f t="shared" si="0"/>
        <v>30.419649963312395</v>
      </c>
    </row>
    <row r="11" spans="1:14" x14ac:dyDescent="0.25">
      <c r="A11" s="20" t="s">
        <v>34</v>
      </c>
      <c r="B11" s="18"/>
      <c r="C11" s="22">
        <v>19.131616491552581</v>
      </c>
      <c r="D11" s="22">
        <v>18.960535220897054</v>
      </c>
      <c r="E11" s="22">
        <v>18.842872305280142</v>
      </c>
      <c r="F11" s="22">
        <v>18.685614140445004</v>
      </c>
      <c r="G11" s="22">
        <v>18.805423145836158</v>
      </c>
      <c r="H11" s="22">
        <v>18.549731045727214</v>
      </c>
      <c r="I11" s="22">
        <v>17.745255876213186</v>
      </c>
      <c r="J11" s="22">
        <v>17.577120272783862</v>
      </c>
      <c r="K11" s="22">
        <v>17.181514665115152</v>
      </c>
      <c r="L11" s="22">
        <v>16.115249155094521</v>
      </c>
      <c r="M11" s="22">
        <v>15.99337701926045</v>
      </c>
      <c r="N11" s="22">
        <v>15.52022957311857</v>
      </c>
    </row>
    <row r="12" spans="1:14" x14ac:dyDescent="0.25">
      <c r="A12" s="27" t="s">
        <v>35</v>
      </c>
      <c r="B12" s="28"/>
      <c r="C12" s="29">
        <v>18.115778447753325</v>
      </c>
      <c r="D12" s="29">
        <v>18.452663741765885</v>
      </c>
      <c r="E12" s="29">
        <v>18.163849879864646</v>
      </c>
      <c r="F12" s="29">
        <v>17.666398823693463</v>
      </c>
      <c r="G12" s="29">
        <v>17.61949556006271</v>
      </c>
      <c r="H12" s="29">
        <v>17.369293615544571</v>
      </c>
      <c r="I12" s="29">
        <v>17.075623578997593</v>
      </c>
      <c r="J12" s="29">
        <v>16.913832715320321</v>
      </c>
      <c r="K12" s="29">
        <v>16.690614246111863</v>
      </c>
      <c r="L12" s="29">
        <v>16.115249155094521</v>
      </c>
      <c r="M12" s="29">
        <v>15.359975949190734</v>
      </c>
      <c r="N12" s="29">
        <v>14.899420390193825</v>
      </c>
    </row>
    <row r="13" spans="1:14" x14ac:dyDescent="0.25">
      <c r="A13" s="33" t="s">
        <v>36</v>
      </c>
      <c r="B13" s="18"/>
      <c r="C13" s="26">
        <f>SUM(C14:C15)</f>
        <v>28.928580390003106</v>
      </c>
      <c r="D13" s="26">
        <f t="shared" ref="D13:N13" si="1">SUM(D14:D15)</f>
        <v>29.373538621987514</v>
      </c>
      <c r="E13" s="26">
        <f t="shared" si="1"/>
        <v>29.494787935769082</v>
      </c>
      <c r="F13" s="26">
        <f t="shared" si="1"/>
        <v>29.665598686662264</v>
      </c>
      <c r="G13" s="26">
        <f t="shared" si="1"/>
        <v>30.66644159966652</v>
      </c>
      <c r="H13" s="26">
        <f t="shared" si="1"/>
        <v>31.713768342097744</v>
      </c>
      <c r="I13" s="26">
        <f t="shared" si="1"/>
        <v>33.56521657013927</v>
      </c>
      <c r="J13" s="26">
        <f t="shared" si="1"/>
        <v>32.337415809115441</v>
      </c>
      <c r="K13" s="26">
        <f t="shared" si="1"/>
        <v>33.018213826925845</v>
      </c>
      <c r="L13" s="26">
        <f t="shared" si="1"/>
        <v>34.64156692475612</v>
      </c>
      <c r="M13" s="26">
        <f t="shared" si="1"/>
        <v>35.030957002563795</v>
      </c>
      <c r="N13" s="26">
        <f t="shared" si="1"/>
        <v>37.136768403564147</v>
      </c>
    </row>
    <row r="14" spans="1:14" x14ac:dyDescent="0.25">
      <c r="A14" s="20" t="s">
        <v>37</v>
      </c>
      <c r="B14" s="18"/>
      <c r="C14" s="22">
        <v>15.832640980129726</v>
      </c>
      <c r="D14" s="22">
        <v>16.196533908092697</v>
      </c>
      <c r="E14" s="22">
        <v>16.417528761649663</v>
      </c>
      <c r="F14" s="22">
        <v>16.739954353827894</v>
      </c>
      <c r="G14" s="22">
        <v>17.517713540192808</v>
      </c>
      <c r="H14" s="22">
        <v>18.288654536666748</v>
      </c>
      <c r="I14" s="22">
        <v>19.503965045612343</v>
      </c>
      <c r="J14" s="22">
        <v>18.933592964101898</v>
      </c>
      <c r="K14" s="22">
        <v>19.346480211197193</v>
      </c>
      <c r="L14" s="22">
        <v>20.281216233304633</v>
      </c>
      <c r="M14" s="22">
        <v>20.58220690313069</v>
      </c>
      <c r="N14" s="22">
        <v>21.823263517611139</v>
      </c>
    </row>
    <row r="15" spans="1:14" x14ac:dyDescent="0.25">
      <c r="A15" s="10" t="s">
        <v>38</v>
      </c>
      <c r="B15" s="12"/>
      <c r="C15" s="23">
        <v>13.095939409873381</v>
      </c>
      <c r="D15" s="23">
        <v>13.177004713894817</v>
      </c>
      <c r="E15" s="23">
        <v>13.077259174119419</v>
      </c>
      <c r="F15" s="23">
        <v>12.92564433283437</v>
      </c>
      <c r="G15" s="23">
        <v>13.14872805947371</v>
      </c>
      <c r="H15" s="23">
        <v>13.425113805430998</v>
      </c>
      <c r="I15" s="23">
        <v>14.061251524526927</v>
      </c>
      <c r="J15" s="23">
        <v>13.403822845013543</v>
      </c>
      <c r="K15" s="23">
        <v>13.67173361572865</v>
      </c>
      <c r="L15" s="23">
        <v>14.360350691451488</v>
      </c>
      <c r="M15" s="23">
        <v>14.448750099433104</v>
      </c>
      <c r="N15" s="23">
        <v>15.313504885953005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8.3188145493028003</v>
      </c>
      <c r="D17" s="32">
        <f t="shared" ref="D17:N17" si="2">D10-D13</f>
        <v>8.0396603406754252</v>
      </c>
      <c r="E17" s="32">
        <f t="shared" si="2"/>
        <v>7.511934249375706</v>
      </c>
      <c r="F17" s="32">
        <f t="shared" si="2"/>
        <v>6.686414277476203</v>
      </c>
      <c r="G17" s="32">
        <f t="shared" si="2"/>
        <v>5.7584771062323483</v>
      </c>
      <c r="H17" s="32">
        <f t="shared" si="2"/>
        <v>4.2052563191740404</v>
      </c>
      <c r="I17" s="32">
        <f t="shared" si="2"/>
        <v>1.2556628850715086</v>
      </c>
      <c r="J17" s="32">
        <f t="shared" si="2"/>
        <v>2.1535371789887421</v>
      </c>
      <c r="K17" s="32">
        <f t="shared" si="2"/>
        <v>0.85391508430117113</v>
      </c>
      <c r="L17" s="32">
        <f t="shared" si="2"/>
        <v>-2.4110686145670783</v>
      </c>
      <c r="M17" s="32">
        <f t="shared" si="2"/>
        <v>-3.6776040341126119</v>
      </c>
      <c r="N17" s="32">
        <f t="shared" si="2"/>
        <v>-6.7171184402517525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167.48605207673612</v>
      </c>
      <c r="D19" s="26">
        <f t="shared" ref="D19:N19" si="3">SUM(D20:D21)</f>
        <v>166.35076385256161</v>
      </c>
      <c r="E19" s="26">
        <f t="shared" si="3"/>
        <v>167.24939747411753</v>
      </c>
      <c r="F19" s="26">
        <f t="shared" si="3"/>
        <v>166.74869609623568</v>
      </c>
      <c r="G19" s="26">
        <f t="shared" si="3"/>
        <v>167.045257036837</v>
      </c>
      <c r="H19" s="26">
        <f t="shared" si="3"/>
        <v>167.19899099009297</v>
      </c>
      <c r="I19" s="26">
        <f t="shared" si="3"/>
        <v>167.26547759150509</v>
      </c>
      <c r="J19" s="26">
        <f t="shared" si="3"/>
        <v>167.45201546430803</v>
      </c>
      <c r="K19" s="26">
        <f t="shared" si="3"/>
        <v>167.68049652909571</v>
      </c>
      <c r="L19" s="26">
        <f t="shared" si="3"/>
        <v>167.12938323050972</v>
      </c>
      <c r="M19" s="26">
        <f t="shared" si="3"/>
        <v>167.11850715372572</v>
      </c>
      <c r="N19" s="26">
        <f t="shared" si="3"/>
        <v>167.49507456824131</v>
      </c>
    </row>
    <row r="20" spans="1:14" x14ac:dyDescent="0.25">
      <c r="A20" s="60" t="s">
        <v>40</v>
      </c>
      <c r="B20" s="60"/>
      <c r="C20" s="22">
        <v>85.422029504229499</v>
      </c>
      <c r="D20" s="22">
        <v>84.608062614700188</v>
      </c>
      <c r="E20" s="22">
        <v>85.089417408604845</v>
      </c>
      <c r="F20" s="22">
        <v>84.743316187285231</v>
      </c>
      <c r="G20" s="22">
        <v>85.193585537806229</v>
      </c>
      <c r="H20" s="22">
        <v>85.298601241930442</v>
      </c>
      <c r="I20" s="22">
        <v>85.352458225115754</v>
      </c>
      <c r="J20" s="22">
        <v>85.00885567252206</v>
      </c>
      <c r="K20" s="22">
        <v>85.144945946999343</v>
      </c>
      <c r="L20" s="22">
        <v>84.907501272639408</v>
      </c>
      <c r="M20" s="22">
        <v>85.01105625552718</v>
      </c>
      <c r="N20" s="22">
        <v>85.023856600128696</v>
      </c>
    </row>
    <row r="21" spans="1:14" x14ac:dyDescent="0.25">
      <c r="A21" s="27" t="s">
        <v>41</v>
      </c>
      <c r="B21" s="27"/>
      <c r="C21" s="29">
        <v>82.064022572506616</v>
      </c>
      <c r="D21" s="29">
        <v>81.742701237861411</v>
      </c>
      <c r="E21" s="29">
        <v>82.159980065512698</v>
      </c>
      <c r="F21" s="29">
        <v>82.005379908950445</v>
      </c>
      <c r="G21" s="29">
        <v>81.851671499030772</v>
      </c>
      <c r="H21" s="29">
        <v>81.90038974816251</v>
      </c>
      <c r="I21" s="29">
        <v>81.913019366389335</v>
      </c>
      <c r="J21" s="29">
        <v>82.443159791785973</v>
      </c>
      <c r="K21" s="29">
        <v>82.535550582096377</v>
      </c>
      <c r="L21" s="29">
        <v>82.221881957870309</v>
      </c>
      <c r="M21" s="29">
        <v>82.107450898198522</v>
      </c>
      <c r="N21" s="29">
        <v>82.471217968112626</v>
      </c>
    </row>
    <row r="22" spans="1:14" x14ac:dyDescent="0.25">
      <c r="A22" s="63" t="s">
        <v>44</v>
      </c>
      <c r="B22" s="63"/>
      <c r="C22" s="26">
        <f>SUM(C23:C24)</f>
        <v>168.53425231917169</v>
      </c>
      <c r="D22" s="26">
        <f t="shared" ref="D22:N22" si="4">SUM(D23:D24)</f>
        <v>169.91692111740005</v>
      </c>
      <c r="E22" s="26">
        <f t="shared" si="4"/>
        <v>168.07507285774352</v>
      </c>
      <c r="F22" s="26">
        <f t="shared" si="4"/>
        <v>168.88621124267826</v>
      </c>
      <c r="G22" s="26">
        <f t="shared" si="4"/>
        <v>168.55740436097022</v>
      </c>
      <c r="H22" s="26">
        <f t="shared" si="4"/>
        <v>168.28316681029102</v>
      </c>
      <c r="I22" s="26">
        <f t="shared" si="4"/>
        <v>168.67684605019355</v>
      </c>
      <c r="J22" s="26">
        <f t="shared" si="4"/>
        <v>168.57471236457332</v>
      </c>
      <c r="K22" s="26">
        <f t="shared" si="4"/>
        <v>167.88563454191944</v>
      </c>
      <c r="L22" s="26">
        <f t="shared" si="4"/>
        <v>168.1312666478068</v>
      </c>
      <c r="M22" s="26">
        <f t="shared" si="4"/>
        <v>167.81781110456649</v>
      </c>
      <c r="N22" s="26">
        <f t="shared" si="4"/>
        <v>168.15800115795707</v>
      </c>
    </row>
    <row r="23" spans="1:14" x14ac:dyDescent="0.25">
      <c r="A23" s="60" t="s">
        <v>42</v>
      </c>
      <c r="B23" s="60"/>
      <c r="C23" s="23">
        <v>82.226851086317623</v>
      </c>
      <c r="D23" s="22">
        <v>83.494229526426935</v>
      </c>
      <c r="E23" s="22">
        <v>82.239554042635163</v>
      </c>
      <c r="F23" s="22">
        <v>83.029953847549208</v>
      </c>
      <c r="G23" s="22">
        <v>82.437545861958668</v>
      </c>
      <c r="H23" s="22">
        <v>82.179539087534735</v>
      </c>
      <c r="I23" s="22">
        <v>82.156646934683167</v>
      </c>
      <c r="J23" s="22">
        <v>82.161747886367152</v>
      </c>
      <c r="K23" s="22">
        <v>82.410904791689447</v>
      </c>
      <c r="L23" s="22">
        <v>81.848266345036791</v>
      </c>
      <c r="M23" s="22">
        <v>81.861685525362617</v>
      </c>
      <c r="N23" s="22">
        <v>82.385239944284692</v>
      </c>
    </row>
    <row r="24" spans="1:14" x14ac:dyDescent="0.25">
      <c r="A24" s="10" t="s">
        <v>43</v>
      </c>
      <c r="B24" s="10"/>
      <c r="C24" s="23">
        <v>86.307401232854048</v>
      </c>
      <c r="D24" s="23">
        <v>86.422691590973116</v>
      </c>
      <c r="E24" s="23">
        <v>85.835518815108344</v>
      </c>
      <c r="F24" s="23">
        <v>85.856257395129049</v>
      </c>
      <c r="G24" s="23">
        <v>86.119858499011571</v>
      </c>
      <c r="H24" s="23">
        <v>86.103627722756286</v>
      </c>
      <c r="I24" s="23">
        <v>86.520199115510394</v>
      </c>
      <c r="J24" s="23">
        <v>86.412964478206149</v>
      </c>
      <c r="K24" s="23">
        <v>85.474729750229983</v>
      </c>
      <c r="L24" s="23">
        <v>86.283000302770006</v>
      </c>
      <c r="M24" s="23">
        <v>85.956125579203857</v>
      </c>
      <c r="N24" s="23">
        <v>85.772761213672382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-1.0482002424355699</v>
      </c>
      <c r="D26" s="32">
        <f t="shared" ref="D26:N26" si="5">D19-D22</f>
        <v>-3.5661572648384379</v>
      </c>
      <c r="E26" s="32">
        <f t="shared" si="5"/>
        <v>-0.8256753836259918</v>
      </c>
      <c r="F26" s="32">
        <f t="shared" si="5"/>
        <v>-2.1375151464425812</v>
      </c>
      <c r="G26" s="32">
        <f t="shared" si="5"/>
        <v>-1.5121473241332239</v>
      </c>
      <c r="H26" s="32">
        <f t="shared" si="5"/>
        <v>-1.0841758201980554</v>
      </c>
      <c r="I26" s="32">
        <f t="shared" si="5"/>
        <v>-1.4113684586884574</v>
      </c>
      <c r="J26" s="32">
        <f t="shared" si="5"/>
        <v>-1.1226969002652822</v>
      </c>
      <c r="K26" s="32">
        <f t="shared" si="5"/>
        <v>-0.20513801282373834</v>
      </c>
      <c r="L26" s="32">
        <f t="shared" si="5"/>
        <v>-1.0018834172970799</v>
      </c>
      <c r="M26" s="32">
        <f t="shared" si="5"/>
        <v>-0.6993039508407719</v>
      </c>
      <c r="N26" s="32">
        <f t="shared" si="5"/>
        <v>-0.66292658971576657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7.2706143068672304</v>
      </c>
      <c r="D30" s="32">
        <f t="shared" ref="D30:N30" si="6">D17+D26+D28</f>
        <v>4.4735030758369874</v>
      </c>
      <c r="E30" s="32">
        <f t="shared" si="6"/>
        <v>6.6862588657497142</v>
      </c>
      <c r="F30" s="32">
        <f t="shared" si="6"/>
        <v>4.5488991310336218</v>
      </c>
      <c r="G30" s="32">
        <f t="shared" si="6"/>
        <v>4.2463297820991244</v>
      </c>
      <c r="H30" s="32">
        <f t="shared" si="6"/>
        <v>3.1210804989759851</v>
      </c>
      <c r="I30" s="32">
        <f t="shared" si="6"/>
        <v>-0.15570557361694881</v>
      </c>
      <c r="J30" s="32">
        <f t="shared" si="6"/>
        <v>1.0308402787234598</v>
      </c>
      <c r="K30" s="32">
        <f t="shared" si="6"/>
        <v>0.6487770714774328</v>
      </c>
      <c r="L30" s="32">
        <f t="shared" si="6"/>
        <v>-3.4129520318641582</v>
      </c>
      <c r="M30" s="32">
        <f t="shared" si="6"/>
        <v>-4.3769079849533838</v>
      </c>
      <c r="N30" s="32">
        <f t="shared" si="6"/>
        <v>-7.3800450299675191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3247.2706143068672</v>
      </c>
      <c r="D32" s="21">
        <v>3251.7441173827042</v>
      </c>
      <c r="E32" s="21">
        <v>3258.4303762484537</v>
      </c>
      <c r="F32" s="21">
        <v>3262.9792753794882</v>
      </c>
      <c r="G32" s="21">
        <v>3267.2256051615868</v>
      </c>
      <c r="H32" s="21">
        <v>3270.3466856605623</v>
      </c>
      <c r="I32" s="21">
        <v>3270.1909800869453</v>
      </c>
      <c r="J32" s="21">
        <v>3271.2218203656694</v>
      </c>
      <c r="K32" s="21">
        <v>3271.8705974371464</v>
      </c>
      <c r="L32" s="21">
        <v>3268.4576454052826</v>
      </c>
      <c r="M32" s="21">
        <v>3264.0807374203291</v>
      </c>
      <c r="N32" s="21">
        <v>3256.7006923903614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2.2440167613788642E-3</v>
      </c>
      <c r="D34" s="39">
        <f t="shared" ref="D34:N34" si="7">(D32/D8)-1</f>
        <v>1.3776194247956397E-3</v>
      </c>
      <c r="E34" s="39">
        <f t="shared" si="7"/>
        <v>2.0562069536798067E-3</v>
      </c>
      <c r="F34" s="39">
        <f t="shared" si="7"/>
        <v>1.3960399964942916E-3</v>
      </c>
      <c r="G34" s="39">
        <f t="shared" si="7"/>
        <v>1.3013658450542476E-3</v>
      </c>
      <c r="H34" s="39">
        <f t="shared" si="7"/>
        <v>9.5526935576306649E-4</v>
      </c>
      <c r="I34" s="39">
        <f t="shared" si="7"/>
        <v>-4.7611335611486005E-5</v>
      </c>
      <c r="J34" s="39">
        <f t="shared" si="7"/>
        <v>3.1522326524702216E-4</v>
      </c>
      <c r="K34" s="39">
        <f t="shared" si="7"/>
        <v>1.9832866956259743E-4</v>
      </c>
      <c r="L34" s="39">
        <f t="shared" si="7"/>
        <v>-1.0431195031176399E-3</v>
      </c>
      <c r="M34" s="39">
        <f t="shared" si="7"/>
        <v>-1.3391355984393449E-3</v>
      </c>
      <c r="N34" s="39">
        <f t="shared" si="7"/>
        <v>-2.260987280541471E-3</v>
      </c>
    </row>
    <row r="35" spans="1:14" ht="15.75" thickBot="1" x14ac:dyDescent="0.3">
      <c r="A35" s="40" t="s">
        <v>15</v>
      </c>
      <c r="B35" s="41"/>
      <c r="C35" s="42">
        <f>(C32/$C$8)-1</f>
        <v>2.2440167613788642E-3</v>
      </c>
      <c r="D35" s="42">
        <f t="shared" ref="D35:N35" si="8">(D32/$C$8)-1</f>
        <v>3.624727587254295E-3</v>
      </c>
      <c r="E35" s="42">
        <f t="shared" si="8"/>
        <v>5.6883877310043296E-3</v>
      </c>
      <c r="F35" s="42">
        <f t="shared" si="8"/>
        <v>7.0923689442865534E-3</v>
      </c>
      <c r="G35" s="42">
        <f t="shared" si="8"/>
        <v>8.4029645560452781E-3</v>
      </c>
      <c r="H35" s="42">
        <f t="shared" si="8"/>
        <v>9.3662610063462992E-3</v>
      </c>
      <c r="I35" s="42">
        <f t="shared" si="8"/>
        <v>9.318203730538599E-3</v>
      </c>
      <c r="J35" s="42">
        <f t="shared" si="8"/>
        <v>9.6363643103918317E-3</v>
      </c>
      <c r="K35" s="42">
        <f t="shared" si="8"/>
        <v>9.8366041472675025E-3</v>
      </c>
      <c r="L35" s="42">
        <f t="shared" si="8"/>
        <v>8.7832238905192206E-3</v>
      </c>
      <c r="M35" s="42">
        <f t="shared" si="8"/>
        <v>7.4323263642990245E-3</v>
      </c>
      <c r="N35" s="42">
        <f t="shared" si="8"/>
        <v>5.1545346883832277E-3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1.8983657762873349</v>
      </c>
      <c r="D41" s="47">
        <v>1.9135152840254133</v>
      </c>
      <c r="E41" s="47">
        <v>1.9003289214125441</v>
      </c>
      <c r="F41" s="47">
        <v>1.8851015399689024</v>
      </c>
      <c r="G41" s="47">
        <v>1.9149907262974619</v>
      </c>
      <c r="H41" s="47">
        <v>1.9220693240952464</v>
      </c>
      <c r="I41" s="47">
        <v>1.9037726399665837</v>
      </c>
      <c r="J41" s="47">
        <v>1.9325010602080575</v>
      </c>
      <c r="K41" s="47">
        <v>1.9524575232362387</v>
      </c>
      <c r="L41" s="47">
        <v>1.917740757988093</v>
      </c>
      <c r="M41" s="47">
        <v>1.9337514702614493</v>
      </c>
      <c r="N41" s="47">
        <v>1.9495507887998138</v>
      </c>
    </row>
    <row r="43" spans="1:14" x14ac:dyDescent="0.25">
      <c r="A43" s="48" t="s">
        <v>31</v>
      </c>
      <c r="B43" s="48"/>
      <c r="C43" s="49">
        <v>95.796798880691924</v>
      </c>
      <c r="D43" s="49">
        <v>95.213682382998144</v>
      </c>
      <c r="E43" s="49">
        <v>92.808001946821889</v>
      </c>
      <c r="F43" s="49">
        <v>90.99586327147145</v>
      </c>
      <c r="G43" s="49">
        <v>91.702669371526298</v>
      </c>
      <c r="H43" s="49">
        <v>92.222109278977371</v>
      </c>
      <c r="I43" s="49">
        <v>94.564582004469443</v>
      </c>
      <c r="J43" s="49">
        <v>89.20186842633052</v>
      </c>
      <c r="K43" s="49">
        <v>88.1564524159661</v>
      </c>
      <c r="L43" s="49">
        <v>89.68761882013132</v>
      </c>
      <c r="M43" s="49">
        <v>88.176734975037931</v>
      </c>
      <c r="N43" s="49">
        <v>90.720512574985207</v>
      </c>
    </row>
    <row r="44" spans="1:14" x14ac:dyDescent="0.25">
      <c r="A44" s="19" t="s">
        <v>47</v>
      </c>
      <c r="B44" s="19"/>
      <c r="C44" s="50">
        <v>96.830743187226446</v>
      </c>
      <c r="D44" s="50">
        <v>95.213682382998158</v>
      </c>
      <c r="E44" s="50">
        <v>92.622888962353201</v>
      </c>
      <c r="F44" s="50">
        <v>90.679363710420716</v>
      </c>
      <c r="G44" s="50">
        <v>91.267157576363516</v>
      </c>
      <c r="H44" s="50">
        <v>91.678041100129477</v>
      </c>
      <c r="I44" s="50">
        <v>93.915819041950797</v>
      </c>
      <c r="J44" s="50">
        <v>88.525338637215995</v>
      </c>
      <c r="K44" s="50">
        <v>87.430755948267304</v>
      </c>
      <c r="L44" s="50">
        <v>88.899209392574107</v>
      </c>
      <c r="M44" s="50">
        <v>87.359494830210508</v>
      </c>
      <c r="N44" s="50">
        <v>89.836272643734688</v>
      </c>
    </row>
    <row r="45" spans="1:14" x14ac:dyDescent="0.25">
      <c r="A45" s="51" t="s">
        <v>48</v>
      </c>
      <c r="B45" s="51"/>
      <c r="C45" s="52">
        <v>94.57589618396031</v>
      </c>
      <c r="D45" s="52">
        <v>95.213682382998158</v>
      </c>
      <c r="E45" s="52">
        <v>93.041447751940211</v>
      </c>
      <c r="F45" s="52">
        <v>91.409059124976565</v>
      </c>
      <c r="G45" s="52">
        <v>92.28938930803676</v>
      </c>
      <c r="H45" s="52">
        <v>92.973753191132943</v>
      </c>
      <c r="I45" s="52">
        <v>95.479445117733562</v>
      </c>
      <c r="J45" s="52">
        <v>90.175313259663739</v>
      </c>
      <c r="K45" s="52">
        <v>89.204194595212968</v>
      </c>
      <c r="L45" s="52">
        <v>90.825218101654912</v>
      </c>
      <c r="M45" s="52">
        <v>89.367652227408442</v>
      </c>
      <c r="N45" s="52">
        <v>92.01114909145879</v>
      </c>
    </row>
    <row r="47" spans="1:14" x14ac:dyDescent="0.25">
      <c r="A47" s="48" t="s">
        <v>32</v>
      </c>
      <c r="B47" s="48"/>
      <c r="C47" s="49">
        <v>79.849061813761381</v>
      </c>
      <c r="D47" s="49">
        <v>79.910722591731073</v>
      </c>
      <c r="E47" s="49">
        <v>80.211260060776951</v>
      </c>
      <c r="F47" s="49">
        <v>80.430174450820786</v>
      </c>
      <c r="G47" s="49">
        <v>80.323732124134509</v>
      </c>
      <c r="H47" s="49">
        <v>80.250363945743075</v>
      </c>
      <c r="I47" s="49">
        <v>79.939991465492923</v>
      </c>
      <c r="J47" s="49">
        <v>80.638258017738337</v>
      </c>
      <c r="K47" s="49">
        <v>80.774333871294317</v>
      </c>
      <c r="L47" s="49">
        <v>80.570236368052122</v>
      </c>
      <c r="M47" s="49">
        <v>80.778458251137934</v>
      </c>
      <c r="N47" s="49">
        <v>80.449883119418914</v>
      </c>
    </row>
    <row r="48" spans="1:14" x14ac:dyDescent="0.25">
      <c r="A48" s="19" t="s">
        <v>45</v>
      </c>
      <c r="B48" s="19"/>
      <c r="C48" s="50">
        <v>77.831153192378792</v>
      </c>
      <c r="D48" s="50">
        <v>78.041154367041372</v>
      </c>
      <c r="E48" s="50">
        <v>78.389726494560264</v>
      </c>
      <c r="F48" s="50">
        <v>78.658217999122328</v>
      </c>
      <c r="G48" s="50">
        <v>78.57156526661656</v>
      </c>
      <c r="H48" s="50">
        <v>78.513970525953212</v>
      </c>
      <c r="I48" s="50">
        <v>78.208589386409358</v>
      </c>
      <c r="J48" s="50">
        <v>78.959349709742199</v>
      </c>
      <c r="K48" s="50">
        <v>79.121181334034816</v>
      </c>
      <c r="L48" s="50">
        <v>78.913021714517768</v>
      </c>
      <c r="M48" s="50">
        <v>79.1478151506995</v>
      </c>
      <c r="N48" s="50">
        <v>78.808647329930238</v>
      </c>
    </row>
    <row r="49" spans="1:14" x14ac:dyDescent="0.25">
      <c r="A49" s="51" t="s">
        <v>46</v>
      </c>
      <c r="B49" s="51"/>
      <c r="C49" s="52">
        <v>82.01496868679645</v>
      </c>
      <c r="D49" s="52">
        <v>81.944044092474485</v>
      </c>
      <c r="E49" s="52">
        <v>82.206884151523482</v>
      </c>
      <c r="F49" s="52">
        <v>82.403479142345304</v>
      </c>
      <c r="G49" s="52">
        <v>82.293293596348292</v>
      </c>
      <c r="H49" s="52">
        <v>82.207326416460504</v>
      </c>
      <c r="I49" s="52">
        <v>81.909572167178524</v>
      </c>
      <c r="J49" s="52">
        <v>82.539178194736181</v>
      </c>
      <c r="K49" s="52">
        <v>82.655649575693715</v>
      </c>
      <c r="L49" s="52">
        <v>82.451961110998639</v>
      </c>
      <c r="M49" s="52">
        <v>82.632836747285097</v>
      </c>
      <c r="N49" s="52">
        <v>82.316212552498953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3370</v>
      </c>
      <c r="D8" s="21">
        <v>3379.0150038635229</v>
      </c>
      <c r="E8" s="21">
        <v>3386.0700231707556</v>
      </c>
      <c r="F8" s="21">
        <v>3394.6148427507483</v>
      </c>
      <c r="G8" s="21">
        <v>3400.3155835786588</v>
      </c>
      <c r="H8" s="21">
        <v>3405.9452560241812</v>
      </c>
      <c r="I8" s="21">
        <v>3409.9958341350612</v>
      </c>
      <c r="J8" s="21">
        <v>3411.6127124040877</v>
      </c>
      <c r="K8" s="21">
        <v>3415.6044015333196</v>
      </c>
      <c r="L8" s="21">
        <v>3419.8951104013199</v>
      </c>
      <c r="M8" s="21">
        <v>3420.719738250792</v>
      </c>
      <c r="N8" s="21">
        <v>3421.9643814227502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29.952956024250966</v>
      </c>
      <c r="D10" s="26">
        <f t="shared" ref="D10:N10" si="0">SUM(D11:D12)</f>
        <v>29.730687048912642</v>
      </c>
      <c r="E10" s="26">
        <f t="shared" si="0"/>
        <v>29.150494307931613</v>
      </c>
      <c r="F10" s="26">
        <f t="shared" si="0"/>
        <v>28.499582329644287</v>
      </c>
      <c r="G10" s="26">
        <f t="shared" si="0"/>
        <v>28.570600407255686</v>
      </c>
      <c r="H10" s="26">
        <f t="shared" si="0"/>
        <v>28.303788212177999</v>
      </c>
      <c r="I10" s="26">
        <f t="shared" si="0"/>
        <v>27.696920397254839</v>
      </c>
      <c r="J10" s="26">
        <f t="shared" si="0"/>
        <v>27.916733698443455</v>
      </c>
      <c r="K10" s="26">
        <f t="shared" si="0"/>
        <v>28.096081141128135</v>
      </c>
      <c r="L10" s="26">
        <f t="shared" si="0"/>
        <v>27.494879199301188</v>
      </c>
      <c r="M10" s="26">
        <f t="shared" si="0"/>
        <v>27.711442540692474</v>
      </c>
      <c r="N10" s="26">
        <f t="shared" si="0"/>
        <v>28.003309405345757</v>
      </c>
    </row>
    <row r="11" spans="1:14" x14ac:dyDescent="0.25">
      <c r="A11" s="20" t="s">
        <v>34</v>
      </c>
      <c r="B11" s="18"/>
      <c r="C11" s="22">
        <v>15.384927412456179</v>
      </c>
      <c r="D11" s="22">
        <v>15.067135518000976</v>
      </c>
      <c r="E11" s="22">
        <v>14.842682881561508</v>
      </c>
      <c r="F11" s="22">
        <v>14.649318019910613</v>
      </c>
      <c r="G11" s="22">
        <v>14.750403000955261</v>
      </c>
      <c r="H11" s="22">
        <v>14.616979827885352</v>
      </c>
      <c r="I11" s="22">
        <v>14.114776740908715</v>
      </c>
      <c r="J11" s="22">
        <v>14.226796980937529</v>
      </c>
      <c r="K11" s="22">
        <v>14.251635361441808</v>
      </c>
      <c r="L11" s="22">
        <v>13.747439599650594</v>
      </c>
      <c r="M11" s="22">
        <v>14.135634831363332</v>
      </c>
      <c r="N11" s="22">
        <v>14.287402757829469</v>
      </c>
    </row>
    <row r="12" spans="1:14" x14ac:dyDescent="0.25">
      <c r="A12" s="27" t="s">
        <v>35</v>
      </c>
      <c r="B12" s="28"/>
      <c r="C12" s="29">
        <v>14.568028611794787</v>
      </c>
      <c r="D12" s="29">
        <v>14.663551530911667</v>
      </c>
      <c r="E12" s="29">
        <v>14.307811426370105</v>
      </c>
      <c r="F12" s="29">
        <v>13.850264309733674</v>
      </c>
      <c r="G12" s="29">
        <v>13.820197406300425</v>
      </c>
      <c r="H12" s="29">
        <v>13.686808384292647</v>
      </c>
      <c r="I12" s="29">
        <v>13.582143656346124</v>
      </c>
      <c r="J12" s="29">
        <v>13.689936717505926</v>
      </c>
      <c r="K12" s="29">
        <v>13.844445779686327</v>
      </c>
      <c r="L12" s="29">
        <v>13.747439599650594</v>
      </c>
      <c r="M12" s="29">
        <v>13.575807709329142</v>
      </c>
      <c r="N12" s="29">
        <v>13.715906647516288</v>
      </c>
    </row>
    <row r="13" spans="1:14" x14ac:dyDescent="0.25">
      <c r="A13" s="33" t="s">
        <v>36</v>
      </c>
      <c r="B13" s="18"/>
      <c r="C13" s="26">
        <f>SUM(C14:C15)</f>
        <v>30.688004634533037</v>
      </c>
      <c r="D13" s="26">
        <f t="shared" ref="D13:N13" si="1">SUM(D14:D15)</f>
        <v>31.310101452732965</v>
      </c>
      <c r="E13" s="26">
        <f t="shared" si="1"/>
        <v>31.481178652345328</v>
      </c>
      <c r="F13" s="26">
        <f t="shared" si="1"/>
        <v>31.805889839877509</v>
      </c>
      <c r="G13" s="26">
        <f t="shared" si="1"/>
        <v>33.154733441837493</v>
      </c>
      <c r="H13" s="26">
        <f t="shared" si="1"/>
        <v>34.157236065858484</v>
      </c>
      <c r="I13" s="26">
        <f t="shared" si="1"/>
        <v>35.969850661793224</v>
      </c>
      <c r="J13" s="26">
        <f t="shared" si="1"/>
        <v>34.682557297233458</v>
      </c>
      <c r="K13" s="26">
        <f t="shared" si="1"/>
        <v>35.155268083347593</v>
      </c>
      <c r="L13" s="26">
        <f t="shared" si="1"/>
        <v>36.692371955602027</v>
      </c>
      <c r="M13" s="26">
        <f t="shared" si="1"/>
        <v>36.773175255900902</v>
      </c>
      <c r="N13" s="26">
        <f t="shared" si="1"/>
        <v>38.600452031759332</v>
      </c>
    </row>
    <row r="14" spans="1:14" x14ac:dyDescent="0.25">
      <c r="A14" s="20" t="s">
        <v>37</v>
      </c>
      <c r="B14" s="18"/>
      <c r="C14" s="22">
        <v>15.68306543590624</v>
      </c>
      <c r="D14" s="22">
        <v>16.250613446071952</v>
      </c>
      <c r="E14" s="22">
        <v>16.463127426695937</v>
      </c>
      <c r="F14" s="22">
        <v>16.833302510425337</v>
      </c>
      <c r="G14" s="22">
        <v>17.622098697158684</v>
      </c>
      <c r="H14" s="22">
        <v>18.348859198917694</v>
      </c>
      <c r="I14" s="22">
        <v>19.483902933721968</v>
      </c>
      <c r="J14" s="22">
        <v>18.92320445469753</v>
      </c>
      <c r="K14" s="22">
        <v>19.159176527889848</v>
      </c>
      <c r="L14" s="22">
        <v>19.956749694576398</v>
      </c>
      <c r="M14" s="22">
        <v>20.076442057020294</v>
      </c>
      <c r="N14" s="22">
        <v>21.103435541128341</v>
      </c>
    </row>
    <row r="15" spans="1:14" x14ac:dyDescent="0.25">
      <c r="A15" s="10" t="s">
        <v>38</v>
      </c>
      <c r="B15" s="12"/>
      <c r="C15" s="23">
        <v>15.004939198626797</v>
      </c>
      <c r="D15" s="23">
        <v>15.059488006661013</v>
      </c>
      <c r="E15" s="23">
        <v>15.018051225649392</v>
      </c>
      <c r="F15" s="23">
        <v>14.972587329452171</v>
      </c>
      <c r="G15" s="23">
        <v>15.532634744678813</v>
      </c>
      <c r="H15" s="23">
        <v>15.808376866940792</v>
      </c>
      <c r="I15" s="23">
        <v>16.485947728071256</v>
      </c>
      <c r="J15" s="23">
        <v>15.759352842535927</v>
      </c>
      <c r="K15" s="23">
        <v>15.996091555457749</v>
      </c>
      <c r="L15" s="23">
        <v>16.735622261025625</v>
      </c>
      <c r="M15" s="23">
        <v>16.696733198880608</v>
      </c>
      <c r="N15" s="23">
        <v>17.497016490630987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-0.73504861028207102</v>
      </c>
      <c r="D17" s="32">
        <f t="shared" ref="D17:N17" si="2">D10-D13</f>
        <v>-1.5794144038203228</v>
      </c>
      <c r="E17" s="32">
        <f t="shared" si="2"/>
        <v>-2.3306843444137151</v>
      </c>
      <c r="F17" s="32">
        <f t="shared" si="2"/>
        <v>-3.3063075102332213</v>
      </c>
      <c r="G17" s="32">
        <f t="shared" si="2"/>
        <v>-4.5841330345818072</v>
      </c>
      <c r="H17" s="32">
        <f t="shared" si="2"/>
        <v>-5.8534478536804855</v>
      </c>
      <c r="I17" s="32">
        <f t="shared" si="2"/>
        <v>-8.2729302645383846</v>
      </c>
      <c r="J17" s="32">
        <f t="shared" si="2"/>
        <v>-6.7658235987900035</v>
      </c>
      <c r="K17" s="32">
        <f t="shared" si="2"/>
        <v>-7.0591869422194584</v>
      </c>
      <c r="L17" s="32">
        <f t="shared" si="2"/>
        <v>-9.1974927563008393</v>
      </c>
      <c r="M17" s="32">
        <f t="shared" si="2"/>
        <v>-9.0617327152084286</v>
      </c>
      <c r="N17" s="32">
        <f t="shared" si="2"/>
        <v>-10.597142626413575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167.65360914796821</v>
      </c>
      <c r="D19" s="26">
        <f t="shared" ref="D19:N19" si="3">SUM(D20:D21)</f>
        <v>166.3707164908939</v>
      </c>
      <c r="E19" s="26">
        <f t="shared" si="3"/>
        <v>167.99855101595756</v>
      </c>
      <c r="F19" s="26">
        <f t="shared" si="3"/>
        <v>167.39751956907941</v>
      </c>
      <c r="G19" s="26">
        <f t="shared" si="3"/>
        <v>167.63858286911787</v>
      </c>
      <c r="H19" s="26">
        <f t="shared" si="3"/>
        <v>167.7903454786171</v>
      </c>
      <c r="I19" s="26">
        <f t="shared" si="3"/>
        <v>167.49349563519326</v>
      </c>
      <c r="J19" s="26">
        <f t="shared" si="3"/>
        <v>167.90603538753379</v>
      </c>
      <c r="K19" s="26">
        <f t="shared" si="3"/>
        <v>168.29405372929591</v>
      </c>
      <c r="L19" s="26">
        <f t="shared" si="3"/>
        <v>167.4710367665914</v>
      </c>
      <c r="M19" s="26">
        <f t="shared" si="3"/>
        <v>167.44708623723943</v>
      </c>
      <c r="N19" s="26">
        <f t="shared" si="3"/>
        <v>167.90024875843676</v>
      </c>
    </row>
    <row r="20" spans="1:14" x14ac:dyDescent="0.25">
      <c r="A20" s="60" t="s">
        <v>40</v>
      </c>
      <c r="B20" s="60"/>
      <c r="C20" s="22">
        <v>85.456528492762047</v>
      </c>
      <c r="D20" s="22">
        <v>84.513032473431565</v>
      </c>
      <c r="E20" s="22">
        <v>85.505040352892536</v>
      </c>
      <c r="F20" s="22">
        <v>84.71280681612329</v>
      </c>
      <c r="G20" s="22">
        <v>85.327880511355289</v>
      </c>
      <c r="H20" s="22">
        <v>85.481303096201643</v>
      </c>
      <c r="I20" s="22">
        <v>85.315177676257449</v>
      </c>
      <c r="J20" s="22">
        <v>85.022257525766619</v>
      </c>
      <c r="K20" s="22">
        <v>85.413922359057253</v>
      </c>
      <c r="L20" s="22">
        <v>85.061820904556598</v>
      </c>
      <c r="M20" s="22">
        <v>85.215706820531977</v>
      </c>
      <c r="N20" s="22">
        <v>85.063236297922757</v>
      </c>
    </row>
    <row r="21" spans="1:14" x14ac:dyDescent="0.25">
      <c r="A21" s="27" t="s">
        <v>41</v>
      </c>
      <c r="B21" s="27"/>
      <c r="C21" s="29">
        <v>82.19708065520615</v>
      </c>
      <c r="D21" s="29">
        <v>81.857684017462333</v>
      </c>
      <c r="E21" s="29">
        <v>82.493510663065024</v>
      </c>
      <c r="F21" s="29">
        <v>82.684712752956116</v>
      </c>
      <c r="G21" s="29">
        <v>82.31070235776258</v>
      </c>
      <c r="H21" s="29">
        <v>82.30904238241547</v>
      </c>
      <c r="I21" s="29">
        <v>82.178317958935793</v>
      </c>
      <c r="J21" s="29">
        <v>82.883777861767186</v>
      </c>
      <c r="K21" s="29">
        <v>82.880131370238644</v>
      </c>
      <c r="L21" s="29">
        <v>82.409215862034799</v>
      </c>
      <c r="M21" s="29">
        <v>82.231379416707469</v>
      </c>
      <c r="N21" s="29">
        <v>82.837012460514018</v>
      </c>
    </row>
    <row r="22" spans="1:14" x14ac:dyDescent="0.25">
      <c r="A22" s="63" t="s">
        <v>44</v>
      </c>
      <c r="B22" s="63"/>
      <c r="C22" s="26">
        <f>SUM(C23:C24)</f>
        <v>157.90355667416344</v>
      </c>
      <c r="D22" s="26">
        <f t="shared" ref="D22:N22" si="4">SUM(D23:D24)</f>
        <v>157.73628277984068</v>
      </c>
      <c r="E22" s="26">
        <f t="shared" si="4"/>
        <v>157.12304709155097</v>
      </c>
      <c r="F22" s="26">
        <f t="shared" si="4"/>
        <v>158.39047123093593</v>
      </c>
      <c r="G22" s="26">
        <f t="shared" si="4"/>
        <v>157.42477738901323</v>
      </c>
      <c r="H22" s="26">
        <f t="shared" si="4"/>
        <v>157.88631951405733</v>
      </c>
      <c r="I22" s="26">
        <f t="shared" si="4"/>
        <v>157.60368710162783</v>
      </c>
      <c r="J22" s="26">
        <f t="shared" si="4"/>
        <v>157.14852265951214</v>
      </c>
      <c r="K22" s="26">
        <f t="shared" si="4"/>
        <v>156.94415791907574</v>
      </c>
      <c r="L22" s="26">
        <f t="shared" si="4"/>
        <v>157.44891616081867</v>
      </c>
      <c r="M22" s="26">
        <f t="shared" si="4"/>
        <v>157.1407103500726</v>
      </c>
      <c r="N22" s="26">
        <f t="shared" si="4"/>
        <v>157.40631136383945</v>
      </c>
    </row>
    <row r="23" spans="1:14" x14ac:dyDescent="0.25">
      <c r="A23" s="60" t="s">
        <v>42</v>
      </c>
      <c r="B23" s="60"/>
      <c r="C23" s="23">
        <v>77.007867291159243</v>
      </c>
      <c r="D23" s="22">
        <v>77.300950148950832</v>
      </c>
      <c r="E23" s="22">
        <v>76.844450902661791</v>
      </c>
      <c r="F23" s="22">
        <v>77.714895764767007</v>
      </c>
      <c r="G23" s="22">
        <v>77.458864072550497</v>
      </c>
      <c r="H23" s="22">
        <v>77.400006804515357</v>
      </c>
      <c r="I23" s="22">
        <v>76.812294211814972</v>
      </c>
      <c r="J23" s="22">
        <v>77.007069690596623</v>
      </c>
      <c r="K23" s="22">
        <v>76.948040183914614</v>
      </c>
      <c r="L23" s="22">
        <v>77.1757150457519</v>
      </c>
      <c r="M23" s="22">
        <v>77.191762951707602</v>
      </c>
      <c r="N23" s="22">
        <v>77.49390672593492</v>
      </c>
    </row>
    <row r="24" spans="1:14" x14ac:dyDescent="0.25">
      <c r="A24" s="10" t="s">
        <v>43</v>
      </c>
      <c r="B24" s="10"/>
      <c r="C24" s="23">
        <v>80.895689383004196</v>
      </c>
      <c r="D24" s="23">
        <v>80.43533263088986</v>
      </c>
      <c r="E24" s="23">
        <v>80.278596188889196</v>
      </c>
      <c r="F24" s="23">
        <v>80.675575466168937</v>
      </c>
      <c r="G24" s="23">
        <v>79.965913316462746</v>
      </c>
      <c r="H24" s="23">
        <v>80.486312709541991</v>
      </c>
      <c r="I24" s="23">
        <v>80.791392889812855</v>
      </c>
      <c r="J24" s="23">
        <v>80.14145296891553</v>
      </c>
      <c r="K24" s="23">
        <v>79.996117735161107</v>
      </c>
      <c r="L24" s="23">
        <v>80.273201115066755</v>
      </c>
      <c r="M24" s="23">
        <v>79.948947398365007</v>
      </c>
      <c r="N24" s="23">
        <v>79.912404637904544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9.7500524738047716</v>
      </c>
      <c r="D26" s="32">
        <f t="shared" ref="D26:N26" si="5">D19-D22</f>
        <v>8.6344337110532194</v>
      </c>
      <c r="E26" s="32">
        <f t="shared" si="5"/>
        <v>10.875503924406587</v>
      </c>
      <c r="F26" s="32">
        <f t="shared" si="5"/>
        <v>9.0070483381434769</v>
      </c>
      <c r="G26" s="32">
        <f t="shared" si="5"/>
        <v>10.213805480104639</v>
      </c>
      <c r="H26" s="32">
        <f t="shared" si="5"/>
        <v>9.9040259645597644</v>
      </c>
      <c r="I26" s="32">
        <f t="shared" si="5"/>
        <v>9.8898085335654287</v>
      </c>
      <c r="J26" s="32">
        <f t="shared" si="5"/>
        <v>10.757512728021652</v>
      </c>
      <c r="K26" s="32">
        <f t="shared" si="5"/>
        <v>11.349895810220175</v>
      </c>
      <c r="L26" s="32">
        <f t="shared" si="5"/>
        <v>10.022120605772727</v>
      </c>
      <c r="M26" s="32">
        <f t="shared" si="5"/>
        <v>10.306375887166837</v>
      </c>
      <c r="N26" s="32">
        <f t="shared" si="5"/>
        <v>10.49393739459731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9.0150038635227006</v>
      </c>
      <c r="D30" s="32">
        <f t="shared" ref="D30:N30" si="6">D17+D26+D28</f>
        <v>7.0550193072328966</v>
      </c>
      <c r="E30" s="32">
        <f t="shared" si="6"/>
        <v>8.5448195799928719</v>
      </c>
      <c r="F30" s="32">
        <f t="shared" si="6"/>
        <v>5.7007408279102556</v>
      </c>
      <c r="G30" s="32">
        <f t="shared" si="6"/>
        <v>5.6296724455228322</v>
      </c>
      <c r="H30" s="32">
        <f t="shared" si="6"/>
        <v>4.0505781108792789</v>
      </c>
      <c r="I30" s="32">
        <f t="shared" si="6"/>
        <v>1.616878269027044</v>
      </c>
      <c r="J30" s="32">
        <f t="shared" si="6"/>
        <v>3.9916891292316485</v>
      </c>
      <c r="K30" s="32">
        <f t="shared" si="6"/>
        <v>4.290708868000717</v>
      </c>
      <c r="L30" s="32">
        <f t="shared" si="6"/>
        <v>0.82462784947188794</v>
      </c>
      <c r="M30" s="32">
        <f t="shared" si="6"/>
        <v>1.2446431719584083</v>
      </c>
      <c r="N30" s="32">
        <f t="shared" si="6"/>
        <v>-0.10320523181626484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3379.0150038635229</v>
      </c>
      <c r="D32" s="21">
        <v>3386.0700231707556</v>
      </c>
      <c r="E32" s="21">
        <v>3394.6148427507483</v>
      </c>
      <c r="F32" s="21">
        <v>3400.3155835786588</v>
      </c>
      <c r="G32" s="21">
        <v>3405.9452560241812</v>
      </c>
      <c r="H32" s="21">
        <v>3409.9958341350612</v>
      </c>
      <c r="I32" s="21">
        <v>3411.6127124040877</v>
      </c>
      <c r="J32" s="21">
        <v>3415.6044015333196</v>
      </c>
      <c r="K32" s="21">
        <v>3419.8951104013199</v>
      </c>
      <c r="L32" s="21">
        <v>3420.719738250792</v>
      </c>
      <c r="M32" s="21">
        <v>3421.9643814227502</v>
      </c>
      <c r="N32" s="21">
        <v>3421.8611761909342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2.6750753304223274E-3</v>
      </c>
      <c r="D34" s="39">
        <f t="shared" ref="D34:N34" si="7">(D32/D8)-1</f>
        <v>2.0878922701337288E-3</v>
      </c>
      <c r="E34" s="39">
        <f t="shared" si="7"/>
        <v>2.5235212271219609E-3</v>
      </c>
      <c r="F34" s="39">
        <f t="shared" si="7"/>
        <v>1.6793483478940718E-3</v>
      </c>
      <c r="G34" s="39">
        <f t="shared" si="7"/>
        <v>1.655632339748081E-3</v>
      </c>
      <c r="H34" s="39">
        <f t="shared" si="7"/>
        <v>1.1892669454143245E-3</v>
      </c>
      <c r="I34" s="39">
        <f t="shared" si="7"/>
        <v>4.7415842941544994E-4</v>
      </c>
      <c r="J34" s="39">
        <f t="shared" si="7"/>
        <v>1.1700299728392149E-3</v>
      </c>
      <c r="K34" s="39">
        <f t="shared" si="7"/>
        <v>1.2562077932896099E-3</v>
      </c>
      <c r="L34" s="39">
        <f t="shared" si="7"/>
        <v>2.4112664945885598E-4</v>
      </c>
      <c r="M34" s="39">
        <f t="shared" si="7"/>
        <v>3.6385417900230976E-4</v>
      </c>
      <c r="N34" s="39">
        <f t="shared" si="7"/>
        <v>-3.0159645254101974E-5</v>
      </c>
    </row>
    <row r="35" spans="1:14" ht="15.75" thickBot="1" x14ac:dyDescent="0.3">
      <c r="A35" s="40" t="s">
        <v>15</v>
      </c>
      <c r="B35" s="41"/>
      <c r="C35" s="42">
        <f>(C32/$C$8)-1</f>
        <v>2.6750753304223274E-3</v>
      </c>
      <c r="D35" s="42">
        <f t="shared" ref="D35:N35" si="8">(D32/$C$8)-1</f>
        <v>4.7685528696603807E-3</v>
      </c>
      <c r="E35" s="42">
        <f t="shared" si="8"/>
        <v>7.3041076411715089E-3</v>
      </c>
      <c r="F35" s="42">
        <f t="shared" si="8"/>
        <v>8.9957221301657508E-3</v>
      </c>
      <c r="G35" s="42">
        <f t="shared" si="8"/>
        <v>1.0666248078392115E-2</v>
      </c>
      <c r="H35" s="42">
        <f t="shared" si="8"/>
        <v>1.1868200040077603E-2</v>
      </c>
      <c r="I35" s="42">
        <f t="shared" si="8"/>
        <v>1.2347985876583811E-2</v>
      </c>
      <c r="J35" s="42">
        <f t="shared" si="8"/>
        <v>1.3532463363002734E-2</v>
      </c>
      <c r="K35" s="42">
        <f t="shared" si="8"/>
        <v>1.4805670742231491E-2</v>
      </c>
      <c r="L35" s="42">
        <f t="shared" si="8"/>
        <v>1.5050367433469436E-2</v>
      </c>
      <c r="M35" s="42">
        <f t="shared" si="8"/>
        <v>1.5419697751557937E-2</v>
      </c>
      <c r="N35" s="42">
        <f t="shared" si="8"/>
        <v>1.5389073053689639E-2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1.8796372999060462</v>
      </c>
      <c r="D41" s="47">
        <v>1.8941011470688518</v>
      </c>
      <c r="E41" s="47">
        <v>1.8802914999680114</v>
      </c>
      <c r="F41" s="47">
        <v>1.8653357300230802</v>
      </c>
      <c r="G41" s="47">
        <v>1.894800755654003</v>
      </c>
      <c r="H41" s="47">
        <v>1.9006500756143749</v>
      </c>
      <c r="I41" s="47">
        <v>1.8807399285653388</v>
      </c>
      <c r="J41" s="47">
        <v>1.9080735606994894</v>
      </c>
      <c r="K41" s="47">
        <v>1.9286154797972268</v>
      </c>
      <c r="L41" s="47">
        <v>1.894447499464071</v>
      </c>
      <c r="M41" s="47">
        <v>1.9086239244772567</v>
      </c>
      <c r="N41" s="47">
        <v>1.9254543255165373</v>
      </c>
    </row>
    <row r="43" spans="1:14" x14ac:dyDescent="0.25">
      <c r="A43" s="48" t="s">
        <v>31</v>
      </c>
      <c r="B43" s="48"/>
      <c r="C43" s="49">
        <v>98.634998635458089</v>
      </c>
      <c r="D43" s="49">
        <v>98.083721478274597</v>
      </c>
      <c r="E43" s="49">
        <v>95.601906481054471</v>
      </c>
      <c r="F43" s="49">
        <v>93.746010713783349</v>
      </c>
      <c r="G43" s="49">
        <v>94.522426346509519</v>
      </c>
      <c r="H43" s="49">
        <v>95.063954951257486</v>
      </c>
      <c r="I43" s="49">
        <v>97.480952925698773</v>
      </c>
      <c r="J43" s="49">
        <v>91.983549087132985</v>
      </c>
      <c r="K43" s="49">
        <v>90.916779283413234</v>
      </c>
      <c r="L43" s="49">
        <v>92.555873341960762</v>
      </c>
      <c r="M43" s="49">
        <v>90.969120500605314</v>
      </c>
      <c r="N43" s="49">
        <v>93.557219179083745</v>
      </c>
    </row>
    <row r="44" spans="1:14" x14ac:dyDescent="0.25">
      <c r="A44" s="19" t="s">
        <v>47</v>
      </c>
      <c r="B44" s="19"/>
      <c r="C44" s="50">
        <v>99.773925214397664</v>
      </c>
      <c r="D44" s="50">
        <v>98.083721478274612</v>
      </c>
      <c r="E44" s="50">
        <v>95.406498696995726</v>
      </c>
      <c r="F44" s="50">
        <v>93.395242836904686</v>
      </c>
      <c r="G44" s="50">
        <v>94.023317600605623</v>
      </c>
      <c r="H44" s="50">
        <v>94.44925552348937</v>
      </c>
      <c r="I44" s="50">
        <v>96.772184647550418</v>
      </c>
      <c r="J44" s="50">
        <v>91.231019618696763</v>
      </c>
      <c r="K44" s="50">
        <v>90.079406544071972</v>
      </c>
      <c r="L44" s="50">
        <v>91.638982793591126</v>
      </c>
      <c r="M44" s="50">
        <v>90.06179442496348</v>
      </c>
      <c r="N44" s="50">
        <v>92.637251182991648</v>
      </c>
    </row>
    <row r="45" spans="1:14" x14ac:dyDescent="0.25">
      <c r="A45" s="51" t="s">
        <v>48</v>
      </c>
      <c r="B45" s="51"/>
      <c r="C45" s="52">
        <v>97.47206336026467</v>
      </c>
      <c r="D45" s="52">
        <v>98.083721478274612</v>
      </c>
      <c r="E45" s="52">
        <v>95.817038674149416</v>
      </c>
      <c r="F45" s="52">
        <v>94.143529822040279</v>
      </c>
      <c r="G45" s="52">
        <v>95.09513057217697</v>
      </c>
      <c r="H45" s="52">
        <v>95.787549220747778</v>
      </c>
      <c r="I45" s="52">
        <v>98.332112788521741</v>
      </c>
      <c r="J45" s="52">
        <v>92.903724040916813</v>
      </c>
      <c r="K45" s="52">
        <v>91.940456209086264</v>
      </c>
      <c r="L45" s="52">
        <v>93.673513482941459</v>
      </c>
      <c r="M45" s="52">
        <v>92.084608973890241</v>
      </c>
      <c r="N45" s="52">
        <v>94.691411786428688</v>
      </c>
    </row>
    <row r="47" spans="1:14" x14ac:dyDescent="0.25">
      <c r="A47" s="48" t="s">
        <v>32</v>
      </c>
      <c r="B47" s="48"/>
      <c r="C47" s="49">
        <v>79.635591804355883</v>
      </c>
      <c r="D47" s="49">
        <v>79.647763028515257</v>
      </c>
      <c r="E47" s="49">
        <v>79.959599624380814</v>
      </c>
      <c r="F47" s="49">
        <v>80.174156967316435</v>
      </c>
      <c r="G47" s="49">
        <v>80.074796032727704</v>
      </c>
      <c r="H47" s="49">
        <v>79.99988261589526</v>
      </c>
      <c r="I47" s="49">
        <v>79.684158229925885</v>
      </c>
      <c r="J47" s="49">
        <v>80.37219727733185</v>
      </c>
      <c r="K47" s="49">
        <v>80.509824883356913</v>
      </c>
      <c r="L47" s="49">
        <v>80.304224318541074</v>
      </c>
      <c r="M47" s="49">
        <v>80.507322935615036</v>
      </c>
      <c r="N47" s="49">
        <v>80.171603815853317</v>
      </c>
    </row>
    <row r="48" spans="1:14" x14ac:dyDescent="0.25">
      <c r="A48" s="19" t="s">
        <v>45</v>
      </c>
      <c r="B48" s="19"/>
      <c r="C48" s="50">
        <v>77.661729000245643</v>
      </c>
      <c r="D48" s="50">
        <v>77.658837897771875</v>
      </c>
      <c r="E48" s="50">
        <v>78.008671628297108</v>
      </c>
      <c r="F48" s="50">
        <v>78.278255650231173</v>
      </c>
      <c r="G48" s="50">
        <v>78.192277110159921</v>
      </c>
      <c r="H48" s="50">
        <v>78.135466468593421</v>
      </c>
      <c r="I48" s="50">
        <v>77.830470983273315</v>
      </c>
      <c r="J48" s="50">
        <v>78.583026936422797</v>
      </c>
      <c r="K48" s="50">
        <v>78.745813242922935</v>
      </c>
      <c r="L48" s="50">
        <v>78.53813347468494</v>
      </c>
      <c r="M48" s="50">
        <v>78.773949242038341</v>
      </c>
      <c r="N48" s="50">
        <v>78.435036509832045</v>
      </c>
    </row>
    <row r="49" spans="1:14" x14ac:dyDescent="0.25">
      <c r="A49" s="51" t="s">
        <v>46</v>
      </c>
      <c r="B49" s="51"/>
      <c r="C49" s="52">
        <v>81.678584847797296</v>
      </c>
      <c r="D49" s="52">
        <v>81.608811900191654</v>
      </c>
      <c r="E49" s="52">
        <v>81.8728840670544</v>
      </c>
      <c r="F49" s="52">
        <v>82.070517321091785</v>
      </c>
      <c r="G49" s="52">
        <v>81.961079909410572</v>
      </c>
      <c r="H49" s="52">
        <v>81.876027598055572</v>
      </c>
      <c r="I49" s="52">
        <v>81.578813190748207</v>
      </c>
      <c r="J49" s="52">
        <v>82.20991896967513</v>
      </c>
      <c r="K49" s="52">
        <v>82.327293801271608</v>
      </c>
      <c r="L49" s="52">
        <v>82.1242164823948</v>
      </c>
      <c r="M49" s="52">
        <v>82.306151506804682</v>
      </c>
      <c r="N49" s="52">
        <v>81.990060695248374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Shetland Islands</vt:lpstr>
      <vt:lpstr>LerwickN</vt:lpstr>
      <vt:lpstr>LerwickS</vt:lpstr>
      <vt:lpstr>NorthIsS</vt:lpstr>
      <vt:lpstr>ShetlanC</vt:lpstr>
      <vt:lpstr>ShetlanN</vt:lpstr>
      <vt:lpstr>ShetlanS</vt:lpstr>
      <vt:lpstr>ShetlanW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2020-08-10T19:37:37Z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