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143" documentId="8_{29A87FFC-9AAA-4EE7-9B37-89F24CC73814}" xr6:coauthVersionLast="45" xr6:coauthVersionMax="45" xr10:uidLastSave="{EE99B821-2A6A-4434-99CB-A8C43CD187E0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East Dunbartonshire" sheetId="3" r:id="rId3"/>
    <sheet name="BearsdN" sheetId="4" r:id="rId4"/>
    <sheet name="BearsdS" sheetId="5" r:id="rId5"/>
    <sheet name="BishoNaC" sheetId="6" r:id="rId6"/>
    <sheet name="BishopbS" sheetId="7" r:id="rId7"/>
    <sheet name="Kirkinti" sheetId="8" r:id="rId8"/>
    <sheet name="Lenziean" sheetId="9" r:id="rId9"/>
    <sheet name="Milngavi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10" l="1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M17" i="10" s="1"/>
  <c r="M30" i="10" s="1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4" s="1"/>
  <c r="E30" i="4" l="1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30" i="3" l="1"/>
  <c r="E26" i="3"/>
  <c r="E30" i="3" s="1"/>
</calcChain>
</file>

<file path=xl/sharedStrings.xml><?xml version="1.0" encoding="utf-8"?>
<sst xmlns="http://schemas.openxmlformats.org/spreadsheetml/2006/main" count="498" uniqueCount="86">
  <si>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</si>
  <si>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</si>
  <si>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</si>
  <si>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</si>
  <si>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</si>
  <si>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</si>
  <si>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</si>
  <si>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</si>
  <si>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</si>
  <si>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</si>
  <si>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</si>
  <si>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</si>
  <si>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</si>
  <si>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</si>
  <si>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</si>
  <si>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</si>
  <si>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</si>
  <si>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</si>
  <si>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</si>
  <si>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</si>
  <si>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</si>
  <si>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</si>
  <si>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</si>
  <si>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</si>
  <si>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</si>
  <si>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</si>
  <si>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</si>
  <si>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</si>
  <si>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</si>
  <si>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</si>
  <si>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</si>
  <si>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</si>
  <si>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</si>
  <si>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</si>
  <si>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</si>
  <si>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</si>
  <si>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</si>
  <si>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</si>
  <si>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</si>
  <si>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</si>
  <si>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</si>
  <si>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</si>
  <si>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</si>
  <si>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</si>
  <si>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</si>
  <si>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</si>
  <si>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</si>
  <si>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</si>
  <si>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</si>
  <si>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</si>
  <si>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</si>
  <si>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</si>
  <si>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</si>
  <si>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Multi Member Wards - Projection Geography</t>
  </si>
  <si>
    <t>Bearsden North</t>
  </si>
  <si>
    <t>BearsdN</t>
  </si>
  <si>
    <t>Bearsden South</t>
  </si>
  <si>
    <t>BearsdS</t>
  </si>
  <si>
    <t>Bishopbriggs North and Campsie</t>
  </si>
  <si>
    <t>BishoNaC</t>
  </si>
  <si>
    <t>Bishopbriggs South</t>
  </si>
  <si>
    <t>BishopbS</t>
  </si>
  <si>
    <t>Kirkintilloch East and North and Twechar</t>
  </si>
  <si>
    <t>Kirkinti</t>
  </si>
  <si>
    <t>Lenzie and Kirkintilloch South</t>
  </si>
  <si>
    <t>Lenziean</t>
  </si>
  <si>
    <t>Milngavie</t>
  </si>
  <si>
    <t>Milngavi</t>
  </si>
  <si>
    <t>East Dunbartonshire Multi Member Wards</t>
  </si>
  <si>
    <t>Summary table for East Dunbartonshire</t>
  </si>
  <si>
    <t>Summary table for Bearsden North</t>
  </si>
  <si>
    <t>Summary table for Bearsden South</t>
  </si>
  <si>
    <t>Summary table for Bishopbriggs North and Campsie</t>
  </si>
  <si>
    <t>Summary table for Bishopbriggs South</t>
  </si>
  <si>
    <t>Summary table for Kirkintilloch East and North and Twechar</t>
  </si>
  <si>
    <t>Summary table for Lenzie and Kirkintilloch South</t>
  </si>
  <si>
    <t>Summary table for Milngavie</t>
  </si>
  <si>
    <t>East Dunbartonshire</t>
  </si>
  <si>
    <t>2018-based principal population projection summary table - East Dunbartonshire</t>
  </si>
  <si>
    <t>2018-based principal population projection summary table - Bearsden North</t>
  </si>
  <si>
    <t>2018-based principal population projection summary table - Bearsden South</t>
  </si>
  <si>
    <t>2018-based principal population projection summary table - Bishopbriggs North and Campsie</t>
  </si>
  <si>
    <t>2018-based principal population projection summary table - Bishopbriggs South</t>
  </si>
  <si>
    <t>2018-based principal population projection summary table - Kirkintilloch East and North and Twechar</t>
  </si>
  <si>
    <t>2018-based principal population projection summary table - Lenzie and Kirkintilloch South</t>
  </si>
  <si>
    <t>2018-based principal population projection summary table - Milngavie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</si>
</sst>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169" fontId="0" fillId="2" borderId="0" xfId="1" applyNumberFormat="1" applyFont="1" applyFill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abSelected="1" workbookViewId="0">
      <selection activeCell="D16" sqref="D16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68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77</v>
      </c>
      <c r="D9" s="55" t="s">
        <v>78</v>
      </c>
    </row>
    <row r="10" spans="1:4" x14ac:dyDescent="0.25">
      <c r="A10" s="54" t="s">
        <v>54</v>
      </c>
      <c r="D10" s="55" t="s">
        <v>79</v>
      </c>
    </row>
    <row r="11" spans="1:4" x14ac:dyDescent="0.25">
      <c r="A11" s="54" t="s">
        <v>56</v>
      </c>
      <c r="D11" s="55" t="s">
        <v>80</v>
      </c>
    </row>
    <row r="12" spans="1:4" x14ac:dyDescent="0.25">
      <c r="A12" s="54" t="s">
        <v>58</v>
      </c>
      <c r="D12" s="55" t="s">
        <v>81</v>
      </c>
    </row>
    <row r="13" spans="1:4" x14ac:dyDescent="0.25">
      <c r="A13" s="54" t="s">
        <v>60</v>
      </c>
      <c r="D13" s="55" t="s">
        <v>82</v>
      </c>
    </row>
    <row r="14" spans="1:4" x14ac:dyDescent="0.25">
      <c r="A14" s="54" t="s">
        <v>62</v>
      </c>
      <c r="D14" s="55" t="s">
        <v>83</v>
      </c>
    </row>
    <row r="15" spans="1:4" x14ac:dyDescent="0.25">
      <c r="A15" s="54" t="s">
        <v>64</v>
      </c>
      <c r="D15" s="55" t="s">
        <v>84</v>
      </c>
    </row>
    <row r="16" spans="1:4" x14ac:dyDescent="0.25">
      <c r="A16" s="54" t="s">
        <v>66</v>
      </c>
      <c r="D16" s="55" t="s">
        <v>85</v>
      </c>
    </row>
    <row r="17" spans="1:4" x14ac:dyDescent="0.25">
      <c r="A17" s="54"/>
      <c r="D17" s="55"/>
    </row>
    <row r="18" spans="1:4" x14ac:dyDescent="0.25">
      <c r="A18" s="54"/>
      <c r="D18" s="55"/>
    </row>
    <row r="19" spans="1:4" x14ac:dyDescent="0.25">
      <c r="A19" s="54"/>
      <c r="D19" s="55"/>
    </row>
    <row r="20" spans="1:4" x14ac:dyDescent="0.25">
      <c r="A20" s="54"/>
      <c r="D20" s="55"/>
    </row>
    <row r="21" spans="1:4" x14ac:dyDescent="0.25">
      <c r="A21" s="54"/>
      <c r="D21" s="55"/>
    </row>
    <row r="22" spans="1:4" x14ac:dyDescent="0.25">
      <c r="A22" s="54"/>
      <c r="D22" s="55"/>
    </row>
    <row r="23" spans="1:4" x14ac:dyDescent="0.25">
      <c r="A23" s="54"/>
      <c r="D23" s="55"/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'East Dunbartonshire'!A1" display="2018-based principal population projection summary table - East Dunbartonshire" xr:uid="{8C13A383-8A2F-4E4C-ADE7-42713AD6A7C8}"/>
    <hyperlink ref="D10" location="BearsdN!A1" display="2018-based principal population projection summary table - Bearsden North" xr:uid="{EBE67AB4-B547-4A5A-A4B1-0D8E956FFDCC}"/>
    <hyperlink ref="D11" location="BearsdS!A1" display="2018-based principal population projection summary table - Bearsden South" xr:uid="{E1B18499-F634-4753-B982-D88ED63873AE}"/>
    <hyperlink ref="D12" location="BishoNaC!A1" display="2018-based principal population projection summary table - Bishopbriggs North and Campsie" xr:uid="{C4B50ADF-354F-4822-88CB-2FB03FE9CA6E}"/>
    <hyperlink ref="D13" location="BishopbS!A1" display="2018-based principal population projection summary table - Bishopbriggs South" xr:uid="{0F36F2A4-F883-4E29-A8DB-11A050E9D77B}"/>
    <hyperlink ref="D14" location="Kirkinti!A1" display="2018-based principal population projection summary table - Kirkintilloch East and North and Twechar" xr:uid="{7EC15C19-EE2C-4ABB-B393-DADEBF6BF999}"/>
    <hyperlink ref="D15" location="Lenziean!A1" display="2018-based principal population projection summary table - Lenzie and Kirkintilloch South" xr:uid="{F816666B-5353-4820-B77B-D590E3FDED93}"/>
    <hyperlink ref="D16" location="Milngavi!A1" display="2018-based principal population projection summary table - Milngavie" xr:uid="{9602A636-BBF9-4DEE-B37C-99CBB204962B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C6AB-7A3D-4023-A53D-5FE2AC7FE661}"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76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13537</v>
      </c>
      <c r="D8" s="21">
        <v>13527.244021390447</v>
      </c>
      <c r="E8" s="21">
        <v>13510.018859504682</v>
      </c>
      <c r="F8" s="21">
        <v>13497.671266018097</v>
      </c>
      <c r="G8" s="21">
        <v>13482.268307253249</v>
      </c>
      <c r="H8" s="21">
        <v>13464.756988545514</v>
      </c>
      <c r="I8" s="21">
        <v>13449.514419546558</v>
      </c>
      <c r="J8" s="21">
        <v>13435.873900136223</v>
      </c>
      <c r="K8" s="21">
        <v>13424.490851696431</v>
      </c>
      <c r="L8" s="21">
        <v>13406.083331731188</v>
      </c>
      <c r="M8" s="21">
        <v>13389.170626150846</v>
      </c>
      <c r="N8" s="21">
        <v>13369.064656756238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90.42755350499651</v>
      </c>
      <c r="D10" s="26">
        <f t="shared" ref="D10:N10" si="0">SUM(D11:D12)</f>
        <v>90.846115678187886</v>
      </c>
      <c r="E10" s="26">
        <f t="shared" si="0"/>
        <v>90.688168176339246</v>
      </c>
      <c r="F10" s="26">
        <f t="shared" si="0"/>
        <v>89.955950365971717</v>
      </c>
      <c r="G10" s="26">
        <f t="shared" si="0"/>
        <v>89.397691722581612</v>
      </c>
      <c r="H10" s="26">
        <f t="shared" si="0"/>
        <v>89.053403482413188</v>
      </c>
      <c r="I10" s="26">
        <f t="shared" si="0"/>
        <v>88.605159349490961</v>
      </c>
      <c r="J10" s="26">
        <f t="shared" si="0"/>
        <v>87.754481906602805</v>
      </c>
      <c r="K10" s="26">
        <f t="shared" si="0"/>
        <v>87.003168501405639</v>
      </c>
      <c r="L10" s="26">
        <f t="shared" si="0"/>
        <v>86.527395987123654</v>
      </c>
      <c r="M10" s="26">
        <f t="shared" si="0"/>
        <v>85.312775891599117</v>
      </c>
      <c r="N10" s="26">
        <f t="shared" si="0"/>
        <v>84.735632568246473</v>
      </c>
    </row>
    <row r="11" spans="1:14" x14ac:dyDescent="0.25">
      <c r="A11" s="20" t="s">
        <v>34</v>
      </c>
      <c r="B11" s="18"/>
      <c r="C11" s="22">
        <v>46.36540118805469</v>
      </c>
      <c r="D11" s="22">
        <v>46.362163496267812</v>
      </c>
      <c r="E11" s="22">
        <v>46.466704038684043</v>
      </c>
      <c r="F11" s="22">
        <v>46.039687043528438</v>
      </c>
      <c r="G11" s="22">
        <v>45.556606229631136</v>
      </c>
      <c r="H11" s="22">
        <v>45.564400298734718</v>
      </c>
      <c r="I11" s="22">
        <v>45.376298676346266</v>
      </c>
      <c r="J11" s="22">
        <v>45.125592381899025</v>
      </c>
      <c r="K11" s="22">
        <v>44.600571642299521</v>
      </c>
      <c r="L11" s="22">
        <v>44.307837609356078</v>
      </c>
      <c r="M11" s="22">
        <v>43.736296501389418</v>
      </c>
      <c r="N11" s="22">
        <v>43.170574908453993</v>
      </c>
    </row>
    <row r="12" spans="1:14" x14ac:dyDescent="0.25">
      <c r="A12" s="27" t="s">
        <v>35</v>
      </c>
      <c r="B12" s="28"/>
      <c r="C12" s="29">
        <v>44.06215231694182</v>
      </c>
      <c r="D12" s="29">
        <v>44.483952181920074</v>
      </c>
      <c r="E12" s="29">
        <v>44.221464137655204</v>
      </c>
      <c r="F12" s="29">
        <v>43.916263322443278</v>
      </c>
      <c r="G12" s="29">
        <v>43.841085492950477</v>
      </c>
      <c r="H12" s="29">
        <v>43.48900318367847</v>
      </c>
      <c r="I12" s="29">
        <v>43.228860673144695</v>
      </c>
      <c r="J12" s="29">
        <v>42.62888952470378</v>
      </c>
      <c r="K12" s="29">
        <v>42.402596859106119</v>
      </c>
      <c r="L12" s="29">
        <v>42.219558377767576</v>
      </c>
      <c r="M12" s="29">
        <v>41.576479390209698</v>
      </c>
      <c r="N12" s="29">
        <v>41.56505765979248</v>
      </c>
    </row>
    <row r="13" spans="1:14" x14ac:dyDescent="0.25">
      <c r="A13" s="33" t="s">
        <v>36</v>
      </c>
      <c r="B13" s="18"/>
      <c r="C13" s="26">
        <f>SUM(C14:C15)</f>
        <v>126.39166496882081</v>
      </c>
      <c r="D13" s="26">
        <f t="shared" ref="D13:N13" si="1">SUM(D14:D15)</f>
        <v>133.6349083449856</v>
      </c>
      <c r="E13" s="26">
        <f t="shared" si="1"/>
        <v>130.10217593361685</v>
      </c>
      <c r="F13" s="26">
        <f t="shared" si="1"/>
        <v>132.46999766676291</v>
      </c>
      <c r="G13" s="26">
        <f t="shared" si="1"/>
        <v>133.33597322634674</v>
      </c>
      <c r="H13" s="26">
        <f t="shared" si="1"/>
        <v>134.30287635234532</v>
      </c>
      <c r="I13" s="26">
        <f t="shared" si="1"/>
        <v>134.11728639922575</v>
      </c>
      <c r="J13" s="26">
        <f t="shared" si="1"/>
        <v>133.36749047031785</v>
      </c>
      <c r="K13" s="26">
        <f t="shared" si="1"/>
        <v>136.94811750219569</v>
      </c>
      <c r="L13" s="26">
        <f t="shared" si="1"/>
        <v>135.12823630227905</v>
      </c>
      <c r="M13" s="26">
        <f t="shared" si="1"/>
        <v>135.71711917595943</v>
      </c>
      <c r="N13" s="26">
        <f t="shared" si="1"/>
        <v>135.16036339686269</v>
      </c>
    </row>
    <row r="14" spans="1:14" x14ac:dyDescent="0.25">
      <c r="A14" s="20" t="s">
        <v>37</v>
      </c>
      <c r="B14" s="18"/>
      <c r="C14" s="22">
        <v>59.864744690661247</v>
      </c>
      <c r="D14" s="22">
        <v>62.433879240685187</v>
      </c>
      <c r="E14" s="22">
        <v>60.921036405507273</v>
      </c>
      <c r="F14" s="22">
        <v>61.851912077493225</v>
      </c>
      <c r="G14" s="22">
        <v>62.292048387707766</v>
      </c>
      <c r="H14" s="22">
        <v>62.776320369265498</v>
      </c>
      <c r="I14" s="22">
        <v>62.705705519932366</v>
      </c>
      <c r="J14" s="22">
        <v>62.338226057115655</v>
      </c>
      <c r="K14" s="22">
        <v>64.000834659175055</v>
      </c>
      <c r="L14" s="22">
        <v>63.30858652852806</v>
      </c>
      <c r="M14" s="22">
        <v>63.631853363965398</v>
      </c>
      <c r="N14" s="22">
        <v>63.559281265343166</v>
      </c>
    </row>
    <row r="15" spans="1:14" x14ac:dyDescent="0.25">
      <c r="A15" s="10" t="s">
        <v>38</v>
      </c>
      <c r="B15" s="12"/>
      <c r="C15" s="23">
        <v>66.526920278159565</v>
      </c>
      <c r="D15" s="23">
        <v>71.201029104300403</v>
      </c>
      <c r="E15" s="23">
        <v>69.181139528109568</v>
      </c>
      <c r="F15" s="23">
        <v>70.618085589269683</v>
      </c>
      <c r="G15" s="23">
        <v>71.043924838638972</v>
      </c>
      <c r="H15" s="23">
        <v>71.526555983079817</v>
      </c>
      <c r="I15" s="23">
        <v>71.411580879293368</v>
      </c>
      <c r="J15" s="23">
        <v>71.029264413202199</v>
      </c>
      <c r="K15" s="23">
        <v>72.947282843020631</v>
      </c>
      <c r="L15" s="23">
        <v>71.819649773750996</v>
      </c>
      <c r="M15" s="23">
        <v>72.08526581199402</v>
      </c>
      <c r="N15" s="23">
        <v>71.601082131519519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-35.964111463824295</v>
      </c>
      <c r="D17" s="32">
        <f t="shared" ref="D17:N17" si="2">D10-D13</f>
        <v>-42.788792666797718</v>
      </c>
      <c r="E17" s="32">
        <f t="shared" si="2"/>
        <v>-39.414007757277602</v>
      </c>
      <c r="F17" s="32">
        <f t="shared" si="2"/>
        <v>-42.514047300791191</v>
      </c>
      <c r="G17" s="32">
        <f t="shared" si="2"/>
        <v>-43.938281503765126</v>
      </c>
      <c r="H17" s="32">
        <f t="shared" si="2"/>
        <v>-45.249472869932134</v>
      </c>
      <c r="I17" s="32">
        <f t="shared" si="2"/>
        <v>-45.512127049734787</v>
      </c>
      <c r="J17" s="32">
        <f t="shared" si="2"/>
        <v>-45.613008563715042</v>
      </c>
      <c r="K17" s="32">
        <f t="shared" si="2"/>
        <v>-49.944949000790047</v>
      </c>
      <c r="L17" s="32">
        <f t="shared" si="2"/>
        <v>-48.600840315155395</v>
      </c>
      <c r="M17" s="32">
        <f t="shared" si="2"/>
        <v>-50.404343284360309</v>
      </c>
      <c r="N17" s="32">
        <f t="shared" si="2"/>
        <v>-50.424730828616219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557.55496141761364</v>
      </c>
      <c r="D19" s="26">
        <f t="shared" ref="D19:N19" si="3">SUM(D20:D21)</f>
        <v>557.72060044209843</v>
      </c>
      <c r="E19" s="26">
        <f t="shared" si="3"/>
        <v>557.33453602225586</v>
      </c>
      <c r="F19" s="26">
        <f t="shared" si="3"/>
        <v>559.06126265512114</v>
      </c>
      <c r="G19" s="26">
        <f t="shared" si="3"/>
        <v>558.20470507870618</v>
      </c>
      <c r="H19" s="26">
        <f t="shared" si="3"/>
        <v>560.62156457816491</v>
      </c>
      <c r="I19" s="26">
        <f t="shared" si="3"/>
        <v>561.19558120698616</v>
      </c>
      <c r="J19" s="26">
        <f t="shared" si="3"/>
        <v>561.04361321863814</v>
      </c>
      <c r="K19" s="26">
        <f t="shared" si="3"/>
        <v>561.49436703366223</v>
      </c>
      <c r="L19" s="26">
        <f t="shared" si="3"/>
        <v>560.14257619391105</v>
      </c>
      <c r="M19" s="26">
        <f t="shared" si="3"/>
        <v>559.9838036755018</v>
      </c>
      <c r="N19" s="26">
        <f t="shared" si="3"/>
        <v>559.24722717176087</v>
      </c>
    </row>
    <row r="20" spans="1:14" x14ac:dyDescent="0.25">
      <c r="A20" s="60" t="s">
        <v>40</v>
      </c>
      <c r="B20" s="60"/>
      <c r="C20" s="22">
        <v>274.47737654620488</v>
      </c>
      <c r="D20" s="22">
        <v>275.855494133337</v>
      </c>
      <c r="E20" s="22">
        <v>275.31486632303648</v>
      </c>
      <c r="F20" s="22">
        <v>276.44126998047398</v>
      </c>
      <c r="G20" s="22">
        <v>276.34530038481398</v>
      </c>
      <c r="H20" s="22">
        <v>277.15406158506551</v>
      </c>
      <c r="I20" s="22">
        <v>277.61327968543412</v>
      </c>
      <c r="J20" s="22">
        <v>277.81075451919304</v>
      </c>
      <c r="K20" s="22">
        <v>278.38963299928696</v>
      </c>
      <c r="L20" s="22">
        <v>277.71741944147419</v>
      </c>
      <c r="M20" s="22">
        <v>277.72669638330967</v>
      </c>
      <c r="N20" s="22">
        <v>277.44582762502193</v>
      </c>
    </row>
    <row r="21" spans="1:14" x14ac:dyDescent="0.25">
      <c r="A21" s="27" t="s">
        <v>41</v>
      </c>
      <c r="B21" s="27"/>
      <c r="C21" s="29">
        <v>283.0775848714087</v>
      </c>
      <c r="D21" s="29">
        <v>281.86510630876137</v>
      </c>
      <c r="E21" s="29">
        <v>282.01966969921943</v>
      </c>
      <c r="F21" s="29">
        <v>282.61999267464716</v>
      </c>
      <c r="G21" s="29">
        <v>281.85940469389226</v>
      </c>
      <c r="H21" s="29">
        <v>283.46750299309946</v>
      </c>
      <c r="I21" s="29">
        <v>283.58230152155204</v>
      </c>
      <c r="J21" s="29">
        <v>283.2328586994451</v>
      </c>
      <c r="K21" s="29">
        <v>283.10473403437527</v>
      </c>
      <c r="L21" s="29">
        <v>282.42515675243686</v>
      </c>
      <c r="M21" s="29">
        <v>282.25710729219213</v>
      </c>
      <c r="N21" s="29">
        <v>281.80139954673899</v>
      </c>
    </row>
    <row r="22" spans="1:14" x14ac:dyDescent="0.25">
      <c r="A22" s="63" t="s">
        <v>44</v>
      </c>
      <c r="B22" s="63"/>
      <c r="C22" s="26">
        <f>SUM(C23:C24)</f>
        <v>531.34682856334109</v>
      </c>
      <c r="D22" s="26">
        <f t="shared" ref="D22:N22" si="4">SUM(D23:D24)</f>
        <v>532.15696966106566</v>
      </c>
      <c r="E22" s="26">
        <f t="shared" si="4"/>
        <v>530.26812175156647</v>
      </c>
      <c r="F22" s="26">
        <f t="shared" si="4"/>
        <v>531.95017411917502</v>
      </c>
      <c r="G22" s="26">
        <f t="shared" si="4"/>
        <v>531.77774228267538</v>
      </c>
      <c r="H22" s="26">
        <f t="shared" si="4"/>
        <v>530.61466070718757</v>
      </c>
      <c r="I22" s="26">
        <f t="shared" si="4"/>
        <v>529.32397356758929</v>
      </c>
      <c r="J22" s="26">
        <f t="shared" si="4"/>
        <v>526.81365309471494</v>
      </c>
      <c r="K22" s="26">
        <f t="shared" si="4"/>
        <v>529.95693799811522</v>
      </c>
      <c r="L22" s="26">
        <f t="shared" si="4"/>
        <v>528.45444145909948</v>
      </c>
      <c r="M22" s="26">
        <f t="shared" si="4"/>
        <v>529.68542978574828</v>
      </c>
      <c r="N22" s="26">
        <f t="shared" si="4"/>
        <v>529.44246218846354</v>
      </c>
    </row>
    <row r="23" spans="1:14" x14ac:dyDescent="0.25">
      <c r="A23" s="60" t="s">
        <v>42</v>
      </c>
      <c r="B23" s="60"/>
      <c r="C23" s="23">
        <v>270.97429489207411</v>
      </c>
      <c r="D23" s="22">
        <v>269.3805435234259</v>
      </c>
      <c r="E23" s="22">
        <v>269.88290159528418</v>
      </c>
      <c r="F23" s="22">
        <v>268.95508296723455</v>
      </c>
      <c r="G23" s="22">
        <v>268.36120174613751</v>
      </c>
      <c r="H23" s="22">
        <v>268.54717127146972</v>
      </c>
      <c r="I23" s="22">
        <v>267.81418735398682</v>
      </c>
      <c r="J23" s="22">
        <v>266.90205757512047</v>
      </c>
      <c r="K23" s="22">
        <v>267.72966383710911</v>
      </c>
      <c r="L23" s="22">
        <v>266.76008885688253</v>
      </c>
      <c r="M23" s="22">
        <v>265.53830959388108</v>
      </c>
      <c r="N23" s="22">
        <v>267.34354527820119</v>
      </c>
    </row>
    <row r="24" spans="1:14" x14ac:dyDescent="0.25">
      <c r="A24" s="10" t="s">
        <v>43</v>
      </c>
      <c r="B24" s="10"/>
      <c r="C24" s="23">
        <v>260.37253367126698</v>
      </c>
      <c r="D24" s="23">
        <v>262.77642613763982</v>
      </c>
      <c r="E24" s="23">
        <v>260.38522015628223</v>
      </c>
      <c r="F24" s="23">
        <v>262.99509115194047</v>
      </c>
      <c r="G24" s="23">
        <v>263.41654053653787</v>
      </c>
      <c r="H24" s="23">
        <v>262.0674894357179</v>
      </c>
      <c r="I24" s="23">
        <v>261.50978621360252</v>
      </c>
      <c r="J24" s="23">
        <v>259.91159551959453</v>
      </c>
      <c r="K24" s="23">
        <v>262.22727416100611</v>
      </c>
      <c r="L24" s="23">
        <v>261.69435260221695</v>
      </c>
      <c r="M24" s="23">
        <v>264.14712019186715</v>
      </c>
      <c r="N24" s="23">
        <v>262.09891691026235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26.208132854272549</v>
      </c>
      <c r="D26" s="32">
        <f t="shared" ref="D26:N26" si="5">D19-D22</f>
        <v>25.563630781032771</v>
      </c>
      <c r="E26" s="32">
        <f t="shared" si="5"/>
        <v>27.066414270689393</v>
      </c>
      <c r="F26" s="32">
        <f t="shared" si="5"/>
        <v>27.111088535946124</v>
      </c>
      <c r="G26" s="32">
        <f t="shared" si="5"/>
        <v>26.426962796030807</v>
      </c>
      <c r="H26" s="32">
        <f t="shared" si="5"/>
        <v>30.006903870977339</v>
      </c>
      <c r="I26" s="32">
        <f t="shared" si="5"/>
        <v>31.871607639396871</v>
      </c>
      <c r="J26" s="32">
        <f t="shared" si="5"/>
        <v>34.229960123923206</v>
      </c>
      <c r="K26" s="32">
        <f t="shared" si="5"/>
        <v>31.537429035547007</v>
      </c>
      <c r="L26" s="32">
        <f t="shared" si="5"/>
        <v>31.68813473481157</v>
      </c>
      <c r="M26" s="32">
        <f t="shared" si="5"/>
        <v>30.29837388975352</v>
      </c>
      <c r="N26" s="32">
        <f t="shared" si="5"/>
        <v>29.804764983297332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-9.7559786095517467</v>
      </c>
      <c r="D30" s="32">
        <f t="shared" ref="D30:N30" si="6">D17+D26+D28</f>
        <v>-17.225161885764948</v>
      </c>
      <c r="E30" s="32">
        <f t="shared" si="6"/>
        <v>-12.34759348658821</v>
      </c>
      <c r="F30" s="32">
        <f t="shared" si="6"/>
        <v>-15.402958764845067</v>
      </c>
      <c r="G30" s="32">
        <f t="shared" si="6"/>
        <v>-17.511318707734318</v>
      </c>
      <c r="H30" s="32">
        <f t="shared" si="6"/>
        <v>-15.242568998954795</v>
      </c>
      <c r="I30" s="32">
        <f t="shared" si="6"/>
        <v>-13.640519410337916</v>
      </c>
      <c r="J30" s="32">
        <f t="shared" si="6"/>
        <v>-11.383048439791835</v>
      </c>
      <c r="K30" s="32">
        <f t="shared" si="6"/>
        <v>-18.40751996524304</v>
      </c>
      <c r="L30" s="32">
        <f t="shared" si="6"/>
        <v>-16.912705580343825</v>
      </c>
      <c r="M30" s="32">
        <f t="shared" si="6"/>
        <v>-20.105969394606788</v>
      </c>
      <c r="N30" s="32">
        <f t="shared" si="6"/>
        <v>-20.619965845318887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13527.244021390447</v>
      </c>
      <c r="D32" s="21">
        <v>13510.018859504682</v>
      </c>
      <c r="E32" s="21">
        <v>13497.671266018097</v>
      </c>
      <c r="F32" s="21">
        <v>13482.268307253249</v>
      </c>
      <c r="G32" s="21">
        <v>13464.756988545514</v>
      </c>
      <c r="H32" s="21">
        <v>13449.514419546558</v>
      </c>
      <c r="I32" s="21">
        <v>13435.873900136223</v>
      </c>
      <c r="J32" s="21">
        <v>13424.490851696431</v>
      </c>
      <c r="K32" s="21">
        <v>13406.083331731188</v>
      </c>
      <c r="L32" s="21">
        <v>13389.170626150846</v>
      </c>
      <c r="M32" s="21">
        <v>13369.064656756238</v>
      </c>
      <c r="N32" s="21">
        <v>13348.444690910919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-7.2068985813356079E-4</v>
      </c>
      <c r="D34" s="39">
        <f t="shared" ref="D34:N34" si="7">(D32/D8)-1</f>
        <v>-1.2733681641675654E-3</v>
      </c>
      <c r="E34" s="39">
        <f t="shared" si="7"/>
        <v>-9.1395827163476273E-4</v>
      </c>
      <c r="F34" s="39">
        <f t="shared" si="7"/>
        <v>-1.1411567566936842E-3</v>
      </c>
      <c r="G34" s="39">
        <f t="shared" si="7"/>
        <v>-1.2988406927277873E-3</v>
      </c>
      <c r="H34" s="39">
        <f t="shared" si="7"/>
        <v>-1.132034466862053E-3</v>
      </c>
      <c r="I34" s="39">
        <f t="shared" si="7"/>
        <v>-1.0142016272729482E-3</v>
      </c>
      <c r="J34" s="39">
        <f t="shared" si="7"/>
        <v>-8.4721310458835131E-4</v>
      </c>
      <c r="K34" s="39">
        <f t="shared" si="7"/>
        <v>-1.3711894304667682E-3</v>
      </c>
      <c r="L34" s="39">
        <f t="shared" si="7"/>
        <v>-1.2615694802008415E-3</v>
      </c>
      <c r="M34" s="39">
        <f t="shared" si="7"/>
        <v>-1.501659061341587E-3</v>
      </c>
      <c r="N34" s="39">
        <f t="shared" si="7"/>
        <v>-1.5423641350180706E-3</v>
      </c>
    </row>
    <row r="35" spans="1:14" ht="15.75" thickBot="1" x14ac:dyDescent="0.3">
      <c r="A35" s="40" t="s">
        <v>15</v>
      </c>
      <c r="B35" s="41"/>
      <c r="C35" s="42">
        <f>(C32/$C$8)-1</f>
        <v>-7.2068985813356079E-4</v>
      </c>
      <c r="D35" s="42">
        <f t="shared" ref="D35:N35" si="8">(D32/$C$8)-1</f>
        <v>-1.9931403187795071E-3</v>
      </c>
      <c r="E35" s="42">
        <f t="shared" si="8"/>
        <v>-2.9052769433333125E-3</v>
      </c>
      <c r="F35" s="42">
        <f t="shared" si="8"/>
        <v>-4.0431183236131485E-3</v>
      </c>
      <c r="G35" s="42">
        <f t="shared" si="8"/>
        <v>-5.336707649736705E-3</v>
      </c>
      <c r="H35" s="42">
        <f t="shared" si="8"/>
        <v>-6.4627007795997615E-3</v>
      </c>
      <c r="I35" s="42">
        <f t="shared" si="8"/>
        <v>-7.4703479252254956E-3</v>
      </c>
      <c r="J35" s="42">
        <f t="shared" si="8"/>
        <v>-8.3112320531556483E-3</v>
      </c>
      <c r="K35" s="42">
        <f t="shared" si="8"/>
        <v>-9.6710252100770111E-3</v>
      </c>
      <c r="L35" s="42">
        <f t="shared" si="8"/>
        <v>-1.0920394020030533E-2</v>
      </c>
      <c r="M35" s="42">
        <f t="shared" si="8"/>
        <v>-1.240565437273855E-2</v>
      </c>
      <c r="N35" s="42">
        <f t="shared" si="8"/>
        <v>-1.3928884471380742E-2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1.5893804997975409</v>
      </c>
      <c r="D41" s="47">
        <v>1.5981704840272359</v>
      </c>
      <c r="E41" s="47">
        <v>1.6003359486764497</v>
      </c>
      <c r="F41" s="47">
        <v>1.5936446834553442</v>
      </c>
      <c r="G41" s="47">
        <v>1.594626039114033</v>
      </c>
      <c r="H41" s="47">
        <v>1.6005698734135378</v>
      </c>
      <c r="I41" s="47">
        <v>1.6058743410659329</v>
      </c>
      <c r="J41" s="47">
        <v>1.6068424237933467</v>
      </c>
      <c r="K41" s="47">
        <v>1.6125186808583236</v>
      </c>
      <c r="L41" s="47">
        <v>1.6239972134524168</v>
      </c>
      <c r="M41" s="47">
        <v>1.6242190738788607</v>
      </c>
      <c r="N41" s="47">
        <v>1.6365943787127384</v>
      </c>
    </row>
    <row r="43" spans="1:14" x14ac:dyDescent="0.25">
      <c r="A43" s="48" t="s">
        <v>31</v>
      </c>
      <c r="B43" s="48"/>
      <c r="C43" s="49">
        <v>68.163221655898525</v>
      </c>
      <c r="D43" s="49">
        <v>70.80442715353567</v>
      </c>
      <c r="E43" s="49">
        <v>68.35568582457411</v>
      </c>
      <c r="F43" s="49">
        <v>68.333820630268988</v>
      </c>
      <c r="G43" s="49">
        <v>67.82246875060288</v>
      </c>
      <c r="H43" s="49">
        <v>67.197205615378664</v>
      </c>
      <c r="I43" s="49">
        <v>66.084395691358665</v>
      </c>
      <c r="J43" s="49">
        <v>64.605138555817632</v>
      </c>
      <c r="K43" s="49">
        <v>65.141346697195914</v>
      </c>
      <c r="L43" s="49">
        <v>63.396888708408468</v>
      </c>
      <c r="M43" s="49">
        <v>62.493918292654357</v>
      </c>
      <c r="N43" s="49">
        <v>61.122709797895723</v>
      </c>
    </row>
    <row r="44" spans="1:14" x14ac:dyDescent="0.25">
      <c r="A44" s="19" t="s">
        <v>47</v>
      </c>
      <c r="B44" s="19"/>
      <c r="C44" s="50">
        <v>69.007332644670541</v>
      </c>
      <c r="D44" s="50">
        <v>70.80442715353567</v>
      </c>
      <c r="E44" s="50">
        <v>68.194578577756388</v>
      </c>
      <c r="F44" s="50">
        <v>68.022237591731113</v>
      </c>
      <c r="G44" s="50">
        <v>67.379174971835425</v>
      </c>
      <c r="H44" s="50">
        <v>66.612982368343069</v>
      </c>
      <c r="I44" s="50">
        <v>65.379383065481946</v>
      </c>
      <c r="J44" s="50">
        <v>63.815529035247977</v>
      </c>
      <c r="K44" s="50">
        <v>64.244521614024933</v>
      </c>
      <c r="L44" s="50">
        <v>62.450728114974794</v>
      </c>
      <c r="M44" s="50">
        <v>61.47349880050939</v>
      </c>
      <c r="N44" s="50">
        <v>60.052395610588057</v>
      </c>
    </row>
    <row r="45" spans="1:14" x14ac:dyDescent="0.25">
      <c r="A45" s="51" t="s">
        <v>48</v>
      </c>
      <c r="B45" s="51"/>
      <c r="C45" s="52">
        <v>67.421102099824992</v>
      </c>
      <c r="D45" s="52">
        <v>70.804427153535656</v>
      </c>
      <c r="E45" s="52">
        <v>68.498188784769226</v>
      </c>
      <c r="F45" s="52">
        <v>68.609079725624056</v>
      </c>
      <c r="G45" s="52">
        <v>68.215980532333404</v>
      </c>
      <c r="H45" s="52">
        <v>67.718467075638699</v>
      </c>
      <c r="I45" s="52">
        <v>66.716116593229529</v>
      </c>
      <c r="J45" s="52">
        <v>65.314409434613481</v>
      </c>
      <c r="K45" s="52">
        <v>65.949059131987312</v>
      </c>
      <c r="L45" s="52">
        <v>64.255020017375827</v>
      </c>
      <c r="M45" s="52">
        <v>63.423242660967034</v>
      </c>
      <c r="N45" s="52">
        <v>62.105292118235823</v>
      </c>
    </row>
    <row r="47" spans="1:14" x14ac:dyDescent="0.25">
      <c r="A47" s="48" t="s">
        <v>32</v>
      </c>
      <c r="B47" s="48"/>
      <c r="C47" s="49">
        <v>84.183501627832086</v>
      </c>
      <c r="D47" s="49">
        <v>83.700015238562656</v>
      </c>
      <c r="E47" s="49">
        <v>84.118523846073856</v>
      </c>
      <c r="F47" s="49">
        <v>84.11606859553747</v>
      </c>
      <c r="G47" s="49">
        <v>84.200819719438243</v>
      </c>
      <c r="H47" s="49">
        <v>84.306447525678635</v>
      </c>
      <c r="I47" s="49">
        <v>84.500452926195521</v>
      </c>
      <c r="J47" s="49">
        <v>84.771615766798973</v>
      </c>
      <c r="K47" s="49">
        <v>84.66665379164705</v>
      </c>
      <c r="L47" s="49">
        <v>84.982121153817687</v>
      </c>
      <c r="M47" s="49">
        <v>85.149869426452057</v>
      </c>
      <c r="N47" s="49">
        <v>85.409696823177811</v>
      </c>
    </row>
    <row r="48" spans="1:14" x14ac:dyDescent="0.25">
      <c r="A48" s="19" t="s">
        <v>45</v>
      </c>
      <c r="B48" s="19"/>
      <c r="C48" s="50">
        <v>82.168644560792515</v>
      </c>
      <c r="D48" s="50">
        <v>81.835195161909056</v>
      </c>
      <c r="E48" s="50">
        <v>82.311036353590438</v>
      </c>
      <c r="F48" s="50">
        <v>82.338941051084305</v>
      </c>
      <c r="G48" s="50">
        <v>82.454880016504745</v>
      </c>
      <c r="H48" s="50">
        <v>82.594448107576142</v>
      </c>
      <c r="I48" s="50">
        <v>82.824513917562015</v>
      </c>
      <c r="J48" s="50">
        <v>83.128590303627988</v>
      </c>
      <c r="K48" s="50">
        <v>83.038660312941275</v>
      </c>
      <c r="L48" s="50">
        <v>83.390870402658095</v>
      </c>
      <c r="M48" s="50">
        <v>83.588551685476702</v>
      </c>
      <c r="N48" s="50">
        <v>83.879940309860459</v>
      </c>
    </row>
    <row r="49" spans="1:14" x14ac:dyDescent="0.25">
      <c r="A49" s="51" t="s">
        <v>46</v>
      </c>
      <c r="B49" s="51"/>
      <c r="C49" s="52">
        <v>85.843575668658744</v>
      </c>
      <c r="D49" s="52">
        <v>85.284459363401595</v>
      </c>
      <c r="E49" s="52">
        <v>85.66061525044536</v>
      </c>
      <c r="F49" s="52">
        <v>85.644267069445803</v>
      </c>
      <c r="G49" s="52">
        <v>85.71095521710545</v>
      </c>
      <c r="H49" s="52">
        <v>85.796228163090746</v>
      </c>
      <c r="I49" s="52">
        <v>85.967403680541693</v>
      </c>
      <c r="J49" s="52">
        <v>86.207983692713455</v>
      </c>
      <c r="K49" s="52">
        <v>86.101249440430863</v>
      </c>
      <c r="L49" s="52">
        <v>86.390280852460847</v>
      </c>
      <c r="M49" s="52">
        <v>86.537685469707739</v>
      </c>
      <c r="N49" s="52">
        <v>86.772682433183107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>
      <selection activeCell="A2" sqref="A2:A8"/>
    </sheetView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53</v>
      </c>
      <c r="B1" s="4" t="s">
        <v>6</v>
      </c>
    </row>
    <row r="2" spans="1:2" x14ac:dyDescent="0.25">
      <c r="A2" s="54" t="s">
        <v>54</v>
      </c>
      <c r="B2" s="54" t="s">
        <v>55</v>
      </c>
    </row>
    <row r="3" spans="1:2" x14ac:dyDescent="0.25">
      <c r="A3" s="54" t="s">
        <v>56</v>
      </c>
      <c r="B3" s="54" t="s">
        <v>57</v>
      </c>
    </row>
    <row r="4" spans="1:2" x14ac:dyDescent="0.25">
      <c r="A4" s="54" t="s">
        <v>58</v>
      </c>
      <c r="B4" s="54" t="s">
        <v>59</v>
      </c>
    </row>
    <row r="5" spans="1:2" x14ac:dyDescent="0.25">
      <c r="A5" s="54" t="s">
        <v>60</v>
      </c>
      <c r="B5" s="54" t="s">
        <v>61</v>
      </c>
    </row>
    <row r="6" spans="1:2" x14ac:dyDescent="0.25">
      <c r="A6" s="54" t="s">
        <v>62</v>
      </c>
      <c r="B6" s="54" t="s">
        <v>63</v>
      </c>
    </row>
    <row r="7" spans="1:2" x14ac:dyDescent="0.25">
      <c r="A7" s="54" t="s">
        <v>64</v>
      </c>
      <c r="B7" s="54" t="s">
        <v>65</v>
      </c>
    </row>
    <row r="8" spans="1:2" x14ac:dyDescent="0.25">
      <c r="A8" s="54" t="s">
        <v>66</v>
      </c>
      <c r="B8" s="54" t="s">
        <v>67</v>
      </c>
    </row>
    <row r="9" spans="1:2" x14ac:dyDescent="0.25">
      <c r="A9" s="54"/>
      <c r="B9" s="54"/>
    </row>
    <row r="10" spans="1:2" x14ac:dyDescent="0.25">
      <c r="A10" s="54"/>
      <c r="B10" s="54"/>
    </row>
    <row r="11" spans="1:2" x14ac:dyDescent="0.25">
      <c r="A11" s="54"/>
      <c r="B11" s="54"/>
    </row>
    <row r="12" spans="1:2" x14ac:dyDescent="0.25">
      <c r="A12" s="54"/>
      <c r="B12" s="54"/>
    </row>
    <row r="13" spans="1:2" x14ac:dyDescent="0.25">
      <c r="A13" s="54"/>
      <c r="B13" s="54"/>
    </row>
    <row r="14" spans="1:2" x14ac:dyDescent="0.25">
      <c r="A14" s="54"/>
      <c r="B14" s="54"/>
    </row>
    <row r="15" spans="1:2" x14ac:dyDescent="0.25">
      <c r="A15" s="54"/>
      <c r="B15" s="54"/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69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108330</v>
      </c>
      <c r="D8" s="21">
        <v>108821</v>
      </c>
      <c r="E8" s="21">
        <v>109202</v>
      </c>
      <c r="F8" s="21">
        <v>109617</v>
      </c>
      <c r="G8" s="21">
        <v>110017</v>
      </c>
      <c r="H8" s="21">
        <v>110392.00000000001</v>
      </c>
      <c r="I8" s="21">
        <v>110794</v>
      </c>
      <c r="J8" s="21">
        <v>111205</v>
      </c>
      <c r="K8" s="21">
        <v>111631.00000000001</v>
      </c>
      <c r="L8" s="21">
        <v>112008</v>
      </c>
      <c r="M8" s="21">
        <v>112399.00000000001</v>
      </c>
      <c r="N8" s="21">
        <v>112763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903</v>
      </c>
      <c r="D10" s="26">
        <f t="shared" ref="D10:N10" si="0">SUM(D11:D12)</f>
        <v>919</v>
      </c>
      <c r="E10" s="26">
        <f t="shared" si="0"/>
        <v>929</v>
      </c>
      <c r="F10" s="26">
        <f t="shared" si="0"/>
        <v>932.00000000000011</v>
      </c>
      <c r="G10" s="26">
        <f t="shared" si="0"/>
        <v>938</v>
      </c>
      <c r="H10" s="26">
        <f t="shared" si="0"/>
        <v>944</v>
      </c>
      <c r="I10" s="26">
        <f t="shared" si="0"/>
        <v>949</v>
      </c>
      <c r="J10" s="26">
        <f t="shared" si="0"/>
        <v>949</v>
      </c>
      <c r="K10" s="26">
        <f t="shared" si="0"/>
        <v>950</v>
      </c>
      <c r="L10" s="26">
        <f t="shared" si="0"/>
        <v>953</v>
      </c>
      <c r="M10" s="26">
        <f t="shared" si="0"/>
        <v>948</v>
      </c>
      <c r="N10" s="26">
        <f t="shared" si="0"/>
        <v>950.00000000000011</v>
      </c>
    </row>
    <row r="11" spans="1:14" x14ac:dyDescent="0.25">
      <c r="A11" s="17" t="s">
        <v>34</v>
      </c>
      <c r="B11" s="18"/>
      <c r="C11" s="22">
        <v>463</v>
      </c>
      <c r="D11" s="22">
        <v>469</v>
      </c>
      <c r="E11" s="22">
        <v>475.99999999999994</v>
      </c>
      <c r="F11" s="22">
        <v>477.00000000000006</v>
      </c>
      <c r="G11" s="22">
        <v>477.99999999999994</v>
      </c>
      <c r="H11" s="22">
        <v>483</v>
      </c>
      <c r="I11" s="22">
        <v>485.99999999999994</v>
      </c>
      <c r="J11" s="22">
        <v>488</v>
      </c>
      <c r="K11" s="22">
        <v>487.00000000000006</v>
      </c>
      <c r="L11" s="22">
        <v>488</v>
      </c>
      <c r="M11" s="22">
        <v>485.99999999999994</v>
      </c>
      <c r="N11" s="22">
        <v>484.00000000000006</v>
      </c>
    </row>
    <row r="12" spans="1:14" x14ac:dyDescent="0.25">
      <c r="A12" s="27" t="s">
        <v>35</v>
      </c>
      <c r="B12" s="28"/>
      <c r="C12" s="29">
        <v>440</v>
      </c>
      <c r="D12" s="29">
        <v>450</v>
      </c>
      <c r="E12" s="29">
        <v>453</v>
      </c>
      <c r="F12" s="29">
        <v>455.00000000000006</v>
      </c>
      <c r="G12" s="29">
        <v>460.00000000000006</v>
      </c>
      <c r="H12" s="29">
        <v>460.99999999999994</v>
      </c>
      <c r="I12" s="29">
        <v>463</v>
      </c>
      <c r="J12" s="29">
        <v>460.99999999999994</v>
      </c>
      <c r="K12" s="29">
        <v>463</v>
      </c>
      <c r="L12" s="29">
        <v>465.00000000000006</v>
      </c>
      <c r="M12" s="29">
        <v>462.00000000000011</v>
      </c>
      <c r="N12" s="29">
        <v>466.00000000000006</v>
      </c>
    </row>
    <row r="13" spans="1:14" x14ac:dyDescent="0.25">
      <c r="A13" s="24" t="s">
        <v>36</v>
      </c>
      <c r="B13" s="18"/>
      <c r="C13" s="26">
        <f>SUM(C14:C15)</f>
        <v>1061.0000000000005</v>
      </c>
      <c r="D13" s="26">
        <f t="shared" ref="D13:N13" si="1">SUM(D14:D15)</f>
        <v>1133</v>
      </c>
      <c r="E13" s="26">
        <f t="shared" si="1"/>
        <v>1119.9999999999995</v>
      </c>
      <c r="F13" s="26">
        <f t="shared" si="1"/>
        <v>1148.0000000000011</v>
      </c>
      <c r="G13" s="26">
        <f t="shared" si="1"/>
        <v>1166.0000000000039</v>
      </c>
      <c r="H13" s="26">
        <f t="shared" si="1"/>
        <v>1179.9999999999991</v>
      </c>
      <c r="I13" s="26">
        <f t="shared" si="1"/>
        <v>1185.0000000000016</v>
      </c>
      <c r="J13" s="26">
        <f t="shared" si="1"/>
        <v>1183.0000000000009</v>
      </c>
      <c r="K13" s="26">
        <f t="shared" si="1"/>
        <v>1219.0000000000014</v>
      </c>
      <c r="L13" s="26">
        <f t="shared" si="1"/>
        <v>1209.0000000000009</v>
      </c>
      <c r="M13" s="26">
        <f t="shared" si="1"/>
        <v>1216.0000000000005</v>
      </c>
      <c r="N13" s="26">
        <f t="shared" si="1"/>
        <v>1213.0000000000005</v>
      </c>
    </row>
    <row r="14" spans="1:14" x14ac:dyDescent="0.25">
      <c r="A14" s="17" t="s">
        <v>37</v>
      </c>
      <c r="B14" s="18"/>
      <c r="C14" s="22">
        <v>521.41577502376083</v>
      </c>
      <c r="D14" s="22">
        <v>550.05154131120503</v>
      </c>
      <c r="E14" s="22">
        <v>543.10469004357219</v>
      </c>
      <c r="F14" s="22">
        <v>555.6584236832</v>
      </c>
      <c r="G14" s="22">
        <v>563.90366480043076</v>
      </c>
      <c r="H14" s="22">
        <v>570.7050628565604</v>
      </c>
      <c r="I14" s="22">
        <v>572.47009553897567</v>
      </c>
      <c r="J14" s="22">
        <v>571.35917814355855</v>
      </c>
      <c r="K14" s="22">
        <v>587.96569337316669</v>
      </c>
      <c r="L14" s="22">
        <v>582.86986448025709</v>
      </c>
      <c r="M14" s="22">
        <v>586.08574204595322</v>
      </c>
      <c r="N14" s="22">
        <v>585.55101289717516</v>
      </c>
    </row>
    <row r="15" spans="1:14" x14ac:dyDescent="0.25">
      <c r="A15" s="10" t="s">
        <v>38</v>
      </c>
      <c r="B15" s="12"/>
      <c r="C15" s="23">
        <v>539.58422497623951</v>
      </c>
      <c r="D15" s="23">
        <v>582.94845868879497</v>
      </c>
      <c r="E15" s="23">
        <v>576.89530995642724</v>
      </c>
      <c r="F15" s="23">
        <v>592.34157631680114</v>
      </c>
      <c r="G15" s="23">
        <v>602.0963351995731</v>
      </c>
      <c r="H15" s="23">
        <v>609.2949371434388</v>
      </c>
      <c r="I15" s="23">
        <v>612.52990446102592</v>
      </c>
      <c r="J15" s="23">
        <v>611.64082185644224</v>
      </c>
      <c r="K15" s="23">
        <v>631.03430662683479</v>
      </c>
      <c r="L15" s="23">
        <v>626.13013551974382</v>
      </c>
      <c r="M15" s="23">
        <v>629.91425795404734</v>
      </c>
      <c r="N15" s="23">
        <v>627.44898710282519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-158.00000000000045</v>
      </c>
      <c r="D17" s="32">
        <f t="shared" ref="D17:N17" si="2">D10-D13</f>
        <v>-214</v>
      </c>
      <c r="E17" s="32">
        <f t="shared" si="2"/>
        <v>-190.99999999999955</v>
      </c>
      <c r="F17" s="32">
        <f t="shared" si="2"/>
        <v>-216.00000000000102</v>
      </c>
      <c r="G17" s="32">
        <f t="shared" si="2"/>
        <v>-228.00000000000387</v>
      </c>
      <c r="H17" s="32">
        <f t="shared" si="2"/>
        <v>-235.99999999999909</v>
      </c>
      <c r="I17" s="32">
        <f t="shared" si="2"/>
        <v>-236.00000000000159</v>
      </c>
      <c r="J17" s="32">
        <f t="shared" si="2"/>
        <v>-234.00000000000091</v>
      </c>
      <c r="K17" s="32">
        <f t="shared" si="2"/>
        <v>-269.00000000000136</v>
      </c>
      <c r="L17" s="32">
        <f t="shared" si="2"/>
        <v>-256.00000000000091</v>
      </c>
      <c r="M17" s="32">
        <f t="shared" si="2"/>
        <v>-268.00000000000045</v>
      </c>
      <c r="N17" s="32">
        <f t="shared" si="2"/>
        <v>-263.00000000000034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4835.0289325335179</v>
      </c>
      <c r="D19" s="26">
        <f t="shared" ref="D19:N19" si="3">SUM(D20:D21)</f>
        <v>4826.7289333113586</v>
      </c>
      <c r="E19" s="26">
        <f t="shared" si="3"/>
        <v>4832.2289333113586</v>
      </c>
      <c r="F19" s="26">
        <f t="shared" si="3"/>
        <v>4837.2289333113586</v>
      </c>
      <c r="G19" s="26">
        <f t="shared" si="3"/>
        <v>4830.7289333113604</v>
      </c>
      <c r="H19" s="26">
        <f t="shared" si="3"/>
        <v>4848.2289333113567</v>
      </c>
      <c r="I19" s="26">
        <f t="shared" si="3"/>
        <v>4852.7289333113586</v>
      </c>
      <c r="J19" s="26">
        <f t="shared" si="3"/>
        <v>4859.2289333113586</v>
      </c>
      <c r="K19" s="26">
        <f t="shared" si="3"/>
        <v>4852.2289333113586</v>
      </c>
      <c r="L19" s="26">
        <f t="shared" si="3"/>
        <v>4852.7289333113586</v>
      </c>
      <c r="M19" s="26">
        <f t="shared" si="3"/>
        <v>4845.2289333113586</v>
      </c>
      <c r="N19" s="26">
        <f t="shared" si="3"/>
        <v>4842.2289333113577</v>
      </c>
    </row>
    <row r="20" spans="1:14" x14ac:dyDescent="0.25">
      <c r="A20" s="60" t="s">
        <v>40</v>
      </c>
      <c r="B20" s="60"/>
      <c r="C20" s="22">
        <v>2371.1223533897191</v>
      </c>
      <c r="D20" s="22">
        <v>2381.6402373112815</v>
      </c>
      <c r="E20" s="22">
        <v>2376.6668116774654</v>
      </c>
      <c r="F20" s="22">
        <v>2386.4436784972791</v>
      </c>
      <c r="G20" s="22">
        <v>2387.0662990558944</v>
      </c>
      <c r="H20" s="22">
        <v>2391.4669980839585</v>
      </c>
      <c r="I20" s="22">
        <v>2395.8495144251669</v>
      </c>
      <c r="J20" s="22">
        <v>2399.2940557274583</v>
      </c>
      <c r="K20" s="22">
        <v>2399.5973133422622</v>
      </c>
      <c r="L20" s="22">
        <v>2401.0493988958069</v>
      </c>
      <c r="M20" s="22">
        <v>2403.6573376786564</v>
      </c>
      <c r="N20" s="22">
        <v>2396.389973104267</v>
      </c>
    </row>
    <row r="21" spans="1:14" x14ac:dyDescent="0.25">
      <c r="A21" s="27" t="s">
        <v>41</v>
      </c>
      <c r="B21" s="27"/>
      <c r="C21" s="29">
        <v>2463.9065791437988</v>
      </c>
      <c r="D21" s="29">
        <v>2445.0886960000767</v>
      </c>
      <c r="E21" s="29">
        <v>2455.5621216338927</v>
      </c>
      <c r="F21" s="29">
        <v>2450.7852548140795</v>
      </c>
      <c r="G21" s="29">
        <v>2443.6626342554664</v>
      </c>
      <c r="H21" s="29">
        <v>2456.7619352273987</v>
      </c>
      <c r="I21" s="29">
        <v>2456.8794188861912</v>
      </c>
      <c r="J21" s="29">
        <v>2459.9348775839003</v>
      </c>
      <c r="K21" s="29">
        <v>2452.6316199690968</v>
      </c>
      <c r="L21" s="29">
        <v>2451.6795344155516</v>
      </c>
      <c r="M21" s="29">
        <v>2441.5715956327022</v>
      </c>
      <c r="N21" s="29">
        <v>2445.8389602070906</v>
      </c>
    </row>
    <row r="22" spans="1:14" x14ac:dyDescent="0.25">
      <c r="A22" s="63" t="s">
        <v>44</v>
      </c>
      <c r="B22" s="63"/>
      <c r="C22" s="26">
        <f>SUM(C23:C24)</f>
        <v>4223.4289340891983</v>
      </c>
      <c r="D22" s="26">
        <f t="shared" ref="D22:N22" si="4">SUM(D23:D24)</f>
        <v>4231.7289333113577</v>
      </c>
      <c r="E22" s="26">
        <f t="shared" si="4"/>
        <v>4226.2289333113586</v>
      </c>
      <c r="F22" s="26">
        <f t="shared" si="4"/>
        <v>4221.2289333113586</v>
      </c>
      <c r="G22" s="26">
        <f t="shared" si="4"/>
        <v>4227.7289333113567</v>
      </c>
      <c r="H22" s="26">
        <f t="shared" si="4"/>
        <v>4210.2289333113595</v>
      </c>
      <c r="I22" s="26">
        <f t="shared" si="4"/>
        <v>4205.7289333113577</v>
      </c>
      <c r="J22" s="26">
        <f t="shared" si="4"/>
        <v>4199.2289333113577</v>
      </c>
      <c r="K22" s="26">
        <f t="shared" si="4"/>
        <v>4206.2289333113567</v>
      </c>
      <c r="L22" s="26">
        <f t="shared" si="4"/>
        <v>4205.7289333113586</v>
      </c>
      <c r="M22" s="26">
        <f t="shared" si="4"/>
        <v>4213.2289333113586</v>
      </c>
      <c r="N22" s="26">
        <f t="shared" si="4"/>
        <v>4216.2289333113595</v>
      </c>
    </row>
    <row r="23" spans="1:14" x14ac:dyDescent="0.25">
      <c r="A23" s="60" t="s">
        <v>42</v>
      </c>
      <c r="B23" s="60"/>
      <c r="C23" s="23">
        <v>2158.1065799216394</v>
      </c>
      <c r="D23" s="22">
        <v>2147.5886960000762</v>
      </c>
      <c r="E23" s="22">
        <v>2152.5621216338936</v>
      </c>
      <c r="F23" s="22">
        <v>2142.7852548140795</v>
      </c>
      <c r="G23" s="22">
        <v>2142.1626342554641</v>
      </c>
      <c r="H23" s="22">
        <v>2137.7619352273996</v>
      </c>
      <c r="I23" s="22">
        <v>2133.3794188861912</v>
      </c>
      <c r="J23" s="22">
        <v>2129.9348775838998</v>
      </c>
      <c r="K23" s="22">
        <v>2129.6316199690955</v>
      </c>
      <c r="L23" s="22">
        <v>2128.1795344155512</v>
      </c>
      <c r="M23" s="22">
        <v>2125.5715956327022</v>
      </c>
      <c r="N23" s="22">
        <v>2132.8389602070915</v>
      </c>
    </row>
    <row r="24" spans="1:14" x14ac:dyDescent="0.25">
      <c r="A24" s="10" t="s">
        <v>43</v>
      </c>
      <c r="B24" s="10"/>
      <c r="C24" s="23">
        <v>2065.3223541675588</v>
      </c>
      <c r="D24" s="23">
        <v>2084.1402373112815</v>
      </c>
      <c r="E24" s="23">
        <v>2073.6668116774654</v>
      </c>
      <c r="F24" s="23">
        <v>2078.4436784972786</v>
      </c>
      <c r="G24" s="23">
        <v>2085.5662990558922</v>
      </c>
      <c r="H24" s="23">
        <v>2072.4669980839599</v>
      </c>
      <c r="I24" s="23">
        <v>2072.3495144251665</v>
      </c>
      <c r="J24" s="23">
        <v>2069.2940557274578</v>
      </c>
      <c r="K24" s="23">
        <v>2076.5973133422613</v>
      </c>
      <c r="L24" s="23">
        <v>2077.5493988958069</v>
      </c>
      <c r="M24" s="23">
        <v>2087.6573376786559</v>
      </c>
      <c r="N24" s="23">
        <v>2083.3899731042679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611.59999844431968</v>
      </c>
      <c r="D26" s="32">
        <f t="shared" ref="D26:N26" si="5">D19-D22</f>
        <v>595.00000000000091</v>
      </c>
      <c r="E26" s="32">
        <f t="shared" si="5"/>
        <v>606</v>
      </c>
      <c r="F26" s="32">
        <f t="shared" si="5"/>
        <v>616</v>
      </c>
      <c r="G26" s="32">
        <f t="shared" si="5"/>
        <v>603.00000000000364</v>
      </c>
      <c r="H26" s="32">
        <f t="shared" si="5"/>
        <v>637.99999999999727</v>
      </c>
      <c r="I26" s="32">
        <f t="shared" si="5"/>
        <v>647.00000000000091</v>
      </c>
      <c r="J26" s="32">
        <f t="shared" si="5"/>
        <v>660.00000000000091</v>
      </c>
      <c r="K26" s="32">
        <f t="shared" si="5"/>
        <v>646.00000000000182</v>
      </c>
      <c r="L26" s="32">
        <f t="shared" si="5"/>
        <v>647</v>
      </c>
      <c r="M26" s="32">
        <f t="shared" si="5"/>
        <v>632</v>
      </c>
      <c r="N26" s="32">
        <f t="shared" si="5"/>
        <v>625.99999999999818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64">
        <v>37.40008544921875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491.00008389353798</v>
      </c>
      <c r="D30" s="32">
        <f t="shared" ref="D30:N30" si="6">D17+D26+D28</f>
        <v>381.00000000000091</v>
      </c>
      <c r="E30" s="32">
        <f t="shared" si="6"/>
        <v>415.00000000000045</v>
      </c>
      <c r="F30" s="32">
        <f t="shared" si="6"/>
        <v>399.99999999999898</v>
      </c>
      <c r="G30" s="32">
        <f t="shared" si="6"/>
        <v>374.99999999999977</v>
      </c>
      <c r="H30" s="32">
        <f t="shared" si="6"/>
        <v>401.99999999999818</v>
      </c>
      <c r="I30" s="32">
        <f t="shared" si="6"/>
        <v>410.99999999999932</v>
      </c>
      <c r="J30" s="32">
        <f t="shared" si="6"/>
        <v>426</v>
      </c>
      <c r="K30" s="32">
        <f t="shared" si="6"/>
        <v>377.00000000000045</v>
      </c>
      <c r="L30" s="32">
        <f t="shared" si="6"/>
        <v>390.99999999999909</v>
      </c>
      <c r="M30" s="32">
        <f t="shared" si="6"/>
        <v>363.99999999999955</v>
      </c>
      <c r="N30" s="32">
        <f t="shared" si="6"/>
        <v>362.99999999999784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108821</v>
      </c>
      <c r="D32" s="21">
        <v>109202</v>
      </c>
      <c r="E32" s="21">
        <v>109617</v>
      </c>
      <c r="F32" s="21">
        <v>110017</v>
      </c>
      <c r="G32" s="21">
        <v>110392.00000000001</v>
      </c>
      <c r="H32" s="21">
        <v>110794</v>
      </c>
      <c r="I32" s="21">
        <v>111205</v>
      </c>
      <c r="J32" s="21">
        <v>111631.00000000001</v>
      </c>
      <c r="K32" s="21">
        <v>112008</v>
      </c>
      <c r="L32" s="21">
        <v>112399.00000000001</v>
      </c>
      <c r="M32" s="21">
        <v>112763</v>
      </c>
      <c r="N32" s="21">
        <v>113126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4.5324471522201204E-3</v>
      </c>
      <c r="D34" s="39">
        <f t="shared" ref="D34:N34" si="7">(D32/D8)-1</f>
        <v>3.5011624594518675E-3</v>
      </c>
      <c r="E34" s="39">
        <f t="shared" si="7"/>
        <v>3.8002966978627484E-3</v>
      </c>
      <c r="F34" s="39">
        <f t="shared" si="7"/>
        <v>3.6490690312633856E-3</v>
      </c>
      <c r="G34" s="39">
        <f t="shared" si="7"/>
        <v>3.408564130997993E-3</v>
      </c>
      <c r="H34" s="39">
        <f t="shared" si="7"/>
        <v>3.6415682295816154E-3</v>
      </c>
      <c r="I34" s="39">
        <f t="shared" si="7"/>
        <v>3.7095871617596199E-3</v>
      </c>
      <c r="J34" s="39">
        <f t="shared" si="7"/>
        <v>3.8307630052607511E-3</v>
      </c>
      <c r="K34" s="39">
        <f t="shared" si="7"/>
        <v>3.3771980901360354E-3</v>
      </c>
      <c r="L34" s="39">
        <f t="shared" si="7"/>
        <v>3.4908220841369797E-3</v>
      </c>
      <c r="M34" s="39">
        <f t="shared" si="7"/>
        <v>3.2384629756492256E-3</v>
      </c>
      <c r="N34" s="39">
        <f t="shared" si="7"/>
        <v>3.2191410303024082E-3</v>
      </c>
    </row>
    <row r="35" spans="1:14" ht="15.75" thickBot="1" x14ac:dyDescent="0.3">
      <c r="A35" s="40" t="s">
        <v>15</v>
      </c>
      <c r="B35" s="41"/>
      <c r="C35" s="42">
        <f>(C32/$C$8)-1</f>
        <v>4.5324471522201204E-3</v>
      </c>
      <c r="D35" s="42">
        <f t="shared" ref="D35:N35" si="8">(D32/$C$8)-1</f>
        <v>8.0494784454905322E-3</v>
      </c>
      <c r="E35" s="42">
        <f t="shared" si="8"/>
        <v>1.1880365549709282E-2</v>
      </c>
      <c r="F35" s="42">
        <f t="shared" si="8"/>
        <v>1.5572786854980203E-2</v>
      </c>
      <c r="G35" s="42">
        <f t="shared" si="8"/>
        <v>1.9034431828671705E-2</v>
      </c>
      <c r="H35" s="42">
        <f t="shared" si="8"/>
        <v>2.2745315240468855E-2</v>
      </c>
      <c r="I35" s="42">
        <f t="shared" si="8"/>
        <v>2.6539278131634925E-2</v>
      </c>
      <c r="J35" s="42">
        <f t="shared" si="8"/>
        <v>3.0471706821748601E-2</v>
      </c>
      <c r="K35" s="42">
        <f t="shared" si="8"/>
        <v>3.395181390196611E-2</v>
      </c>
      <c r="L35" s="42">
        <f t="shared" si="8"/>
        <v>3.7561155727868778E-2</v>
      </c>
      <c r="M35" s="42">
        <f t="shared" si="8"/>
        <v>4.0921259115665132E-2</v>
      </c>
      <c r="N35" s="42">
        <f t="shared" si="8"/>
        <v>4.4272131450198371E-2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1.6621211225026149</v>
      </c>
      <c r="D41" s="47">
        <v>1.6712207909805676</v>
      </c>
      <c r="E41" s="47">
        <v>1.6750369304442982</v>
      </c>
      <c r="F41" s="47">
        <v>1.6678680805956183</v>
      </c>
      <c r="G41" s="47">
        <v>1.6699912271897588</v>
      </c>
      <c r="H41" s="47">
        <v>1.6760342467602218</v>
      </c>
      <c r="I41" s="47">
        <v>1.6818843098561242</v>
      </c>
      <c r="J41" s="47">
        <v>1.683371824168902</v>
      </c>
      <c r="K41" s="47">
        <v>1.6895514296742269</v>
      </c>
      <c r="L41" s="47">
        <v>1.7013936073219289</v>
      </c>
      <c r="M41" s="47">
        <v>1.7008809300968881</v>
      </c>
      <c r="N41" s="47">
        <v>1.7142312948143419</v>
      </c>
    </row>
    <row r="43" spans="1:14" x14ac:dyDescent="0.25">
      <c r="A43" s="48" t="s">
        <v>31</v>
      </c>
      <c r="B43" s="48"/>
      <c r="C43" s="49">
        <v>77.19317688259521</v>
      </c>
      <c r="D43" s="49">
        <v>80.124605030500206</v>
      </c>
      <c r="E43" s="49">
        <v>77.348361856459235</v>
      </c>
      <c r="F43" s="49">
        <v>77.310839868843829</v>
      </c>
      <c r="G43" s="49">
        <v>76.741405250615998</v>
      </c>
      <c r="H43" s="49">
        <v>76.033494705821028</v>
      </c>
      <c r="I43" s="49">
        <v>74.788747896616727</v>
      </c>
      <c r="J43" s="49">
        <v>73.121473370879315</v>
      </c>
      <c r="K43" s="49">
        <v>73.741246665297879</v>
      </c>
      <c r="L43" s="49">
        <v>71.801017304254927</v>
      </c>
      <c r="M43" s="49">
        <v>70.791772776351905</v>
      </c>
      <c r="N43" s="49">
        <v>69.264524051428907</v>
      </c>
    </row>
    <row r="44" spans="1:14" x14ac:dyDescent="0.25">
      <c r="A44" s="19" t="s">
        <v>47</v>
      </c>
      <c r="B44" s="19"/>
      <c r="C44" s="50">
        <v>78.272789887352076</v>
      </c>
      <c r="D44" s="50">
        <v>80.292962324019186</v>
      </c>
      <c r="E44" s="50">
        <v>77.311129430284879</v>
      </c>
      <c r="F44" s="50">
        <v>77.105237045566952</v>
      </c>
      <c r="G44" s="50">
        <v>76.376688727683501</v>
      </c>
      <c r="H44" s="50">
        <v>75.508569186289577</v>
      </c>
      <c r="I44" s="50">
        <v>74.134739172052491</v>
      </c>
      <c r="J44" s="50">
        <v>72.366267570488873</v>
      </c>
      <c r="K44" s="50">
        <v>72.873102991287254</v>
      </c>
      <c r="L44" s="50">
        <v>70.866799306008289</v>
      </c>
      <c r="M44" s="50">
        <v>69.771516478569453</v>
      </c>
      <c r="N44" s="50">
        <v>68.194829413754505</v>
      </c>
    </row>
    <row r="45" spans="1:14" x14ac:dyDescent="0.25">
      <c r="A45" s="51" t="s">
        <v>48</v>
      </c>
      <c r="B45" s="51"/>
      <c r="C45" s="52">
        <v>76.177838368147007</v>
      </c>
      <c r="D45" s="52">
        <v>79.966394568940302</v>
      </c>
      <c r="E45" s="52">
        <v>77.383446246548402</v>
      </c>
      <c r="F45" s="52">
        <v>77.504709138352453</v>
      </c>
      <c r="G45" s="52">
        <v>77.086159761251309</v>
      </c>
      <c r="H45" s="52">
        <v>76.531836991201189</v>
      </c>
      <c r="I45" s="52">
        <v>75.410502661781592</v>
      </c>
      <c r="J45" s="52">
        <v>73.841322284047479</v>
      </c>
      <c r="K45" s="52">
        <v>74.568962876842079</v>
      </c>
      <c r="L45" s="52">
        <v>72.693101001204667</v>
      </c>
      <c r="M45" s="52">
        <v>71.768206869782404</v>
      </c>
      <c r="N45" s="52">
        <v>70.293511132106104</v>
      </c>
    </row>
    <row r="47" spans="1:14" x14ac:dyDescent="0.25">
      <c r="A47" s="48" t="s">
        <v>32</v>
      </c>
      <c r="B47" s="48"/>
      <c r="C47" s="49">
        <v>82.621099549718366</v>
      </c>
      <c r="D47" s="49">
        <v>82.162099988122435</v>
      </c>
      <c r="E47" s="49">
        <v>82.583699374148338</v>
      </c>
      <c r="F47" s="49">
        <v>82.588356140671081</v>
      </c>
      <c r="G47" s="49">
        <v>82.675397815997172</v>
      </c>
      <c r="H47" s="49">
        <v>82.792619481670769</v>
      </c>
      <c r="I47" s="49">
        <v>82.993266868752343</v>
      </c>
      <c r="J47" s="49">
        <v>83.265218382768765</v>
      </c>
      <c r="K47" s="49">
        <v>83.165352754580852</v>
      </c>
      <c r="L47" s="49">
        <v>83.483492273149679</v>
      </c>
      <c r="M47" s="49">
        <v>83.656600078824582</v>
      </c>
      <c r="N47" s="49">
        <v>83.921453103620649</v>
      </c>
    </row>
    <row r="48" spans="1:14" x14ac:dyDescent="0.25">
      <c r="A48" s="19" t="s">
        <v>45</v>
      </c>
      <c r="B48" s="19"/>
      <c r="C48" s="50">
        <v>80.517517867904161</v>
      </c>
      <c r="D48" s="50">
        <v>80.177913508674308</v>
      </c>
      <c r="E48" s="50">
        <v>80.669435266738489</v>
      </c>
      <c r="F48" s="50">
        <v>80.705110824606166</v>
      </c>
      <c r="G48" s="50">
        <v>80.828786253831424</v>
      </c>
      <c r="H48" s="50">
        <v>80.98456504101695</v>
      </c>
      <c r="I48" s="50">
        <v>81.216904697389197</v>
      </c>
      <c r="J48" s="50">
        <v>81.5274921752697</v>
      </c>
      <c r="K48" s="50">
        <v>81.442580297639438</v>
      </c>
      <c r="L48" s="50">
        <v>81.797517400196782</v>
      </c>
      <c r="M48" s="50">
        <v>82.006875583599154</v>
      </c>
      <c r="N48" s="50">
        <v>82.297269065760119</v>
      </c>
    </row>
    <row r="49" spans="1:14" x14ac:dyDescent="0.25">
      <c r="A49" s="51" t="s">
        <v>46</v>
      </c>
      <c r="B49" s="51"/>
      <c r="C49" s="52">
        <v>84.447150139061989</v>
      </c>
      <c r="D49" s="52">
        <v>83.909765707008233</v>
      </c>
      <c r="E49" s="52">
        <v>84.276149370488227</v>
      </c>
      <c r="F49" s="52">
        <v>84.263498518418587</v>
      </c>
      <c r="G49" s="52">
        <v>84.32655924017925</v>
      </c>
      <c r="H49" s="52">
        <v>84.416052752266182</v>
      </c>
      <c r="I49" s="52">
        <v>84.590589345941311</v>
      </c>
      <c r="J49" s="52">
        <v>84.830999174615087</v>
      </c>
      <c r="K49" s="52">
        <v>84.724417335688457</v>
      </c>
      <c r="L49" s="52">
        <v>85.010106152044628</v>
      </c>
      <c r="M49" s="52">
        <v>85.155501193305994</v>
      </c>
      <c r="N49" s="52">
        <v>85.395708492566712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activeCell="C47" sqref="C47:N47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70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14786</v>
      </c>
      <c r="D8" s="21">
        <v>14873.993019132477</v>
      </c>
      <c r="E8" s="21">
        <v>14945.067819154527</v>
      </c>
      <c r="F8" s="21">
        <v>15019.879634732766</v>
      </c>
      <c r="G8" s="21">
        <v>15085.683247593448</v>
      </c>
      <c r="H8" s="21">
        <v>15147.406366503092</v>
      </c>
      <c r="I8" s="21">
        <v>15208.20465374653</v>
      </c>
      <c r="J8" s="21">
        <v>15270.365826268708</v>
      </c>
      <c r="K8" s="21">
        <v>15335.783082211583</v>
      </c>
      <c r="L8" s="21">
        <v>15389.433325117649</v>
      </c>
      <c r="M8" s="21">
        <v>15447.860020879823</v>
      </c>
      <c r="N8" s="21">
        <v>15502.436346637591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110.25439923732483</v>
      </c>
      <c r="D10" s="26">
        <f t="shared" ref="D10:N10" si="0">SUM(D11:D12)</f>
        <v>110.6153811138247</v>
      </c>
      <c r="E10" s="26">
        <f t="shared" si="0"/>
        <v>110.51437450589384</v>
      </c>
      <c r="F10" s="26">
        <f t="shared" si="0"/>
        <v>109.91693107366612</v>
      </c>
      <c r="G10" s="26">
        <f t="shared" si="0"/>
        <v>110.20411149172359</v>
      </c>
      <c r="H10" s="26">
        <f t="shared" si="0"/>
        <v>110.76999439777632</v>
      </c>
      <c r="I10" s="26">
        <f t="shared" si="0"/>
        <v>111.62572295886739</v>
      </c>
      <c r="J10" s="26">
        <f t="shared" si="0"/>
        <v>112.12765443288218</v>
      </c>
      <c r="K10" s="26">
        <f t="shared" si="0"/>
        <v>113.0294543810037</v>
      </c>
      <c r="L10" s="26">
        <f t="shared" si="0"/>
        <v>114.45823194264628</v>
      </c>
      <c r="M10" s="26">
        <f t="shared" si="0"/>
        <v>114.98098620876301</v>
      </c>
      <c r="N10" s="26">
        <f t="shared" si="0"/>
        <v>116.49312211587072</v>
      </c>
    </row>
    <row r="11" spans="1:14" x14ac:dyDescent="0.25">
      <c r="A11" s="20" t="s">
        <v>34</v>
      </c>
      <c r="B11" s="18"/>
      <c r="C11" s="22">
        <v>56.531325411828789</v>
      </c>
      <c r="D11" s="22">
        <v>56.451157499873538</v>
      </c>
      <c r="E11" s="22">
        <v>56.625233869543017</v>
      </c>
      <c r="F11" s="22">
        <v>56.255768371393494</v>
      </c>
      <c r="G11" s="22">
        <v>56.159451271901787</v>
      </c>
      <c r="H11" s="22">
        <v>56.675749252252082</v>
      </c>
      <c r="I11" s="22">
        <v>57.16554410749162</v>
      </c>
      <c r="J11" s="22">
        <v>57.658899223652803</v>
      </c>
      <c r="K11" s="22">
        <v>57.942467666893478</v>
      </c>
      <c r="L11" s="22">
        <v>58.610301351533451</v>
      </c>
      <c r="M11" s="22">
        <v>58.945948626011415</v>
      </c>
      <c r="N11" s="22">
        <v>59.350180109559396</v>
      </c>
    </row>
    <row r="12" spans="1:14" x14ac:dyDescent="0.25">
      <c r="A12" s="27" t="s">
        <v>35</v>
      </c>
      <c r="B12" s="28"/>
      <c r="C12" s="29">
        <v>53.723073825496044</v>
      </c>
      <c r="D12" s="29">
        <v>54.164223613951158</v>
      </c>
      <c r="E12" s="29">
        <v>53.889140636350824</v>
      </c>
      <c r="F12" s="29">
        <v>53.661162702272627</v>
      </c>
      <c r="G12" s="29">
        <v>54.044660219821807</v>
      </c>
      <c r="H12" s="29">
        <v>54.094245145524233</v>
      </c>
      <c r="I12" s="29">
        <v>54.460178851375765</v>
      </c>
      <c r="J12" s="29">
        <v>54.468755209229379</v>
      </c>
      <c r="K12" s="29">
        <v>55.086986714110225</v>
      </c>
      <c r="L12" s="29">
        <v>55.847930591112828</v>
      </c>
      <c r="M12" s="29">
        <v>56.035037582751599</v>
      </c>
      <c r="N12" s="29">
        <v>57.142942006311323</v>
      </c>
    </row>
    <row r="13" spans="1:14" x14ac:dyDescent="0.25">
      <c r="A13" s="33" t="s">
        <v>36</v>
      </c>
      <c r="B13" s="18"/>
      <c r="C13" s="26">
        <f>SUM(C14:C15)</f>
        <v>148.43304026826246</v>
      </c>
      <c r="D13" s="26">
        <f t="shared" ref="D13:N13" si="1">SUM(D14:D15)</f>
        <v>161.78911253453336</v>
      </c>
      <c r="E13" s="26">
        <f t="shared" si="1"/>
        <v>162.16121318225163</v>
      </c>
      <c r="F13" s="26">
        <f t="shared" si="1"/>
        <v>168.95734376928829</v>
      </c>
      <c r="G13" s="26">
        <f t="shared" si="1"/>
        <v>173.4747878632769</v>
      </c>
      <c r="H13" s="26">
        <f t="shared" si="1"/>
        <v>177.85032577761189</v>
      </c>
      <c r="I13" s="26">
        <f t="shared" si="1"/>
        <v>180.31697648640463</v>
      </c>
      <c r="J13" s="26">
        <f t="shared" si="1"/>
        <v>181.49865985903648</v>
      </c>
      <c r="K13" s="26">
        <f t="shared" si="1"/>
        <v>188.81182612972981</v>
      </c>
      <c r="L13" s="26">
        <f t="shared" si="1"/>
        <v>188.27883817974299</v>
      </c>
      <c r="M13" s="26">
        <f t="shared" si="1"/>
        <v>190.73156623835246</v>
      </c>
      <c r="N13" s="26">
        <f t="shared" si="1"/>
        <v>191.22834531477051</v>
      </c>
    </row>
    <row r="14" spans="1:14" x14ac:dyDescent="0.25">
      <c r="A14" s="20" t="s">
        <v>37</v>
      </c>
      <c r="B14" s="18"/>
      <c r="C14" s="22">
        <v>69.704159748820032</v>
      </c>
      <c r="D14" s="22">
        <v>75.097585123587308</v>
      </c>
      <c r="E14" s="22">
        <v>75.828786254739953</v>
      </c>
      <c r="F14" s="22">
        <v>79.214852161675253</v>
      </c>
      <c r="G14" s="22">
        <v>81.552640321406969</v>
      </c>
      <c r="H14" s="22">
        <v>84.130763494698684</v>
      </c>
      <c r="I14" s="22">
        <v>85.434553579579841</v>
      </c>
      <c r="J14" s="22">
        <v>86.304444391009497</v>
      </c>
      <c r="K14" s="22">
        <v>89.908374114171238</v>
      </c>
      <c r="L14" s="22">
        <v>89.935781891026465</v>
      </c>
      <c r="M14" s="22">
        <v>91.483429077389985</v>
      </c>
      <c r="N14" s="22">
        <v>92.152119563688643</v>
      </c>
    </row>
    <row r="15" spans="1:14" x14ac:dyDescent="0.25">
      <c r="A15" s="10" t="s">
        <v>38</v>
      </c>
      <c r="B15" s="12"/>
      <c r="C15" s="23">
        <v>78.728880519442413</v>
      </c>
      <c r="D15" s="23">
        <v>86.691527410946051</v>
      </c>
      <c r="E15" s="23">
        <v>86.332426927511662</v>
      </c>
      <c r="F15" s="23">
        <v>89.742491607613033</v>
      </c>
      <c r="G15" s="23">
        <v>91.922147541869947</v>
      </c>
      <c r="H15" s="23">
        <v>93.719562282913216</v>
      </c>
      <c r="I15" s="23">
        <v>94.882422906824786</v>
      </c>
      <c r="J15" s="23">
        <v>95.194215468026982</v>
      </c>
      <c r="K15" s="23">
        <v>98.903452015558557</v>
      </c>
      <c r="L15" s="23">
        <v>98.343056288716525</v>
      </c>
      <c r="M15" s="23">
        <v>99.248137160962472</v>
      </c>
      <c r="N15" s="23">
        <v>99.076225751081864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-38.178641030937627</v>
      </c>
      <c r="D17" s="32">
        <f t="shared" ref="D17:N17" si="2">D10-D13</f>
        <v>-51.173731420708663</v>
      </c>
      <c r="E17" s="32">
        <f t="shared" si="2"/>
        <v>-51.646838676357788</v>
      </c>
      <c r="F17" s="32">
        <f t="shared" si="2"/>
        <v>-59.040412695622166</v>
      </c>
      <c r="G17" s="32">
        <f t="shared" si="2"/>
        <v>-63.270676371553307</v>
      </c>
      <c r="H17" s="32">
        <f t="shared" si="2"/>
        <v>-67.08033137983557</v>
      </c>
      <c r="I17" s="32">
        <f t="shared" si="2"/>
        <v>-68.691253527537242</v>
      </c>
      <c r="J17" s="32">
        <f t="shared" si="2"/>
        <v>-69.371005426154298</v>
      </c>
      <c r="K17" s="32">
        <f t="shared" si="2"/>
        <v>-75.782371748726106</v>
      </c>
      <c r="L17" s="32">
        <f t="shared" si="2"/>
        <v>-73.820606237096712</v>
      </c>
      <c r="M17" s="32">
        <f t="shared" si="2"/>
        <v>-75.750580029589443</v>
      </c>
      <c r="N17" s="32">
        <f t="shared" si="2"/>
        <v>-74.735223198899789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653.79623972693082</v>
      </c>
      <c r="D19" s="26">
        <f t="shared" ref="D19:N19" si="3">SUM(D20:D21)</f>
        <v>650.82626464821828</v>
      </c>
      <c r="E19" s="26">
        <f t="shared" si="3"/>
        <v>653.3314232738735</v>
      </c>
      <c r="F19" s="26">
        <f t="shared" si="3"/>
        <v>651.94137484438215</v>
      </c>
      <c r="G19" s="26">
        <f t="shared" si="3"/>
        <v>651.5646249942389</v>
      </c>
      <c r="H19" s="26">
        <f t="shared" si="3"/>
        <v>653.67729625767868</v>
      </c>
      <c r="I19" s="26">
        <f t="shared" si="3"/>
        <v>655.49040785005582</v>
      </c>
      <c r="J19" s="26">
        <f t="shared" si="3"/>
        <v>658.98640050907113</v>
      </c>
      <c r="K19" s="26">
        <f t="shared" si="3"/>
        <v>654.70348970694909</v>
      </c>
      <c r="L19" s="26">
        <f t="shared" si="3"/>
        <v>657.92975573570027</v>
      </c>
      <c r="M19" s="26">
        <f t="shared" si="3"/>
        <v>657.1591172212884</v>
      </c>
      <c r="N19" s="26">
        <f t="shared" si="3"/>
        <v>658.54145855712079</v>
      </c>
    </row>
    <row r="20" spans="1:14" x14ac:dyDescent="0.25">
      <c r="A20" s="60" t="s">
        <v>40</v>
      </c>
      <c r="B20" s="60"/>
      <c r="C20" s="22">
        <v>320.36513997584041</v>
      </c>
      <c r="D20" s="22">
        <v>321.77008832786612</v>
      </c>
      <c r="E20" s="22">
        <v>320.87584056221124</v>
      </c>
      <c r="F20" s="22">
        <v>322.38468803272423</v>
      </c>
      <c r="G20" s="22">
        <v>323.63267680752472</v>
      </c>
      <c r="H20" s="22">
        <v>323.10218767482638</v>
      </c>
      <c r="I20" s="22">
        <v>324.53137517108399</v>
      </c>
      <c r="J20" s="22">
        <v>325.33430491843262</v>
      </c>
      <c r="K20" s="22">
        <v>324.85751161690422</v>
      </c>
      <c r="L20" s="22">
        <v>326.27295806235264</v>
      </c>
      <c r="M20" s="22">
        <v>328.38860726660471</v>
      </c>
      <c r="N20" s="22">
        <v>326.2141350179042</v>
      </c>
    </row>
    <row r="21" spans="1:14" x14ac:dyDescent="0.25">
      <c r="A21" s="27" t="s">
        <v>41</v>
      </c>
      <c r="B21" s="27"/>
      <c r="C21" s="29">
        <v>333.43109975109041</v>
      </c>
      <c r="D21" s="29">
        <v>329.05617632035217</v>
      </c>
      <c r="E21" s="29">
        <v>332.45558271166232</v>
      </c>
      <c r="F21" s="29">
        <v>329.55668681165798</v>
      </c>
      <c r="G21" s="29">
        <v>327.93194818671418</v>
      </c>
      <c r="H21" s="29">
        <v>330.57510858285229</v>
      </c>
      <c r="I21" s="29">
        <v>330.95903267897182</v>
      </c>
      <c r="J21" s="29">
        <v>333.65209559063851</v>
      </c>
      <c r="K21" s="29">
        <v>329.84597809004487</v>
      </c>
      <c r="L21" s="29">
        <v>331.65679767334763</v>
      </c>
      <c r="M21" s="29">
        <v>328.77050995468369</v>
      </c>
      <c r="N21" s="29">
        <v>332.32732353921659</v>
      </c>
    </row>
    <row r="22" spans="1:14" x14ac:dyDescent="0.25">
      <c r="A22" s="63" t="s">
        <v>44</v>
      </c>
      <c r="B22" s="63"/>
      <c r="C22" s="26">
        <f>SUM(C23:C24)</f>
        <v>527.62457956351636</v>
      </c>
      <c r="D22" s="26">
        <f t="shared" ref="D22:N22" si="4">SUM(D23:D24)</f>
        <v>528.5777332054588</v>
      </c>
      <c r="E22" s="26">
        <f t="shared" si="4"/>
        <v>526.87276901927862</v>
      </c>
      <c r="F22" s="26">
        <f t="shared" si="4"/>
        <v>527.09734928807643</v>
      </c>
      <c r="G22" s="26">
        <f t="shared" si="4"/>
        <v>526.57082971304339</v>
      </c>
      <c r="H22" s="26">
        <f t="shared" si="4"/>
        <v>525.79867763440575</v>
      </c>
      <c r="I22" s="26">
        <f t="shared" si="4"/>
        <v>524.63798180034291</v>
      </c>
      <c r="J22" s="26">
        <f t="shared" si="4"/>
        <v>524.19813914003976</v>
      </c>
      <c r="K22" s="26">
        <f t="shared" si="4"/>
        <v>525.27087505215582</v>
      </c>
      <c r="L22" s="26">
        <f t="shared" si="4"/>
        <v>525.68245373642924</v>
      </c>
      <c r="M22" s="26">
        <f t="shared" si="4"/>
        <v>526.83221143392859</v>
      </c>
      <c r="N22" s="26">
        <f t="shared" si="4"/>
        <v>527.53603416100304</v>
      </c>
    </row>
    <row r="23" spans="1:14" x14ac:dyDescent="0.25">
      <c r="A23" s="60" t="s">
        <v>42</v>
      </c>
      <c r="B23" s="60"/>
      <c r="C23" s="23">
        <v>267.94697039701941</v>
      </c>
      <c r="D23" s="22">
        <v>267.04470457660653</v>
      </c>
      <c r="E23" s="22">
        <v>266.68761049795705</v>
      </c>
      <c r="F23" s="22">
        <v>266.66924402413656</v>
      </c>
      <c r="G23" s="22">
        <v>265.83342824789599</v>
      </c>
      <c r="H23" s="22">
        <v>265.48840255234308</v>
      </c>
      <c r="I23" s="22">
        <v>264.83680020580033</v>
      </c>
      <c r="J23" s="22">
        <v>264.25406214343985</v>
      </c>
      <c r="K23" s="22">
        <v>265.01348510251086</v>
      </c>
      <c r="L23" s="22">
        <v>264.66884503374501</v>
      </c>
      <c r="M23" s="22">
        <v>264.47035101963837</v>
      </c>
      <c r="N23" s="22">
        <v>265.37991491430205</v>
      </c>
    </row>
    <row r="24" spans="1:14" x14ac:dyDescent="0.25">
      <c r="A24" s="10" t="s">
        <v>43</v>
      </c>
      <c r="B24" s="10"/>
      <c r="C24" s="23">
        <v>259.67760916649695</v>
      </c>
      <c r="D24" s="23">
        <v>261.53302862885221</v>
      </c>
      <c r="E24" s="23">
        <v>260.18515852132151</v>
      </c>
      <c r="F24" s="23">
        <v>260.42810526393981</v>
      </c>
      <c r="G24" s="23">
        <v>260.73740146514734</v>
      </c>
      <c r="H24" s="23">
        <v>260.31027508206267</v>
      </c>
      <c r="I24" s="23">
        <v>259.80118159454253</v>
      </c>
      <c r="J24" s="23">
        <v>259.94407699659985</v>
      </c>
      <c r="K24" s="23">
        <v>260.25738994964496</v>
      </c>
      <c r="L24" s="23">
        <v>261.01360870268422</v>
      </c>
      <c r="M24" s="23">
        <v>262.36186041429022</v>
      </c>
      <c r="N24" s="23">
        <v>262.15611924670105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126.17166016341446</v>
      </c>
      <c r="D26" s="32">
        <f t="shared" ref="D26:N26" si="5">D19-D22</f>
        <v>122.24853144275949</v>
      </c>
      <c r="E26" s="32">
        <f t="shared" si="5"/>
        <v>126.45865425459488</v>
      </c>
      <c r="F26" s="32">
        <f t="shared" si="5"/>
        <v>124.84402555630572</v>
      </c>
      <c r="G26" s="32">
        <f t="shared" si="5"/>
        <v>124.9937952811955</v>
      </c>
      <c r="H26" s="32">
        <f t="shared" si="5"/>
        <v>127.87861862327293</v>
      </c>
      <c r="I26" s="32">
        <f t="shared" si="5"/>
        <v>130.8524260497129</v>
      </c>
      <c r="J26" s="32">
        <f t="shared" si="5"/>
        <v>134.78826136903137</v>
      </c>
      <c r="K26" s="32">
        <f t="shared" si="5"/>
        <v>129.43261465479327</v>
      </c>
      <c r="L26" s="32">
        <f t="shared" si="5"/>
        <v>132.24730199927103</v>
      </c>
      <c r="M26" s="32">
        <f t="shared" si="5"/>
        <v>130.32690578735981</v>
      </c>
      <c r="N26" s="32">
        <f t="shared" si="5"/>
        <v>131.00542439611775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87.993019132476832</v>
      </c>
      <c r="D30" s="32">
        <f t="shared" ref="D30:N30" si="6">D17+D26+D28</f>
        <v>71.074800022050823</v>
      </c>
      <c r="E30" s="32">
        <f t="shared" si="6"/>
        <v>74.811815578237088</v>
      </c>
      <c r="F30" s="32">
        <f t="shared" si="6"/>
        <v>65.803612860683558</v>
      </c>
      <c r="G30" s="32">
        <f t="shared" si="6"/>
        <v>61.723118909642196</v>
      </c>
      <c r="H30" s="32">
        <f t="shared" si="6"/>
        <v>60.798287243437358</v>
      </c>
      <c r="I30" s="32">
        <f t="shared" si="6"/>
        <v>62.161172522175661</v>
      </c>
      <c r="J30" s="32">
        <f t="shared" si="6"/>
        <v>65.417255942877077</v>
      </c>
      <c r="K30" s="32">
        <f t="shared" si="6"/>
        <v>53.650242906067163</v>
      </c>
      <c r="L30" s="32">
        <f t="shared" si="6"/>
        <v>58.426695762174319</v>
      </c>
      <c r="M30" s="32">
        <f t="shared" si="6"/>
        <v>54.576325757770363</v>
      </c>
      <c r="N30" s="32">
        <f t="shared" si="6"/>
        <v>56.270201197217958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14873.993019132477</v>
      </c>
      <c r="D32" s="21">
        <v>14945.067819154527</v>
      </c>
      <c r="E32" s="21">
        <v>15019.879634732766</v>
      </c>
      <c r="F32" s="21">
        <v>15085.683247593448</v>
      </c>
      <c r="G32" s="21">
        <v>15147.406366503092</v>
      </c>
      <c r="H32" s="21">
        <v>15208.20465374653</v>
      </c>
      <c r="I32" s="21">
        <v>15270.365826268708</v>
      </c>
      <c r="J32" s="21">
        <v>15335.783082211583</v>
      </c>
      <c r="K32" s="21">
        <v>15389.433325117649</v>
      </c>
      <c r="L32" s="21">
        <v>15447.860020879823</v>
      </c>
      <c r="M32" s="21">
        <v>15502.436346637591</v>
      </c>
      <c r="N32" s="21">
        <v>15558.70654783481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5.9511036881154666E-3</v>
      </c>
      <c r="D34" s="39">
        <f t="shared" ref="D34:N34" si="7">(D32/D8)-1</f>
        <v>4.7784613002457288E-3</v>
      </c>
      <c r="E34" s="39">
        <f t="shared" si="7"/>
        <v>5.0057862890628968E-3</v>
      </c>
      <c r="F34" s="39">
        <f t="shared" si="7"/>
        <v>4.3811012112582315E-3</v>
      </c>
      <c r="G34" s="39">
        <f t="shared" si="7"/>
        <v>4.0915030427601806E-3</v>
      </c>
      <c r="H34" s="39">
        <f t="shared" si="7"/>
        <v>4.0137754129239145E-3</v>
      </c>
      <c r="I34" s="39">
        <f t="shared" si="7"/>
        <v>4.0873445575881906E-3</v>
      </c>
      <c r="J34" s="39">
        <f t="shared" si="7"/>
        <v>4.2839350862402537E-3</v>
      </c>
      <c r="K34" s="39">
        <f t="shared" si="7"/>
        <v>3.4983699637938237E-3</v>
      </c>
      <c r="L34" s="39">
        <f t="shared" si="7"/>
        <v>3.7965462748270618E-3</v>
      </c>
      <c r="M34" s="39">
        <f t="shared" si="7"/>
        <v>3.5329376162134274E-3</v>
      </c>
      <c r="N34" s="39">
        <f t="shared" si="7"/>
        <v>3.6297650213816812E-3</v>
      </c>
    </row>
    <row r="35" spans="1:14" ht="15.75" thickBot="1" x14ac:dyDescent="0.3">
      <c r="A35" s="40" t="s">
        <v>15</v>
      </c>
      <c r="B35" s="41"/>
      <c r="C35" s="42">
        <f>(C32/$C$8)-1</f>
        <v>5.9511036881154666E-3</v>
      </c>
      <c r="D35" s="42">
        <f t="shared" ref="D35:N35" si="8">(D32/$C$8)-1</f>
        <v>1.0758002107028819E-2</v>
      </c>
      <c r="E35" s="42">
        <f t="shared" si="8"/>
        <v>1.5817640655536813E-2</v>
      </c>
      <c r="F35" s="42">
        <f t="shared" si="8"/>
        <v>2.0268040551430166E-2</v>
      </c>
      <c r="G35" s="42">
        <f t="shared" si="8"/>
        <v>2.4442470343777334E-2</v>
      </c>
      <c r="H35" s="42">
        <f t="shared" si="8"/>
        <v>2.8554352343198364E-2</v>
      </c>
      <c r="I35" s="42">
        <f t="shared" si="8"/>
        <v>3.2758408377431936E-2</v>
      </c>
      <c r="J35" s="42">
        <f t="shared" si="8"/>
        <v>3.7182678358689492E-2</v>
      </c>
      <c r="K35" s="42">
        <f t="shared" si="8"/>
        <v>4.0811127087626797E-2</v>
      </c>
      <c r="L35" s="42">
        <f t="shared" si="8"/>
        <v>4.4762614694969782E-2</v>
      </c>
      <c r="M35" s="42">
        <f t="shared" si="8"/>
        <v>4.8453695836439215E-2</v>
      </c>
      <c r="N35" s="42">
        <f t="shared" si="8"/>
        <v>5.2259336388124522E-2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1.9087664076221036</v>
      </c>
      <c r="D41" s="47">
        <v>1.9191376512964715</v>
      </c>
      <c r="E41" s="47">
        <v>1.9234805744302383</v>
      </c>
      <c r="F41" s="47">
        <v>1.9143084175671836</v>
      </c>
      <c r="G41" s="47">
        <v>1.9172434553854323</v>
      </c>
      <c r="H41" s="47">
        <v>1.9235349799655219</v>
      </c>
      <c r="I41" s="47">
        <v>1.9302003182491365</v>
      </c>
      <c r="J41" s="47">
        <v>1.9318404319826499</v>
      </c>
      <c r="K41" s="47">
        <v>1.9386623329127315</v>
      </c>
      <c r="L41" s="47">
        <v>1.9527830428591755</v>
      </c>
      <c r="M41" s="47">
        <v>1.9528582991634189</v>
      </c>
      <c r="N41" s="47">
        <v>1.9673753840597119</v>
      </c>
    </row>
    <row r="43" spans="1:14" x14ac:dyDescent="0.25">
      <c r="A43" s="48" t="s">
        <v>31</v>
      </c>
      <c r="B43" s="48"/>
      <c r="C43" s="49">
        <v>70.017918736234293</v>
      </c>
      <c r="D43" s="49">
        <v>72.77121679668943</v>
      </c>
      <c r="E43" s="49">
        <v>70.293760079473145</v>
      </c>
      <c r="F43" s="49">
        <v>70.316580170366379</v>
      </c>
      <c r="G43" s="49">
        <v>69.843614664483511</v>
      </c>
      <c r="H43" s="49">
        <v>69.261587284654212</v>
      </c>
      <c r="I43" s="49">
        <v>68.178808418478425</v>
      </c>
      <c r="J43" s="49">
        <v>66.707315327415486</v>
      </c>
      <c r="K43" s="49">
        <v>67.32966952814688</v>
      </c>
      <c r="L43" s="49">
        <v>65.600611111898871</v>
      </c>
      <c r="M43" s="49">
        <v>64.724375055458225</v>
      </c>
      <c r="N43" s="49">
        <v>63.378664333770885</v>
      </c>
    </row>
    <row r="44" spans="1:14" x14ac:dyDescent="0.25">
      <c r="A44" s="19" t="s">
        <v>47</v>
      </c>
      <c r="B44" s="19"/>
      <c r="C44" s="50">
        <v>70.900486440709699</v>
      </c>
      <c r="D44" s="50">
        <v>72.77121679668943</v>
      </c>
      <c r="E44" s="50">
        <v>70.123962565096051</v>
      </c>
      <c r="F44" s="50">
        <v>69.995977775492563</v>
      </c>
      <c r="G44" s="50">
        <v>69.386816269844161</v>
      </c>
      <c r="H44" s="50">
        <v>68.678214727907985</v>
      </c>
      <c r="I44" s="50">
        <v>67.487488485133696</v>
      </c>
      <c r="J44" s="50">
        <v>65.927063340868415</v>
      </c>
      <c r="K44" s="50">
        <v>66.458762440199592</v>
      </c>
      <c r="L44" s="50">
        <v>64.678064006889642</v>
      </c>
      <c r="M44" s="50">
        <v>63.740284755600896</v>
      </c>
      <c r="N44" s="50">
        <v>62.366393391110641</v>
      </c>
    </row>
    <row r="45" spans="1:14" x14ac:dyDescent="0.25">
      <c r="A45" s="51" t="s">
        <v>48</v>
      </c>
      <c r="B45" s="51"/>
      <c r="C45" s="52">
        <v>69.254658862441303</v>
      </c>
      <c r="D45" s="52">
        <v>72.77121679668943</v>
      </c>
      <c r="E45" s="52">
        <v>70.443578925102486</v>
      </c>
      <c r="F45" s="52">
        <v>70.60202311739458</v>
      </c>
      <c r="G45" s="52">
        <v>70.25394743607562</v>
      </c>
      <c r="H45" s="52">
        <v>69.793779223172081</v>
      </c>
      <c r="I45" s="52">
        <v>68.813521404389547</v>
      </c>
      <c r="J45" s="52">
        <v>67.430838279803908</v>
      </c>
      <c r="K45" s="52">
        <v>68.141414134340167</v>
      </c>
      <c r="L45" s="52">
        <v>66.467634019457378</v>
      </c>
      <c r="M45" s="52">
        <v>65.658777170370584</v>
      </c>
      <c r="N45" s="52">
        <v>64.350139057004483</v>
      </c>
    </row>
    <row r="47" spans="1:14" x14ac:dyDescent="0.25">
      <c r="A47" s="48" t="s">
        <v>32</v>
      </c>
      <c r="B47" s="48"/>
      <c r="C47" s="49">
        <v>83.807597476811978</v>
      </c>
      <c r="D47" s="49">
        <v>83.338852479511445</v>
      </c>
      <c r="E47" s="49">
        <v>83.75300253739195</v>
      </c>
      <c r="F47" s="49">
        <v>83.748799470381741</v>
      </c>
      <c r="G47" s="49">
        <v>83.836864653631949</v>
      </c>
      <c r="H47" s="49">
        <v>83.941971365485273</v>
      </c>
      <c r="I47" s="49">
        <v>84.140452108665457</v>
      </c>
      <c r="J47" s="49">
        <v>84.409012797166199</v>
      </c>
      <c r="K47" s="49">
        <v>84.306961664640625</v>
      </c>
      <c r="L47" s="49">
        <v>84.625068327528837</v>
      </c>
      <c r="M47" s="49">
        <v>84.791646744284279</v>
      </c>
      <c r="N47" s="49">
        <v>85.053005308014207</v>
      </c>
    </row>
    <row r="48" spans="1:14" x14ac:dyDescent="0.25">
      <c r="A48" s="19" t="s">
        <v>45</v>
      </c>
      <c r="B48" s="19"/>
      <c r="C48" s="50">
        <v>81.817280969247179</v>
      </c>
      <c r="D48" s="50">
        <v>81.48480690271613</v>
      </c>
      <c r="E48" s="50">
        <v>81.961258052715394</v>
      </c>
      <c r="F48" s="50">
        <v>81.989917875257476</v>
      </c>
      <c r="G48" s="50">
        <v>82.106601096622882</v>
      </c>
      <c r="H48" s="50">
        <v>82.246986913026561</v>
      </c>
      <c r="I48" s="50">
        <v>82.477752465957323</v>
      </c>
      <c r="J48" s="50">
        <v>82.782364149149231</v>
      </c>
      <c r="K48" s="50">
        <v>82.693328667117697</v>
      </c>
      <c r="L48" s="50">
        <v>83.04597350301033</v>
      </c>
      <c r="M48" s="50">
        <v>83.244178919881222</v>
      </c>
      <c r="N48" s="50">
        <v>83.535951362841701</v>
      </c>
    </row>
    <row r="49" spans="1:14" x14ac:dyDescent="0.25">
      <c r="A49" s="51" t="s">
        <v>46</v>
      </c>
      <c r="B49" s="51"/>
      <c r="C49" s="52">
        <v>85.530826775233692</v>
      </c>
      <c r="D49" s="52">
        <v>84.974218885790648</v>
      </c>
      <c r="E49" s="52">
        <v>85.350558577159418</v>
      </c>
      <c r="F49" s="52">
        <v>85.335111407508265</v>
      </c>
      <c r="G49" s="52">
        <v>85.402501692503478</v>
      </c>
      <c r="H49" s="52">
        <v>85.488597395254487</v>
      </c>
      <c r="I49" s="52">
        <v>85.660267105586641</v>
      </c>
      <c r="J49" s="52">
        <v>85.901032034059327</v>
      </c>
      <c r="K49" s="52">
        <v>85.795424264023424</v>
      </c>
      <c r="L49" s="52">
        <v>86.084457039603237</v>
      </c>
      <c r="M49" s="52">
        <v>86.232339270301608</v>
      </c>
      <c r="N49" s="52">
        <v>86.467475419839531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71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13363</v>
      </c>
      <c r="D8" s="21">
        <v>13384.704263145739</v>
      </c>
      <c r="E8" s="21">
        <v>13394.695441671016</v>
      </c>
      <c r="F8" s="21">
        <v>13409.3064053867</v>
      </c>
      <c r="G8" s="21">
        <v>13421.319163031902</v>
      </c>
      <c r="H8" s="21">
        <v>13429.432604649537</v>
      </c>
      <c r="I8" s="21">
        <v>13440.727820789381</v>
      </c>
      <c r="J8" s="21">
        <v>13453.499679074477</v>
      </c>
      <c r="K8" s="21">
        <v>13469.390754804885</v>
      </c>
      <c r="L8" s="21">
        <v>13477.433068127639</v>
      </c>
      <c r="M8" s="21">
        <v>13488.662301923852</v>
      </c>
      <c r="N8" s="21">
        <v>13496.846484814314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110.17816614583599</v>
      </c>
      <c r="D10" s="26">
        <f t="shared" ref="D10:N10" si="0">SUM(D11:D12)</f>
        <v>111.8589098161485</v>
      </c>
      <c r="E10" s="26">
        <f t="shared" si="0"/>
        <v>112.86697609591195</v>
      </c>
      <c r="F10" s="26">
        <f t="shared" si="0"/>
        <v>113.18781994025277</v>
      </c>
      <c r="G10" s="26">
        <f t="shared" si="0"/>
        <v>113.89159740494544</v>
      </c>
      <c r="H10" s="26">
        <f t="shared" si="0"/>
        <v>114.52536685972642</v>
      </c>
      <c r="I10" s="26">
        <f t="shared" si="0"/>
        <v>115.14276752709323</v>
      </c>
      <c r="J10" s="26">
        <f t="shared" si="0"/>
        <v>115.2446257446833</v>
      </c>
      <c r="K10" s="26">
        <f t="shared" si="0"/>
        <v>115.38729131042594</v>
      </c>
      <c r="L10" s="26">
        <f t="shared" si="0"/>
        <v>115.5737253484871</v>
      </c>
      <c r="M10" s="26">
        <f t="shared" si="0"/>
        <v>114.54928793610614</v>
      </c>
      <c r="N10" s="26">
        <f t="shared" si="0"/>
        <v>114.27719763130149</v>
      </c>
    </row>
    <row r="11" spans="1:14" x14ac:dyDescent="0.25">
      <c r="A11" s="20" t="s">
        <v>34</v>
      </c>
      <c r="B11" s="18"/>
      <c r="C11" s="22">
        <v>56.492238012759756</v>
      </c>
      <c r="D11" s="22">
        <v>57.08577660911169</v>
      </c>
      <c r="E11" s="22">
        <v>57.830657289186313</v>
      </c>
      <c r="F11" s="22">
        <v>57.929817716202322</v>
      </c>
      <c r="G11" s="22">
        <v>58.038575223415691</v>
      </c>
      <c r="H11" s="22">
        <v>58.597195119965953</v>
      </c>
      <c r="I11" s="22">
        <v>58.966686004391256</v>
      </c>
      <c r="J11" s="22">
        <v>59.261725356591633</v>
      </c>
      <c r="K11" s="22">
        <v>59.151169334923615</v>
      </c>
      <c r="L11" s="22">
        <v>59.181508887787722</v>
      </c>
      <c r="M11" s="22">
        <v>58.724634954586051</v>
      </c>
      <c r="N11" s="22">
        <v>58.221224898473601</v>
      </c>
    </row>
    <row r="12" spans="1:14" x14ac:dyDescent="0.25">
      <c r="A12" s="27" t="s">
        <v>35</v>
      </c>
      <c r="B12" s="28"/>
      <c r="C12" s="29">
        <v>53.685928133076231</v>
      </c>
      <c r="D12" s="29">
        <v>54.773133207036807</v>
      </c>
      <c r="E12" s="29">
        <v>55.036318806725639</v>
      </c>
      <c r="F12" s="29">
        <v>55.258002224050443</v>
      </c>
      <c r="G12" s="29">
        <v>55.853022181529752</v>
      </c>
      <c r="H12" s="29">
        <v>55.928171739760465</v>
      </c>
      <c r="I12" s="29">
        <v>56.176081522701971</v>
      </c>
      <c r="J12" s="29">
        <v>55.982900388091672</v>
      </c>
      <c r="K12" s="29">
        <v>56.236121975502321</v>
      </c>
      <c r="L12" s="29">
        <v>56.39221646069938</v>
      </c>
      <c r="M12" s="29">
        <v>55.824652981520089</v>
      </c>
      <c r="N12" s="29">
        <v>56.05597273282789</v>
      </c>
    </row>
    <row r="13" spans="1:14" x14ac:dyDescent="0.25">
      <c r="A13" s="33" t="s">
        <v>36</v>
      </c>
      <c r="B13" s="18"/>
      <c r="C13" s="26">
        <f>SUM(C14:C15)</f>
        <v>156.65348155077481</v>
      </c>
      <c r="D13" s="26">
        <f t="shared" ref="D13:N13" si="1">SUM(D14:D15)</f>
        <v>167.71242439592623</v>
      </c>
      <c r="E13" s="26">
        <f t="shared" si="1"/>
        <v>166.04633563098588</v>
      </c>
      <c r="F13" s="26">
        <f t="shared" si="1"/>
        <v>170.10219866293863</v>
      </c>
      <c r="G13" s="26">
        <f t="shared" si="1"/>
        <v>172.94358179689451</v>
      </c>
      <c r="H13" s="26">
        <f t="shared" si="1"/>
        <v>174.76414638857025</v>
      </c>
      <c r="I13" s="26">
        <f t="shared" si="1"/>
        <v>175.19676669351455</v>
      </c>
      <c r="J13" s="26">
        <f t="shared" si="1"/>
        <v>174.50454371233042</v>
      </c>
      <c r="K13" s="26">
        <f t="shared" si="1"/>
        <v>179.30255785758214</v>
      </c>
      <c r="L13" s="26">
        <f t="shared" si="1"/>
        <v>177.26810933400247</v>
      </c>
      <c r="M13" s="26">
        <f t="shared" si="1"/>
        <v>177.64140935792469</v>
      </c>
      <c r="N13" s="26">
        <f t="shared" si="1"/>
        <v>176.88626274762984</v>
      </c>
    </row>
    <row r="14" spans="1:14" x14ac:dyDescent="0.25">
      <c r="A14" s="20" t="s">
        <v>37</v>
      </c>
      <c r="B14" s="18"/>
      <c r="C14" s="22">
        <v>73.843166132949435</v>
      </c>
      <c r="D14" s="22">
        <v>78.756797900976636</v>
      </c>
      <c r="E14" s="22">
        <v>78.631329746860374</v>
      </c>
      <c r="F14" s="22">
        <v>80.808521568932392</v>
      </c>
      <c r="G14" s="22">
        <v>82.519060811295191</v>
      </c>
      <c r="H14" s="22">
        <v>83.916942508157717</v>
      </c>
      <c r="I14" s="22">
        <v>84.353393120961528</v>
      </c>
      <c r="J14" s="22">
        <v>84.319349989193668</v>
      </c>
      <c r="K14" s="22">
        <v>86.565647757127834</v>
      </c>
      <c r="L14" s="22">
        <v>85.494517840726175</v>
      </c>
      <c r="M14" s="22">
        <v>85.663348514390549</v>
      </c>
      <c r="N14" s="22">
        <v>85.301797361478918</v>
      </c>
    </row>
    <row r="15" spans="1:14" x14ac:dyDescent="0.25">
      <c r="A15" s="10" t="s">
        <v>38</v>
      </c>
      <c r="B15" s="12"/>
      <c r="C15" s="23">
        <v>82.810315417825379</v>
      </c>
      <c r="D15" s="23">
        <v>88.955626494949584</v>
      </c>
      <c r="E15" s="23">
        <v>87.41500588412552</v>
      </c>
      <c r="F15" s="23">
        <v>89.293677094006227</v>
      </c>
      <c r="G15" s="23">
        <v>90.424520985599315</v>
      </c>
      <c r="H15" s="23">
        <v>90.847203880412536</v>
      </c>
      <c r="I15" s="23">
        <v>90.84337357255302</v>
      </c>
      <c r="J15" s="23">
        <v>90.185193723136734</v>
      </c>
      <c r="K15" s="23">
        <v>92.73691010045431</v>
      </c>
      <c r="L15" s="23">
        <v>91.7735914932763</v>
      </c>
      <c r="M15" s="23">
        <v>91.978060843534138</v>
      </c>
      <c r="N15" s="23">
        <v>91.584465386150924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-46.475315404938826</v>
      </c>
      <c r="D17" s="32">
        <f t="shared" ref="D17:N17" si="2">D10-D13</f>
        <v>-55.853514579777737</v>
      </c>
      <c r="E17" s="32">
        <f t="shared" si="2"/>
        <v>-53.179359535073928</v>
      </c>
      <c r="F17" s="32">
        <f t="shared" si="2"/>
        <v>-56.914378722685868</v>
      </c>
      <c r="G17" s="32">
        <f t="shared" si="2"/>
        <v>-59.051984391949063</v>
      </c>
      <c r="H17" s="32">
        <f t="shared" si="2"/>
        <v>-60.238779528843835</v>
      </c>
      <c r="I17" s="32">
        <f t="shared" si="2"/>
        <v>-60.05399916642132</v>
      </c>
      <c r="J17" s="32">
        <f t="shared" si="2"/>
        <v>-59.259917967647112</v>
      </c>
      <c r="K17" s="32">
        <f t="shared" si="2"/>
        <v>-63.915266547156207</v>
      </c>
      <c r="L17" s="32">
        <f t="shared" si="2"/>
        <v>-61.694383985515373</v>
      </c>
      <c r="M17" s="32">
        <f t="shared" si="2"/>
        <v>-63.092121421818547</v>
      </c>
      <c r="N17" s="32">
        <f t="shared" si="2"/>
        <v>-62.609065116328352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570.20622345356787</v>
      </c>
      <c r="D19" s="26">
        <f t="shared" ref="D19:N19" si="3">SUM(D20:D21)</f>
        <v>569.04343698617868</v>
      </c>
      <c r="E19" s="26">
        <f t="shared" si="3"/>
        <v>570.54638882530128</v>
      </c>
      <c r="F19" s="26">
        <f t="shared" si="3"/>
        <v>569.77750595968951</v>
      </c>
      <c r="G19" s="26">
        <f t="shared" si="3"/>
        <v>569.32596603927209</v>
      </c>
      <c r="H19" s="26">
        <f t="shared" si="3"/>
        <v>571.20735576340212</v>
      </c>
      <c r="I19" s="26">
        <f t="shared" si="3"/>
        <v>571.95350606021611</v>
      </c>
      <c r="J19" s="26">
        <f t="shared" si="3"/>
        <v>573.69291006043295</v>
      </c>
      <c r="K19" s="26">
        <f t="shared" si="3"/>
        <v>571.40522995682056</v>
      </c>
      <c r="L19" s="26">
        <f t="shared" si="3"/>
        <v>572.49497091113358</v>
      </c>
      <c r="M19" s="26">
        <f t="shared" si="3"/>
        <v>571.55187593130574</v>
      </c>
      <c r="N19" s="26">
        <f t="shared" si="3"/>
        <v>571.98873588461083</v>
      </c>
    </row>
    <row r="20" spans="1:14" x14ac:dyDescent="0.25">
      <c r="A20" s="60" t="s">
        <v>40</v>
      </c>
      <c r="B20" s="60"/>
      <c r="C20" s="22">
        <v>278.88914760947341</v>
      </c>
      <c r="D20" s="22">
        <v>280.6349676945656</v>
      </c>
      <c r="E20" s="22">
        <v>280.14681896107567</v>
      </c>
      <c r="F20" s="22">
        <v>280.95233451705406</v>
      </c>
      <c r="G20" s="22">
        <v>281.47394351150342</v>
      </c>
      <c r="H20" s="22">
        <v>281.44279348913579</v>
      </c>
      <c r="I20" s="22">
        <v>282.43793464292327</v>
      </c>
      <c r="J20" s="22">
        <v>282.91118690547131</v>
      </c>
      <c r="K20" s="22">
        <v>282.54663367293273</v>
      </c>
      <c r="L20" s="22">
        <v>283.08499694150788</v>
      </c>
      <c r="M20" s="22">
        <v>284.24410401894113</v>
      </c>
      <c r="N20" s="22">
        <v>282.7080345479531</v>
      </c>
    </row>
    <row r="21" spans="1:14" x14ac:dyDescent="0.25">
      <c r="A21" s="27" t="s">
        <v>41</v>
      </c>
      <c r="B21" s="27"/>
      <c r="C21" s="29">
        <v>291.3170758440944</v>
      </c>
      <c r="D21" s="29">
        <v>288.40846929161302</v>
      </c>
      <c r="E21" s="29">
        <v>290.39956986422561</v>
      </c>
      <c r="F21" s="29">
        <v>288.82517144263551</v>
      </c>
      <c r="G21" s="29">
        <v>287.85202252776861</v>
      </c>
      <c r="H21" s="29">
        <v>289.76456227426638</v>
      </c>
      <c r="I21" s="29">
        <v>289.51557141729285</v>
      </c>
      <c r="J21" s="29">
        <v>290.78172315496158</v>
      </c>
      <c r="K21" s="29">
        <v>288.85859628388783</v>
      </c>
      <c r="L21" s="29">
        <v>289.40997396962564</v>
      </c>
      <c r="M21" s="29">
        <v>287.30777191236461</v>
      </c>
      <c r="N21" s="29">
        <v>289.28070133665767</v>
      </c>
    </row>
    <row r="22" spans="1:14" x14ac:dyDescent="0.25">
      <c r="A22" s="63" t="s">
        <v>44</v>
      </c>
      <c r="B22" s="63"/>
      <c r="C22" s="26">
        <f>SUM(C23:C24)</f>
        <v>502.02664490288822</v>
      </c>
      <c r="D22" s="26">
        <f t="shared" ref="D22:N22" si="4">SUM(D23:D24)</f>
        <v>503.19874388112765</v>
      </c>
      <c r="E22" s="26">
        <f t="shared" si="4"/>
        <v>502.75606557453978</v>
      </c>
      <c r="F22" s="26">
        <f t="shared" si="4"/>
        <v>500.85036959180468</v>
      </c>
      <c r="G22" s="26">
        <f t="shared" si="4"/>
        <v>502.16054002968804</v>
      </c>
      <c r="H22" s="26">
        <f t="shared" si="4"/>
        <v>499.67336009470966</v>
      </c>
      <c r="I22" s="26">
        <f t="shared" si="4"/>
        <v>499.12764860870288</v>
      </c>
      <c r="J22" s="26">
        <f t="shared" si="4"/>
        <v>498.54191636237505</v>
      </c>
      <c r="K22" s="26">
        <f t="shared" si="4"/>
        <v>499.44765008691212</v>
      </c>
      <c r="L22" s="26">
        <f t="shared" si="4"/>
        <v>499.57135312940744</v>
      </c>
      <c r="M22" s="26">
        <f t="shared" si="4"/>
        <v>500.27557161902399</v>
      </c>
      <c r="N22" s="26">
        <f t="shared" si="4"/>
        <v>500.20499980871369</v>
      </c>
    </row>
    <row r="23" spans="1:14" x14ac:dyDescent="0.25">
      <c r="A23" s="60" t="s">
        <v>42</v>
      </c>
      <c r="B23" s="60"/>
      <c r="C23" s="23">
        <v>255.32309638548713</v>
      </c>
      <c r="D23" s="22">
        <v>254.31392288811054</v>
      </c>
      <c r="E23" s="22">
        <v>255.4464299078343</v>
      </c>
      <c r="F23" s="22">
        <v>253.02957330960083</v>
      </c>
      <c r="G23" s="22">
        <v>253.20916186149998</v>
      </c>
      <c r="H23" s="22">
        <v>252.4367561935957</v>
      </c>
      <c r="I23" s="22">
        <v>252.12429330463604</v>
      </c>
      <c r="J23" s="22">
        <v>251.97520603012126</v>
      </c>
      <c r="K23" s="22">
        <v>251.88543149688456</v>
      </c>
      <c r="L23" s="22">
        <v>251.62340714769834</v>
      </c>
      <c r="M23" s="22">
        <v>250.99458237895368</v>
      </c>
      <c r="N23" s="22">
        <v>251.70160120934162</v>
      </c>
    </row>
    <row r="24" spans="1:14" x14ac:dyDescent="0.25">
      <c r="A24" s="10" t="s">
        <v>43</v>
      </c>
      <c r="B24" s="10"/>
      <c r="C24" s="23">
        <v>246.70354851740109</v>
      </c>
      <c r="D24" s="23">
        <v>248.88482099301712</v>
      </c>
      <c r="E24" s="23">
        <v>247.30963566670547</v>
      </c>
      <c r="F24" s="23">
        <v>247.82079628220387</v>
      </c>
      <c r="G24" s="23">
        <v>248.95137816818803</v>
      </c>
      <c r="H24" s="23">
        <v>247.23660390111397</v>
      </c>
      <c r="I24" s="23">
        <v>247.00335530406684</v>
      </c>
      <c r="J24" s="23">
        <v>246.56671033225379</v>
      </c>
      <c r="K24" s="23">
        <v>247.56221859002756</v>
      </c>
      <c r="L24" s="23">
        <v>247.9479459817091</v>
      </c>
      <c r="M24" s="23">
        <v>249.28098924007031</v>
      </c>
      <c r="N24" s="23">
        <v>248.50339859937208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68.179578550679651</v>
      </c>
      <c r="D26" s="32">
        <f t="shared" ref="D26:N26" si="5">D19-D22</f>
        <v>65.844693105051022</v>
      </c>
      <c r="E26" s="32">
        <f t="shared" si="5"/>
        <v>67.790323250761503</v>
      </c>
      <c r="F26" s="32">
        <f t="shared" si="5"/>
        <v>68.927136367884827</v>
      </c>
      <c r="G26" s="32">
        <f t="shared" si="5"/>
        <v>67.165426009584053</v>
      </c>
      <c r="H26" s="32">
        <f t="shared" si="5"/>
        <v>71.533995668692455</v>
      </c>
      <c r="I26" s="32">
        <f t="shared" si="5"/>
        <v>72.82585745151323</v>
      </c>
      <c r="J26" s="32">
        <f t="shared" si="5"/>
        <v>75.150993698057903</v>
      </c>
      <c r="K26" s="32">
        <f t="shared" si="5"/>
        <v>71.957579869908443</v>
      </c>
      <c r="L26" s="32">
        <f t="shared" si="5"/>
        <v>72.923617781726136</v>
      </c>
      <c r="M26" s="32">
        <f t="shared" si="5"/>
        <v>71.276304312281752</v>
      </c>
      <c r="N26" s="32">
        <f t="shared" si="5"/>
        <v>71.783736075897139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21.704263145740825</v>
      </c>
      <c r="D30" s="32">
        <f t="shared" ref="D30:N30" si="6">D17+D26+D28</f>
        <v>9.9911785252732841</v>
      </c>
      <c r="E30" s="32">
        <f t="shared" si="6"/>
        <v>14.610963715687575</v>
      </c>
      <c r="F30" s="32">
        <f t="shared" si="6"/>
        <v>12.01275764519896</v>
      </c>
      <c r="G30" s="32">
        <f t="shared" si="6"/>
        <v>8.1134416176349902</v>
      </c>
      <c r="H30" s="32">
        <f t="shared" si="6"/>
        <v>11.29521613984862</v>
      </c>
      <c r="I30" s="32">
        <f t="shared" si="6"/>
        <v>12.771858285091909</v>
      </c>
      <c r="J30" s="32">
        <f t="shared" si="6"/>
        <v>15.89107573041079</v>
      </c>
      <c r="K30" s="32">
        <f t="shared" si="6"/>
        <v>8.0423133227522356</v>
      </c>
      <c r="L30" s="32">
        <f t="shared" si="6"/>
        <v>11.229233796210764</v>
      </c>
      <c r="M30" s="32">
        <f t="shared" si="6"/>
        <v>8.1841828904632052</v>
      </c>
      <c r="N30" s="32">
        <f t="shared" si="6"/>
        <v>9.1746709595687861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13384.704263145739</v>
      </c>
      <c r="D32" s="21">
        <v>13394.695441671016</v>
      </c>
      <c r="E32" s="21">
        <v>13409.3064053867</v>
      </c>
      <c r="F32" s="21">
        <v>13421.319163031902</v>
      </c>
      <c r="G32" s="21">
        <v>13429.432604649537</v>
      </c>
      <c r="H32" s="21">
        <v>13440.727820789381</v>
      </c>
      <c r="I32" s="21">
        <v>13453.499679074477</v>
      </c>
      <c r="J32" s="21">
        <v>13469.390754804885</v>
      </c>
      <c r="K32" s="21">
        <v>13477.433068127639</v>
      </c>
      <c r="L32" s="21">
        <v>13488.662301923852</v>
      </c>
      <c r="M32" s="21">
        <v>13496.846484814314</v>
      </c>
      <c r="N32" s="21">
        <v>13506.02115577388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1.6242058778521695E-3</v>
      </c>
      <c r="D34" s="39">
        <f t="shared" ref="D34:N34" si="7">(D32/D8)-1</f>
        <v>7.4646240431230915E-4</v>
      </c>
      <c r="E34" s="39">
        <f t="shared" si="7"/>
        <v>1.0908022343105728E-3</v>
      </c>
      <c r="F34" s="39">
        <f t="shared" si="7"/>
        <v>8.9585227468402806E-4</v>
      </c>
      <c r="G34" s="39">
        <f t="shared" si="7"/>
        <v>6.045189387928751E-4</v>
      </c>
      <c r="H34" s="39">
        <f t="shared" si="7"/>
        <v>8.4107917827691558E-4</v>
      </c>
      <c r="I34" s="39">
        <f t="shared" si="7"/>
        <v>9.5023561635865228E-4</v>
      </c>
      <c r="J34" s="39">
        <f t="shared" si="7"/>
        <v>1.1811852759118224E-3</v>
      </c>
      <c r="K34" s="39">
        <f t="shared" si="7"/>
        <v>5.9708070462538565E-4</v>
      </c>
      <c r="L34" s="39">
        <f t="shared" si="7"/>
        <v>8.3318787334718536E-4</v>
      </c>
      <c r="M34" s="39">
        <f t="shared" si="7"/>
        <v>6.0674533228510796E-4</v>
      </c>
      <c r="N34" s="39">
        <f t="shared" si="7"/>
        <v>6.797640448743536E-4</v>
      </c>
    </row>
    <row r="35" spans="1:14" ht="15.75" thickBot="1" x14ac:dyDescent="0.3">
      <c r="A35" s="40" t="s">
        <v>15</v>
      </c>
      <c r="B35" s="41"/>
      <c r="C35" s="42">
        <f>(C32/$C$8)-1</f>
        <v>1.6242058778521695E-3</v>
      </c>
      <c r="D35" s="42">
        <f t="shared" ref="D35:N35" si="8">(D32/$C$8)-1</f>
        <v>2.3718806907890855E-3</v>
      </c>
      <c r="E35" s="42">
        <f t="shared" si="8"/>
        <v>3.4652701778568051E-3</v>
      </c>
      <c r="F35" s="42">
        <f t="shared" si="8"/>
        <v>4.3642268227119807E-3</v>
      </c>
      <c r="G35" s="42">
        <f t="shared" si="8"/>
        <v>4.9713840192724401E-3</v>
      </c>
      <c r="H35" s="42">
        <f t="shared" si="8"/>
        <v>5.816644525135084E-3</v>
      </c>
      <c r="I35" s="42">
        <f t="shared" si="8"/>
        <v>6.7724073242891869E-3</v>
      </c>
      <c r="J35" s="42">
        <f t="shared" si="8"/>
        <v>7.9615920680149443E-3</v>
      </c>
      <c r="K35" s="42">
        <f t="shared" si="8"/>
        <v>8.5634264856424558E-3</v>
      </c>
      <c r="L35" s="42">
        <f t="shared" si="8"/>
        <v>9.4037493020917573E-3</v>
      </c>
      <c r="M35" s="42">
        <f t="shared" si="8"/>
        <v>1.001620031537187E-2</v>
      </c>
      <c r="N35" s="42">
        <f t="shared" si="8"/>
        <v>1.0702773013086864E-2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1.8292516056254498</v>
      </c>
      <c r="D41" s="47">
        <v>1.8389962848836892</v>
      </c>
      <c r="E41" s="47">
        <v>1.8425262351083</v>
      </c>
      <c r="F41" s="47">
        <v>1.8344127648110338</v>
      </c>
      <c r="G41" s="47">
        <v>1.8368429253660785</v>
      </c>
      <c r="H41" s="47">
        <v>1.8435624810867679</v>
      </c>
      <c r="I41" s="47">
        <v>1.8494853327015113</v>
      </c>
      <c r="J41" s="47">
        <v>1.850884192840845</v>
      </c>
      <c r="K41" s="47">
        <v>1.8580069742650849</v>
      </c>
      <c r="L41" s="47">
        <v>1.8716726905457721</v>
      </c>
      <c r="M41" s="47">
        <v>1.8713536677177891</v>
      </c>
      <c r="N41" s="47">
        <v>1.8854960669028273</v>
      </c>
    </row>
    <row r="43" spans="1:14" x14ac:dyDescent="0.25">
      <c r="A43" s="48" t="s">
        <v>31</v>
      </c>
      <c r="B43" s="48"/>
      <c r="C43" s="49">
        <v>73.79484111937488</v>
      </c>
      <c r="D43" s="49">
        <v>76.704796082996978</v>
      </c>
      <c r="E43" s="49">
        <v>74.09733885511821</v>
      </c>
      <c r="F43" s="49">
        <v>74.113815042347369</v>
      </c>
      <c r="G43" s="49">
        <v>73.613929620218371</v>
      </c>
      <c r="H43" s="49">
        <v>72.987779635779987</v>
      </c>
      <c r="I43" s="49">
        <v>71.840761421244338</v>
      </c>
      <c r="J43" s="49">
        <v>70.282598571135892</v>
      </c>
      <c r="K43" s="49">
        <v>70.917345317336512</v>
      </c>
      <c r="L43" s="49">
        <v>69.084351881316792</v>
      </c>
      <c r="M43" s="49">
        <v>68.153869100865904</v>
      </c>
      <c r="N43" s="49">
        <v>66.732937528967639</v>
      </c>
    </row>
    <row r="44" spans="1:14" x14ac:dyDescent="0.25">
      <c r="A44" s="19" t="s">
        <v>47</v>
      </c>
      <c r="B44" s="19"/>
      <c r="C44" s="50">
        <v>74.730383488833553</v>
      </c>
      <c r="D44" s="50">
        <v>76.704796082996978</v>
      </c>
      <c r="E44" s="50">
        <v>73.924464056967267</v>
      </c>
      <c r="F44" s="50">
        <v>73.789693344393385</v>
      </c>
      <c r="G44" s="50">
        <v>73.158874351111251</v>
      </c>
      <c r="H44" s="50">
        <v>72.406845786052287</v>
      </c>
      <c r="I44" s="50">
        <v>71.15043378182196</v>
      </c>
      <c r="J44" s="50">
        <v>69.523261971536584</v>
      </c>
      <c r="K44" s="50">
        <v>70.057285560145232</v>
      </c>
      <c r="L44" s="50">
        <v>68.173339338467102</v>
      </c>
      <c r="M44" s="50">
        <v>67.172748614659852</v>
      </c>
      <c r="N44" s="50">
        <v>65.704143386297517</v>
      </c>
    </row>
    <row r="45" spans="1:14" x14ac:dyDescent="0.25">
      <c r="A45" s="51" t="s">
        <v>48</v>
      </c>
      <c r="B45" s="51"/>
      <c r="C45" s="52">
        <v>72.980142783344391</v>
      </c>
      <c r="D45" s="52">
        <v>76.704796082996978</v>
      </c>
      <c r="E45" s="52">
        <v>74.253534983308938</v>
      </c>
      <c r="F45" s="52">
        <v>74.409601189534669</v>
      </c>
      <c r="G45" s="52">
        <v>74.03416963408209</v>
      </c>
      <c r="H45" s="52">
        <v>73.532741230302747</v>
      </c>
      <c r="I45" s="52">
        <v>72.493874414629204</v>
      </c>
      <c r="J45" s="52">
        <v>71.00770486602012</v>
      </c>
      <c r="K45" s="52">
        <v>71.739448474759257</v>
      </c>
      <c r="L45" s="52">
        <v>69.955216067239007</v>
      </c>
      <c r="M45" s="52">
        <v>69.093763082261347</v>
      </c>
      <c r="N45" s="52">
        <v>67.720563856069433</v>
      </c>
    </row>
    <row r="47" spans="1:14" x14ac:dyDescent="0.25">
      <c r="A47" s="48" t="s">
        <v>32</v>
      </c>
      <c r="B47" s="48"/>
      <c r="C47" s="49">
        <v>83.190627657012868</v>
      </c>
      <c r="D47" s="49">
        <v>82.715264567500853</v>
      </c>
      <c r="E47" s="49">
        <v>83.134025076374414</v>
      </c>
      <c r="F47" s="49">
        <v>83.140391995620263</v>
      </c>
      <c r="G47" s="49">
        <v>83.230002785751495</v>
      </c>
      <c r="H47" s="49">
        <v>83.339415073204464</v>
      </c>
      <c r="I47" s="49">
        <v>83.53726299268034</v>
      </c>
      <c r="J47" s="49">
        <v>83.804747232556892</v>
      </c>
      <c r="K47" s="49">
        <v>83.705881737272577</v>
      </c>
      <c r="L47" s="49">
        <v>84.025683762508351</v>
      </c>
      <c r="M47" s="49">
        <v>84.196601632042459</v>
      </c>
      <c r="N47" s="49">
        <v>84.46092275418944</v>
      </c>
    </row>
    <row r="48" spans="1:14" x14ac:dyDescent="0.25">
      <c r="A48" s="19" t="s">
        <v>45</v>
      </c>
      <c r="B48" s="19"/>
      <c r="C48" s="50">
        <v>81.142531275541472</v>
      </c>
      <c r="D48" s="50">
        <v>80.811707949578889</v>
      </c>
      <c r="E48" s="50">
        <v>81.289600562743033</v>
      </c>
      <c r="F48" s="50">
        <v>81.31970850563232</v>
      </c>
      <c r="G48" s="50">
        <v>81.437873266250108</v>
      </c>
      <c r="H48" s="50">
        <v>81.579893973974166</v>
      </c>
      <c r="I48" s="50">
        <v>81.812132920911182</v>
      </c>
      <c r="J48" s="50">
        <v>82.117964141011797</v>
      </c>
      <c r="K48" s="50">
        <v>82.03055532641747</v>
      </c>
      <c r="L48" s="50">
        <v>82.384269149827219</v>
      </c>
      <c r="M48" s="50">
        <v>82.583608402460627</v>
      </c>
      <c r="N48" s="50">
        <v>82.876324832320805</v>
      </c>
    </row>
    <row r="49" spans="1:14" x14ac:dyDescent="0.25">
      <c r="A49" s="51" t="s">
        <v>46</v>
      </c>
      <c r="B49" s="51"/>
      <c r="C49" s="52">
        <v>84.93190854932682</v>
      </c>
      <c r="D49" s="52">
        <v>84.379537565314436</v>
      </c>
      <c r="E49" s="52">
        <v>84.756572118641259</v>
      </c>
      <c r="F49" s="52">
        <v>84.742820025469769</v>
      </c>
      <c r="G49" s="52">
        <v>84.811606095904878</v>
      </c>
      <c r="H49" s="52">
        <v>84.899343016935319</v>
      </c>
      <c r="I49" s="52">
        <v>85.072114639743916</v>
      </c>
      <c r="J49" s="52">
        <v>85.313466282654701</v>
      </c>
      <c r="K49" s="52">
        <v>85.209888224006647</v>
      </c>
      <c r="L49" s="52">
        <v>85.499209310945233</v>
      </c>
      <c r="M49" s="52">
        <v>85.648143803029484</v>
      </c>
      <c r="N49" s="52">
        <v>85.883783961913522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72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19447</v>
      </c>
      <c r="D8" s="21">
        <v>19466.522420095193</v>
      </c>
      <c r="E8" s="21">
        <v>19435.806725044684</v>
      </c>
      <c r="F8" s="21">
        <v>19408.140327085493</v>
      </c>
      <c r="G8" s="21">
        <v>19378.953365540248</v>
      </c>
      <c r="H8" s="21">
        <v>19344.000444397498</v>
      </c>
      <c r="I8" s="21">
        <v>19314.715419723459</v>
      </c>
      <c r="J8" s="21">
        <v>19286.573260649966</v>
      </c>
      <c r="K8" s="21">
        <v>19259.860003127171</v>
      </c>
      <c r="L8" s="21">
        <v>19225.57935204875</v>
      </c>
      <c r="M8" s="21">
        <v>19191.841646227302</v>
      </c>
      <c r="N8" s="21">
        <v>19151.98341296786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145.57192141133902</v>
      </c>
      <c r="D10" s="26">
        <f t="shared" ref="D10:N10" si="0">SUM(D11:D12)</f>
        <v>148.54209370347237</v>
      </c>
      <c r="E10" s="26">
        <f t="shared" si="0"/>
        <v>150.40882999088439</v>
      </c>
      <c r="F10" s="26">
        <f t="shared" si="0"/>
        <v>151.10692922181903</v>
      </c>
      <c r="G10" s="26">
        <f t="shared" si="0"/>
        <v>152.23952989512699</v>
      </c>
      <c r="H10" s="26">
        <f t="shared" si="0"/>
        <v>153.33180007925696</v>
      </c>
      <c r="I10" s="26">
        <f t="shared" si="0"/>
        <v>154.04547389906713</v>
      </c>
      <c r="J10" s="26">
        <f t="shared" si="0"/>
        <v>153.68519795697404</v>
      </c>
      <c r="K10" s="26">
        <f t="shared" si="0"/>
        <v>153.11556388855539</v>
      </c>
      <c r="L10" s="26">
        <f t="shared" si="0"/>
        <v>152.47123946047333</v>
      </c>
      <c r="M10" s="26">
        <f t="shared" si="0"/>
        <v>150.24293929113662</v>
      </c>
      <c r="N10" s="26">
        <f t="shared" si="0"/>
        <v>148.88967462686145</v>
      </c>
    </row>
    <row r="11" spans="1:14" x14ac:dyDescent="0.25">
      <c r="A11" s="20" t="s">
        <v>34</v>
      </c>
      <c r="B11" s="18"/>
      <c r="C11" s="22">
        <v>74.639866681561429</v>
      </c>
      <c r="D11" s="22">
        <v>75.806574479791664</v>
      </c>
      <c r="E11" s="22">
        <v>77.066311168633973</v>
      </c>
      <c r="F11" s="22">
        <v>77.336915492282913</v>
      </c>
      <c r="G11" s="22">
        <v>77.580485383657461</v>
      </c>
      <c r="H11" s="22">
        <v>78.452605337162197</v>
      </c>
      <c r="I11" s="22">
        <v>78.889462924074422</v>
      </c>
      <c r="J11" s="22">
        <v>79.028847842996143</v>
      </c>
      <c r="K11" s="22">
        <v>78.491873277606814</v>
      </c>
      <c r="L11" s="22">
        <v>78.075514015436497</v>
      </c>
      <c r="M11" s="22">
        <v>77.023279003683953</v>
      </c>
      <c r="N11" s="22">
        <v>75.855371073053618</v>
      </c>
    </row>
    <row r="12" spans="1:14" x14ac:dyDescent="0.25">
      <c r="A12" s="27" t="s">
        <v>35</v>
      </c>
      <c r="B12" s="28"/>
      <c r="C12" s="29">
        <v>70.93205472977759</v>
      </c>
      <c r="D12" s="29">
        <v>72.735519223680711</v>
      </c>
      <c r="E12" s="29">
        <v>73.342518822250412</v>
      </c>
      <c r="F12" s="29">
        <v>73.770013729536117</v>
      </c>
      <c r="G12" s="29">
        <v>74.659044511469531</v>
      </c>
      <c r="H12" s="29">
        <v>74.879194742094768</v>
      </c>
      <c r="I12" s="29">
        <v>75.156010974992711</v>
      </c>
      <c r="J12" s="29">
        <v>74.656350113977894</v>
      </c>
      <c r="K12" s="29">
        <v>74.623690610948572</v>
      </c>
      <c r="L12" s="29">
        <v>74.395725445036831</v>
      </c>
      <c r="M12" s="29">
        <v>73.219660287452669</v>
      </c>
      <c r="N12" s="29">
        <v>73.034303553807831</v>
      </c>
    </row>
    <row r="13" spans="1:14" x14ac:dyDescent="0.25">
      <c r="A13" s="33" t="s">
        <v>36</v>
      </c>
      <c r="B13" s="18"/>
      <c r="C13" s="26">
        <f>SUM(C14:C15)</f>
        <v>196.13865977767381</v>
      </c>
      <c r="D13" s="26">
        <f t="shared" ref="D13:N13" si="1">SUM(D14:D15)</f>
        <v>210.18659774983405</v>
      </c>
      <c r="E13" s="26">
        <f t="shared" si="1"/>
        <v>208.85237512846126</v>
      </c>
      <c r="F13" s="26">
        <f t="shared" si="1"/>
        <v>214.32084138776972</v>
      </c>
      <c r="G13" s="26">
        <f t="shared" si="1"/>
        <v>218.18695440561865</v>
      </c>
      <c r="H13" s="26">
        <f t="shared" si="1"/>
        <v>220.56954038128495</v>
      </c>
      <c r="I13" s="26">
        <f t="shared" si="1"/>
        <v>221.15829639317548</v>
      </c>
      <c r="J13" s="26">
        <f t="shared" si="1"/>
        <v>220.97993241284078</v>
      </c>
      <c r="K13" s="26">
        <f t="shared" si="1"/>
        <v>227.29929504632136</v>
      </c>
      <c r="L13" s="26">
        <f t="shared" si="1"/>
        <v>225.98843308694819</v>
      </c>
      <c r="M13" s="26">
        <f t="shared" si="1"/>
        <v>227.07048109176969</v>
      </c>
      <c r="N13" s="26">
        <f t="shared" si="1"/>
        <v>226.07865916637667</v>
      </c>
    </row>
    <row r="14" spans="1:14" x14ac:dyDescent="0.25">
      <c r="A14" s="20" t="s">
        <v>37</v>
      </c>
      <c r="B14" s="18"/>
      <c r="C14" s="22">
        <v>102.40483569920077</v>
      </c>
      <c r="D14" s="22">
        <v>107.84582753392243</v>
      </c>
      <c r="E14" s="22">
        <v>106.12102377945085</v>
      </c>
      <c r="F14" s="22">
        <v>108.15756157914484</v>
      </c>
      <c r="G14" s="22">
        <v>109.60962211090984</v>
      </c>
      <c r="H14" s="22">
        <v>110.10151503673799</v>
      </c>
      <c r="I14" s="22">
        <v>109.71552754685469</v>
      </c>
      <c r="J14" s="22">
        <v>109.12938804921228</v>
      </c>
      <c r="K14" s="22">
        <v>111.75276532311241</v>
      </c>
      <c r="L14" s="22">
        <v>110.52689753532869</v>
      </c>
      <c r="M14" s="22">
        <v>110.72446584501117</v>
      </c>
      <c r="N14" s="22">
        <v>110.24527502501071</v>
      </c>
    </row>
    <row r="15" spans="1:14" x14ac:dyDescent="0.25">
      <c r="A15" s="10" t="s">
        <v>38</v>
      </c>
      <c r="B15" s="12"/>
      <c r="C15" s="23">
        <v>93.733824078473035</v>
      </c>
      <c r="D15" s="23">
        <v>102.34077021591163</v>
      </c>
      <c r="E15" s="23">
        <v>102.73135134901041</v>
      </c>
      <c r="F15" s="23">
        <v>106.16327980862488</v>
      </c>
      <c r="G15" s="23">
        <v>108.57733229470881</v>
      </c>
      <c r="H15" s="23">
        <v>110.46802534454696</v>
      </c>
      <c r="I15" s="23">
        <v>111.44276884632079</v>
      </c>
      <c r="J15" s="23">
        <v>111.8505443636285</v>
      </c>
      <c r="K15" s="23">
        <v>115.54652972320895</v>
      </c>
      <c r="L15" s="23">
        <v>115.46153555161951</v>
      </c>
      <c r="M15" s="23">
        <v>116.34601524675853</v>
      </c>
      <c r="N15" s="23">
        <v>115.83338414136594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-50.566738366334789</v>
      </c>
      <c r="D17" s="32">
        <f t="shared" ref="D17:N17" si="2">D10-D13</f>
        <v>-61.644504046361675</v>
      </c>
      <c r="E17" s="32">
        <f t="shared" si="2"/>
        <v>-58.443545137576876</v>
      </c>
      <c r="F17" s="32">
        <f t="shared" si="2"/>
        <v>-63.213912165950688</v>
      </c>
      <c r="G17" s="32">
        <f t="shared" si="2"/>
        <v>-65.947424510491658</v>
      </c>
      <c r="H17" s="32">
        <f t="shared" si="2"/>
        <v>-67.237740302027987</v>
      </c>
      <c r="I17" s="32">
        <f t="shared" si="2"/>
        <v>-67.112822494108343</v>
      </c>
      <c r="J17" s="32">
        <f t="shared" si="2"/>
        <v>-67.294734455866745</v>
      </c>
      <c r="K17" s="32">
        <f t="shared" si="2"/>
        <v>-74.183731157765976</v>
      </c>
      <c r="L17" s="32">
        <f t="shared" si="2"/>
        <v>-73.517193626474864</v>
      </c>
      <c r="M17" s="32">
        <f t="shared" si="2"/>
        <v>-76.827541800633071</v>
      </c>
      <c r="N17" s="32">
        <f t="shared" si="2"/>
        <v>-77.188984539515218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804.15766520817647</v>
      </c>
      <c r="D19" s="26">
        <f t="shared" ref="D19:N19" si="3">SUM(D20:D21)</f>
        <v>803.39542237443129</v>
      </c>
      <c r="E19" s="26">
        <f t="shared" si="3"/>
        <v>803.90537294962508</v>
      </c>
      <c r="F19" s="26">
        <f t="shared" si="3"/>
        <v>805.2178561768726</v>
      </c>
      <c r="G19" s="26">
        <f t="shared" si="3"/>
        <v>803.92126591941076</v>
      </c>
      <c r="H19" s="26">
        <f t="shared" si="3"/>
        <v>806.86760256426271</v>
      </c>
      <c r="I19" s="26">
        <f t="shared" si="3"/>
        <v>807.18887274940926</v>
      </c>
      <c r="J19" s="26">
        <f t="shared" si="3"/>
        <v>807.80885491259505</v>
      </c>
      <c r="K19" s="26">
        <f t="shared" si="3"/>
        <v>807.4795129756435</v>
      </c>
      <c r="L19" s="26">
        <f t="shared" si="3"/>
        <v>806.67998544218358</v>
      </c>
      <c r="M19" s="26">
        <f t="shared" si="3"/>
        <v>805.34068782923714</v>
      </c>
      <c r="N19" s="26">
        <f t="shared" si="3"/>
        <v>804.48525379051421</v>
      </c>
    </row>
    <row r="20" spans="1:14" x14ac:dyDescent="0.25">
      <c r="A20" s="60" t="s">
        <v>40</v>
      </c>
      <c r="B20" s="60"/>
      <c r="C20" s="22">
        <v>394.85739293389753</v>
      </c>
      <c r="D20" s="22">
        <v>396.71025620256273</v>
      </c>
      <c r="E20" s="22">
        <v>396.07040515820171</v>
      </c>
      <c r="F20" s="22">
        <v>397.39553227981639</v>
      </c>
      <c r="G20" s="22">
        <v>397.30233083831985</v>
      </c>
      <c r="H20" s="22">
        <v>398.35081957056775</v>
      </c>
      <c r="I20" s="22">
        <v>398.81508579513263</v>
      </c>
      <c r="J20" s="22">
        <v>399.47584430277271</v>
      </c>
      <c r="K20" s="22">
        <v>399.43257971960651</v>
      </c>
      <c r="L20" s="22">
        <v>399.42902615330155</v>
      </c>
      <c r="M20" s="22">
        <v>399.42292241874253</v>
      </c>
      <c r="N20" s="22">
        <v>398.63222823538359</v>
      </c>
    </row>
    <row r="21" spans="1:14" x14ac:dyDescent="0.25">
      <c r="A21" s="27" t="s">
        <v>41</v>
      </c>
      <c r="B21" s="27"/>
      <c r="C21" s="29">
        <v>409.300272274279</v>
      </c>
      <c r="D21" s="29">
        <v>406.68516617186862</v>
      </c>
      <c r="E21" s="29">
        <v>407.83496779142337</v>
      </c>
      <c r="F21" s="29">
        <v>407.82232389705615</v>
      </c>
      <c r="G21" s="29">
        <v>406.61893508109091</v>
      </c>
      <c r="H21" s="29">
        <v>408.51678299369496</v>
      </c>
      <c r="I21" s="29">
        <v>408.37378695427662</v>
      </c>
      <c r="J21" s="29">
        <v>408.33301060982234</v>
      </c>
      <c r="K21" s="29">
        <v>408.04693325603694</v>
      </c>
      <c r="L21" s="29">
        <v>407.25095928888209</v>
      </c>
      <c r="M21" s="29">
        <v>405.91776541049467</v>
      </c>
      <c r="N21" s="29">
        <v>405.85302555513061</v>
      </c>
    </row>
    <row r="22" spans="1:14" x14ac:dyDescent="0.25">
      <c r="A22" s="63" t="s">
        <v>44</v>
      </c>
      <c r="B22" s="63"/>
      <c r="C22" s="26">
        <f>SUM(C23:C24)</f>
        <v>771.46850830233166</v>
      </c>
      <c r="D22" s="26">
        <f t="shared" ref="D22:N22" si="4">SUM(D23:D24)</f>
        <v>772.46661337857881</v>
      </c>
      <c r="E22" s="26">
        <f t="shared" si="4"/>
        <v>773.12822577123461</v>
      </c>
      <c r="F22" s="26">
        <f t="shared" si="4"/>
        <v>771.19090555617049</v>
      </c>
      <c r="G22" s="26">
        <f t="shared" si="4"/>
        <v>772.92676255166884</v>
      </c>
      <c r="H22" s="26">
        <f t="shared" si="4"/>
        <v>768.91488693627468</v>
      </c>
      <c r="I22" s="26">
        <f t="shared" si="4"/>
        <v>768.21820932879245</v>
      </c>
      <c r="J22" s="26">
        <f t="shared" si="4"/>
        <v>767.22737797952459</v>
      </c>
      <c r="K22" s="26">
        <f t="shared" si="4"/>
        <v>767.57643289629573</v>
      </c>
      <c r="L22" s="26">
        <f t="shared" si="4"/>
        <v>766.90049763716092</v>
      </c>
      <c r="M22" s="26">
        <f t="shared" si="4"/>
        <v>768.37137928804236</v>
      </c>
      <c r="N22" s="26">
        <f t="shared" si="4"/>
        <v>769.53470096736532</v>
      </c>
    </row>
    <row r="23" spans="1:14" x14ac:dyDescent="0.25">
      <c r="A23" s="60" t="s">
        <v>42</v>
      </c>
      <c r="B23" s="60"/>
      <c r="C23" s="23">
        <v>394.55924823825001</v>
      </c>
      <c r="D23" s="22">
        <v>392.15899755132267</v>
      </c>
      <c r="E23" s="22">
        <v>394.19142480224616</v>
      </c>
      <c r="F23" s="22">
        <v>391.67227864847945</v>
      </c>
      <c r="G23" s="22">
        <v>392.10204038594304</v>
      </c>
      <c r="H23" s="22">
        <v>390.88886070094276</v>
      </c>
      <c r="I23" s="22">
        <v>390.58426332073333</v>
      </c>
      <c r="J23" s="22">
        <v>389.31606210688273</v>
      </c>
      <c r="K23" s="22">
        <v>388.75963614639289</v>
      </c>
      <c r="L23" s="22">
        <v>388.37262120328541</v>
      </c>
      <c r="M23" s="22">
        <v>388.65148010689774</v>
      </c>
      <c r="N23" s="22">
        <v>389.65456142191141</v>
      </c>
    </row>
    <row r="24" spans="1:14" x14ac:dyDescent="0.25">
      <c r="A24" s="10" t="s">
        <v>43</v>
      </c>
      <c r="B24" s="10"/>
      <c r="C24" s="23">
        <v>376.90926006408171</v>
      </c>
      <c r="D24" s="23">
        <v>380.3076158272562</v>
      </c>
      <c r="E24" s="23">
        <v>378.93680096898845</v>
      </c>
      <c r="F24" s="23">
        <v>379.51862690769104</v>
      </c>
      <c r="G24" s="23">
        <v>380.82472216572586</v>
      </c>
      <c r="H24" s="23">
        <v>378.02602623533193</v>
      </c>
      <c r="I24" s="23">
        <v>377.63394600805913</v>
      </c>
      <c r="J24" s="23">
        <v>377.91131587264186</v>
      </c>
      <c r="K24" s="23">
        <v>378.81679674990278</v>
      </c>
      <c r="L24" s="23">
        <v>378.52787643387558</v>
      </c>
      <c r="M24" s="23">
        <v>379.71989918114468</v>
      </c>
      <c r="N24" s="23">
        <v>379.88013954545397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32.689156905844811</v>
      </c>
      <c r="D26" s="32">
        <f t="shared" ref="D26:N26" si="5">D19-D22</f>
        <v>30.928808995852478</v>
      </c>
      <c r="E26" s="32">
        <f t="shared" si="5"/>
        <v>30.777147178390464</v>
      </c>
      <c r="F26" s="32">
        <f t="shared" si="5"/>
        <v>34.02695062070211</v>
      </c>
      <c r="G26" s="32">
        <f t="shared" si="5"/>
        <v>30.994503367741913</v>
      </c>
      <c r="H26" s="32">
        <f t="shared" si="5"/>
        <v>37.952715627988027</v>
      </c>
      <c r="I26" s="32">
        <f t="shared" si="5"/>
        <v>38.970663420616802</v>
      </c>
      <c r="J26" s="32">
        <f t="shared" si="5"/>
        <v>40.581476933070462</v>
      </c>
      <c r="K26" s="32">
        <f t="shared" si="5"/>
        <v>39.903080079347774</v>
      </c>
      <c r="L26" s="32">
        <f t="shared" si="5"/>
        <v>39.779487805022654</v>
      </c>
      <c r="M26" s="32">
        <f t="shared" si="5"/>
        <v>36.969308541194778</v>
      </c>
      <c r="N26" s="32">
        <f t="shared" si="5"/>
        <v>34.950552823148882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64">
        <v>37.40008544921875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19.522503988728772</v>
      </c>
      <c r="D30" s="32">
        <f t="shared" ref="D30:N30" si="6">D17+D26+D28</f>
        <v>-30.715695050509197</v>
      </c>
      <c r="E30" s="32">
        <f t="shared" si="6"/>
        <v>-27.666397959186412</v>
      </c>
      <c r="F30" s="32">
        <f t="shared" si="6"/>
        <v>-29.186961545248579</v>
      </c>
      <c r="G30" s="32">
        <f t="shared" si="6"/>
        <v>-34.952921142749744</v>
      </c>
      <c r="H30" s="32">
        <f t="shared" si="6"/>
        <v>-29.28502467403996</v>
      </c>
      <c r="I30" s="32">
        <f t="shared" si="6"/>
        <v>-28.142159073491541</v>
      </c>
      <c r="J30" s="32">
        <f t="shared" si="6"/>
        <v>-26.713257522796283</v>
      </c>
      <c r="K30" s="32">
        <f t="shared" si="6"/>
        <v>-34.280651078418202</v>
      </c>
      <c r="L30" s="32">
        <f t="shared" si="6"/>
        <v>-33.737705821452209</v>
      </c>
      <c r="M30" s="32">
        <f t="shared" si="6"/>
        <v>-39.858233259438293</v>
      </c>
      <c r="N30" s="32">
        <f t="shared" si="6"/>
        <v>-42.238431716366335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19466.522420095193</v>
      </c>
      <c r="D32" s="21">
        <v>19435.806725044684</v>
      </c>
      <c r="E32" s="21">
        <v>19408.140327085493</v>
      </c>
      <c r="F32" s="21">
        <v>19378.953365540248</v>
      </c>
      <c r="G32" s="21">
        <v>19344.000444397498</v>
      </c>
      <c r="H32" s="21">
        <v>19314.715419723459</v>
      </c>
      <c r="I32" s="21">
        <v>19286.573260649966</v>
      </c>
      <c r="J32" s="21">
        <v>19259.860003127171</v>
      </c>
      <c r="K32" s="21">
        <v>19225.57935204875</v>
      </c>
      <c r="L32" s="21">
        <v>19191.841646227302</v>
      </c>
      <c r="M32" s="21">
        <v>19151.98341296786</v>
      </c>
      <c r="N32" s="21">
        <v>19109.744981251497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1.003878238041489E-3</v>
      </c>
      <c r="D34" s="39">
        <f t="shared" ref="D34:N34" si="7">(D32/D8)-1</f>
        <v>-1.5778727390364233E-3</v>
      </c>
      <c r="E34" s="39">
        <f t="shared" si="7"/>
        <v>-1.4234756679042393E-3</v>
      </c>
      <c r="F34" s="39">
        <f t="shared" si="7"/>
        <v>-1.5038515310255018E-3</v>
      </c>
      <c r="G34" s="39">
        <f t="shared" si="7"/>
        <v>-1.8036537104684225E-3</v>
      </c>
      <c r="H34" s="39">
        <f t="shared" si="7"/>
        <v>-1.5139073615210163E-3</v>
      </c>
      <c r="I34" s="39">
        <f t="shared" si="7"/>
        <v>-1.4570320329315711E-3</v>
      </c>
      <c r="J34" s="39">
        <f t="shared" si="7"/>
        <v>-1.3850701813005184E-3</v>
      </c>
      <c r="K34" s="39">
        <f t="shared" si="7"/>
        <v>-1.7799013633980065E-3</v>
      </c>
      <c r="L34" s="39">
        <f t="shared" si="7"/>
        <v>-1.7548342863256128E-3</v>
      </c>
      <c r="M34" s="39">
        <f t="shared" si="7"/>
        <v>-2.0768321245124843E-3</v>
      </c>
      <c r="N34" s="39">
        <f t="shared" si="7"/>
        <v>-2.2054338083732361E-3</v>
      </c>
    </row>
    <row r="35" spans="1:14" ht="15.75" thickBot="1" x14ac:dyDescent="0.3">
      <c r="A35" s="40" t="s">
        <v>15</v>
      </c>
      <c r="B35" s="41"/>
      <c r="C35" s="42">
        <f>(C32/$C$8)-1</f>
        <v>1.003878238041489E-3</v>
      </c>
      <c r="D35" s="42">
        <f t="shared" ref="D35:N35" si="8">(D32/$C$8)-1</f>
        <v>-5.7557849309997078E-4</v>
      </c>
      <c r="E35" s="42">
        <f t="shared" si="8"/>
        <v>-1.9982348390243931E-3</v>
      </c>
      <c r="F35" s="42">
        <f t="shared" si="8"/>
        <v>-3.4990813215278749E-3</v>
      </c>
      <c r="G35" s="42">
        <f t="shared" si="8"/>
        <v>-5.2964239009873904E-3</v>
      </c>
      <c r="H35" s="42">
        <f t="shared" si="8"/>
        <v>-6.8023129673749905E-3</v>
      </c>
      <c r="I35" s="42">
        <f t="shared" si="8"/>
        <v>-8.2494338124149413E-3</v>
      </c>
      <c r="J35" s="42">
        <f t="shared" si="8"/>
        <v>-9.6230779489293594E-3</v>
      </c>
      <c r="K35" s="42">
        <f t="shared" si="8"/>
        <v>-1.1385851182766027E-2</v>
      </c>
      <c r="L35" s="42">
        <f t="shared" si="8"/>
        <v>-1.3120705187056991E-2</v>
      </c>
      <c r="M35" s="42">
        <f t="shared" si="8"/>
        <v>-1.5170287809540772E-2</v>
      </c>
      <c r="N35" s="42">
        <f t="shared" si="8"/>
        <v>-1.7342264552296149E-2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1.5185099067272654</v>
      </c>
      <c r="D41" s="47">
        <v>1.5270917008469218</v>
      </c>
      <c r="E41" s="47">
        <v>1.530370826468465</v>
      </c>
      <c r="F41" s="47">
        <v>1.523945980929605</v>
      </c>
      <c r="G41" s="47">
        <v>1.5253783629521906</v>
      </c>
      <c r="H41" s="47">
        <v>1.5311575408339155</v>
      </c>
      <c r="I41" s="47">
        <v>1.5367936614854572</v>
      </c>
      <c r="J41" s="47">
        <v>1.5381902066919875</v>
      </c>
      <c r="K41" s="47">
        <v>1.5440619243575047</v>
      </c>
      <c r="L41" s="47">
        <v>1.5550347357793248</v>
      </c>
      <c r="M41" s="47">
        <v>1.5542654386141617</v>
      </c>
      <c r="N41" s="47">
        <v>1.5669096397072972</v>
      </c>
    </row>
    <row r="43" spans="1:14" x14ac:dyDescent="0.25">
      <c r="A43" s="48" t="s">
        <v>31</v>
      </c>
      <c r="B43" s="48"/>
      <c r="C43" s="49">
        <v>79.626509010193402</v>
      </c>
      <c r="D43" s="49">
        <v>82.605165012458286</v>
      </c>
      <c r="E43" s="49">
        <v>79.734454349720181</v>
      </c>
      <c r="F43" s="49">
        <v>79.700424339883867</v>
      </c>
      <c r="G43" s="49">
        <v>79.117384505856052</v>
      </c>
      <c r="H43" s="49">
        <v>78.396458491521955</v>
      </c>
      <c r="I43" s="49">
        <v>77.107657018391819</v>
      </c>
      <c r="J43" s="49">
        <v>75.390447368215703</v>
      </c>
      <c r="K43" s="49">
        <v>76.035143555856848</v>
      </c>
      <c r="L43" s="49">
        <v>74.034751921182476</v>
      </c>
      <c r="M43" s="49">
        <v>72.993436092667082</v>
      </c>
      <c r="N43" s="49">
        <v>71.401193102122093</v>
      </c>
    </row>
    <row r="44" spans="1:14" x14ac:dyDescent="0.25">
      <c r="A44" s="19" t="s">
        <v>47</v>
      </c>
      <c r="B44" s="19"/>
      <c r="C44" s="50">
        <v>80.492487655764819</v>
      </c>
      <c r="D44" s="50">
        <v>82.605165012458272</v>
      </c>
      <c r="E44" s="50">
        <v>79.580761352965396</v>
      </c>
      <c r="F44" s="50">
        <v>79.402765890985663</v>
      </c>
      <c r="G44" s="50">
        <v>78.685762258649817</v>
      </c>
      <c r="H44" s="50">
        <v>77.820752210897936</v>
      </c>
      <c r="I44" s="50">
        <v>76.409785239499996</v>
      </c>
      <c r="J44" s="50">
        <v>74.601259269170001</v>
      </c>
      <c r="K44" s="50">
        <v>75.135453748605173</v>
      </c>
      <c r="L44" s="50">
        <v>73.068944392556418</v>
      </c>
      <c r="M44" s="50">
        <v>71.944181355369338</v>
      </c>
      <c r="N44" s="50">
        <v>70.293199172929377</v>
      </c>
    </row>
    <row r="45" spans="1:14" x14ac:dyDescent="0.25">
      <c r="A45" s="51" t="s">
        <v>48</v>
      </c>
      <c r="B45" s="51"/>
      <c r="C45" s="52">
        <v>78.701472612289137</v>
      </c>
      <c r="D45" s="52">
        <v>82.605165012458272</v>
      </c>
      <c r="E45" s="52">
        <v>79.893843124257828</v>
      </c>
      <c r="F45" s="52">
        <v>80.005978064963017</v>
      </c>
      <c r="G45" s="52">
        <v>79.557940088102072</v>
      </c>
      <c r="H45" s="52">
        <v>78.978793287495279</v>
      </c>
      <c r="I45" s="52">
        <v>77.807278416091734</v>
      </c>
      <c r="J45" s="52">
        <v>76.176696395606797</v>
      </c>
      <c r="K45" s="52">
        <v>76.926030473237233</v>
      </c>
      <c r="L45" s="52">
        <v>74.983507085767812</v>
      </c>
      <c r="M45" s="52">
        <v>74.020816346019416</v>
      </c>
      <c r="N45" s="52">
        <v>72.488671026828655</v>
      </c>
    </row>
    <row r="47" spans="1:14" x14ac:dyDescent="0.25">
      <c r="A47" s="48" t="s">
        <v>32</v>
      </c>
      <c r="B47" s="48"/>
      <c r="C47" s="49">
        <v>82.221195928414772</v>
      </c>
      <c r="D47" s="49">
        <v>81.775949578108296</v>
      </c>
      <c r="E47" s="49">
        <v>82.213181211603839</v>
      </c>
      <c r="F47" s="49">
        <v>82.223319380720497</v>
      </c>
      <c r="G47" s="49">
        <v>82.313748966640816</v>
      </c>
      <c r="H47" s="49">
        <v>82.433448285404779</v>
      </c>
      <c r="I47" s="49">
        <v>82.640666161818643</v>
      </c>
      <c r="J47" s="49">
        <v>82.916323610804426</v>
      </c>
      <c r="K47" s="49">
        <v>82.823561243102844</v>
      </c>
      <c r="L47" s="49">
        <v>83.149681350372248</v>
      </c>
      <c r="M47" s="49">
        <v>83.325973065260328</v>
      </c>
      <c r="N47" s="49">
        <v>83.590029817059346</v>
      </c>
    </row>
    <row r="48" spans="1:14" x14ac:dyDescent="0.25">
      <c r="A48" s="19" t="s">
        <v>45</v>
      </c>
      <c r="B48" s="19"/>
      <c r="C48" s="50">
        <v>80.192600182557115</v>
      </c>
      <c r="D48" s="50">
        <v>79.863662901633916</v>
      </c>
      <c r="E48" s="50">
        <v>80.344107250538542</v>
      </c>
      <c r="F48" s="50">
        <v>80.376245541266272</v>
      </c>
      <c r="G48" s="50">
        <v>80.49659357052748</v>
      </c>
      <c r="H48" s="50">
        <v>80.641036576399983</v>
      </c>
      <c r="I48" s="50">
        <v>80.87559988318435</v>
      </c>
      <c r="J48" s="50">
        <v>81.183523337652147</v>
      </c>
      <c r="K48" s="50">
        <v>81.098217239939842</v>
      </c>
      <c r="L48" s="50">
        <v>81.453897682620521</v>
      </c>
      <c r="M48" s="50">
        <v>81.655083219761408</v>
      </c>
      <c r="N48" s="50">
        <v>81.949539995433668</v>
      </c>
    </row>
    <row r="49" spans="1:14" x14ac:dyDescent="0.25">
      <c r="A49" s="51" t="s">
        <v>46</v>
      </c>
      <c r="B49" s="51"/>
      <c r="C49" s="52">
        <v>84.091958508990359</v>
      </c>
      <c r="D49" s="52">
        <v>83.544355072071284</v>
      </c>
      <c r="E49" s="52">
        <v>83.923067683005286</v>
      </c>
      <c r="F49" s="52">
        <v>83.911627553562695</v>
      </c>
      <c r="G49" s="52">
        <v>83.982474358749798</v>
      </c>
      <c r="H49" s="52">
        <v>84.072645235503217</v>
      </c>
      <c r="I49" s="52">
        <v>84.247281415097945</v>
      </c>
      <c r="J49" s="52">
        <v>84.489936241915132</v>
      </c>
      <c r="K49" s="52">
        <v>84.3889365563914</v>
      </c>
      <c r="L49" s="52">
        <v>84.679253128745543</v>
      </c>
      <c r="M49" s="52">
        <v>84.829946477057945</v>
      </c>
      <c r="N49" s="52">
        <v>85.066786008596793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activeCell="A4" sqref="A4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73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15838</v>
      </c>
      <c r="D8" s="21">
        <v>15944.458591387302</v>
      </c>
      <c r="E8" s="21">
        <v>16043.651240695801</v>
      </c>
      <c r="F8" s="21">
        <v>16147.508136033399</v>
      </c>
      <c r="G8" s="21">
        <v>16251.851956181546</v>
      </c>
      <c r="H8" s="21">
        <v>16352.779413669929</v>
      </c>
      <c r="I8" s="21">
        <v>16459.634847959529</v>
      </c>
      <c r="J8" s="21">
        <v>16568.057225318629</v>
      </c>
      <c r="K8" s="21">
        <v>16678.52050999576</v>
      </c>
      <c r="L8" s="21">
        <v>16783.352502475958</v>
      </c>
      <c r="M8" s="21">
        <v>16889.619181524056</v>
      </c>
      <c r="N8" s="21">
        <v>16992.13692290823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137.93393213785706</v>
      </c>
      <c r="D10" s="26">
        <f t="shared" ref="D10:N10" si="0">SUM(D11:D12)</f>
        <v>141.92919261730401</v>
      </c>
      <c r="E10" s="26">
        <f t="shared" si="0"/>
        <v>144.97572530532767</v>
      </c>
      <c r="F10" s="26">
        <f t="shared" si="0"/>
        <v>146.81684045065259</v>
      </c>
      <c r="G10" s="26">
        <f t="shared" si="0"/>
        <v>148.98294101071153</v>
      </c>
      <c r="H10" s="26">
        <f t="shared" si="0"/>
        <v>151.02890047342504</v>
      </c>
      <c r="I10" s="26">
        <f t="shared" si="0"/>
        <v>152.68074609484472</v>
      </c>
      <c r="J10" s="26">
        <f t="shared" si="0"/>
        <v>153.41941474801186</v>
      </c>
      <c r="K10" s="26">
        <f t="shared" si="0"/>
        <v>154.16632481471419</v>
      </c>
      <c r="L10" s="26">
        <f t="shared" si="0"/>
        <v>155.17967881098483</v>
      </c>
      <c r="M10" s="26">
        <f t="shared" si="0"/>
        <v>154.86540956588632</v>
      </c>
      <c r="N10" s="26">
        <f t="shared" si="0"/>
        <v>155.4424837734521</v>
      </c>
    </row>
    <row r="11" spans="1:14" x14ac:dyDescent="0.25">
      <c r="A11" s="20" t="s">
        <v>34</v>
      </c>
      <c r="B11" s="18"/>
      <c r="C11" s="22">
        <v>70.723599756176981</v>
      </c>
      <c r="D11" s="22">
        <v>72.431764241039801</v>
      </c>
      <c r="E11" s="22">
        <v>74.282502955151742</v>
      </c>
      <c r="F11" s="22">
        <v>75.141237011761035</v>
      </c>
      <c r="G11" s="22">
        <v>75.920944353006504</v>
      </c>
      <c r="H11" s="22">
        <v>77.274320899008785</v>
      </c>
      <c r="I11" s="22">
        <v>78.1905612245464</v>
      </c>
      <c r="J11" s="22">
        <v>78.892175339335921</v>
      </c>
      <c r="K11" s="22">
        <v>79.030526510279799</v>
      </c>
      <c r="L11" s="22">
        <v>79.462416851794956</v>
      </c>
      <c r="M11" s="22">
        <v>79.393026423017659</v>
      </c>
      <c r="N11" s="22">
        <v>79.193854890895594</v>
      </c>
    </row>
    <row r="12" spans="1:14" x14ac:dyDescent="0.25">
      <c r="A12" s="27" t="s">
        <v>35</v>
      </c>
      <c r="B12" s="28"/>
      <c r="C12" s="29">
        <v>67.210332381680075</v>
      </c>
      <c r="D12" s="29">
        <v>69.49742837626421</v>
      </c>
      <c r="E12" s="29">
        <v>70.69322235017593</v>
      </c>
      <c r="F12" s="29">
        <v>71.675603438891557</v>
      </c>
      <c r="G12" s="29">
        <v>73.061996657705023</v>
      </c>
      <c r="H12" s="29">
        <v>73.754579574416255</v>
      </c>
      <c r="I12" s="29">
        <v>74.490184870298322</v>
      </c>
      <c r="J12" s="29">
        <v>74.527239408675939</v>
      </c>
      <c r="K12" s="29">
        <v>75.135798304434388</v>
      </c>
      <c r="L12" s="29">
        <v>75.717261959189869</v>
      </c>
      <c r="M12" s="29">
        <v>75.472383142868665</v>
      </c>
      <c r="N12" s="29">
        <v>76.248628882556503</v>
      </c>
    </row>
    <row r="13" spans="1:14" x14ac:dyDescent="0.25">
      <c r="A13" s="33" t="s">
        <v>36</v>
      </c>
      <c r="B13" s="18"/>
      <c r="C13" s="26">
        <f>SUM(C14:C15)</f>
        <v>143.70462082865413</v>
      </c>
      <c r="D13" s="26">
        <f t="shared" ref="D13:N13" si="1">SUM(D14:D15)</f>
        <v>153.88139753421819</v>
      </c>
      <c r="E13" s="26">
        <f t="shared" si="1"/>
        <v>152.69698204728491</v>
      </c>
      <c r="F13" s="26">
        <f t="shared" si="1"/>
        <v>156.5611278274925</v>
      </c>
      <c r="G13" s="26">
        <f t="shared" si="1"/>
        <v>159.45311400306306</v>
      </c>
      <c r="H13" s="26">
        <f t="shared" si="1"/>
        <v>161.73590524632749</v>
      </c>
      <c r="I13" s="26">
        <f t="shared" si="1"/>
        <v>162.57653606206009</v>
      </c>
      <c r="J13" s="26">
        <f t="shared" si="1"/>
        <v>162.44100309626674</v>
      </c>
      <c r="K13" s="26">
        <f t="shared" si="1"/>
        <v>167.49215783379265</v>
      </c>
      <c r="L13" s="26">
        <f t="shared" si="1"/>
        <v>166.17624933892682</v>
      </c>
      <c r="M13" s="26">
        <f t="shared" si="1"/>
        <v>166.94743190757572</v>
      </c>
      <c r="N13" s="26">
        <f t="shared" si="1"/>
        <v>166.52876339231929</v>
      </c>
    </row>
    <row r="14" spans="1:14" x14ac:dyDescent="0.25">
      <c r="A14" s="20" t="s">
        <v>37</v>
      </c>
      <c r="B14" s="18"/>
      <c r="C14" s="22">
        <v>68.134713782484056</v>
      </c>
      <c r="D14" s="22">
        <v>72.494134139389089</v>
      </c>
      <c r="E14" s="22">
        <v>72.080802095336153</v>
      </c>
      <c r="F14" s="22">
        <v>74.202667146921783</v>
      </c>
      <c r="G14" s="22">
        <v>75.743227590189136</v>
      </c>
      <c r="H14" s="22">
        <v>76.812354593986953</v>
      </c>
      <c r="I14" s="22">
        <v>77.306809962178022</v>
      </c>
      <c r="J14" s="22">
        <v>77.203083767851297</v>
      </c>
      <c r="K14" s="22">
        <v>79.657132690924655</v>
      </c>
      <c r="L14" s="22">
        <v>79.126703786127138</v>
      </c>
      <c r="M14" s="22">
        <v>79.61518035004147</v>
      </c>
      <c r="N14" s="22">
        <v>79.502906307690552</v>
      </c>
    </row>
    <row r="15" spans="1:14" x14ac:dyDescent="0.25">
      <c r="A15" s="10" t="s">
        <v>38</v>
      </c>
      <c r="B15" s="12"/>
      <c r="C15" s="23">
        <v>75.569907046170059</v>
      </c>
      <c r="D15" s="23">
        <v>81.38726339482912</v>
      </c>
      <c r="E15" s="23">
        <v>80.616179951948737</v>
      </c>
      <c r="F15" s="23">
        <v>82.358460680570715</v>
      </c>
      <c r="G15" s="23">
        <v>83.709886412873928</v>
      </c>
      <c r="H15" s="23">
        <v>84.923550652340552</v>
      </c>
      <c r="I15" s="23">
        <v>85.269726099882064</v>
      </c>
      <c r="J15" s="23">
        <v>85.237919328415458</v>
      </c>
      <c r="K15" s="23">
        <v>87.835025142867977</v>
      </c>
      <c r="L15" s="23">
        <v>87.049545552799671</v>
      </c>
      <c r="M15" s="23">
        <v>87.332251557534249</v>
      </c>
      <c r="N15" s="23">
        <v>87.02585708462874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-5.7706886907970727</v>
      </c>
      <c r="D17" s="32">
        <f t="shared" ref="D17:N17" si="2">D10-D13</f>
        <v>-11.952204916914184</v>
      </c>
      <c r="E17" s="32">
        <f t="shared" si="2"/>
        <v>-7.7212567419572338</v>
      </c>
      <c r="F17" s="32">
        <f t="shared" si="2"/>
        <v>-9.7442873768399068</v>
      </c>
      <c r="G17" s="32">
        <f t="shared" si="2"/>
        <v>-10.470172992351536</v>
      </c>
      <c r="H17" s="32">
        <f t="shared" si="2"/>
        <v>-10.707004772902451</v>
      </c>
      <c r="I17" s="32">
        <f t="shared" si="2"/>
        <v>-9.8957899672153644</v>
      </c>
      <c r="J17" s="32">
        <f t="shared" si="2"/>
        <v>-9.0215883482548804</v>
      </c>
      <c r="K17" s="32">
        <f t="shared" si="2"/>
        <v>-13.325833019078459</v>
      </c>
      <c r="L17" s="32">
        <f t="shared" si="2"/>
        <v>-10.996570527941998</v>
      </c>
      <c r="M17" s="32">
        <f t="shared" si="2"/>
        <v>-12.082022341689395</v>
      </c>
      <c r="N17" s="32">
        <f t="shared" si="2"/>
        <v>-11.086279618867195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753.11910388219371</v>
      </c>
      <c r="D19" s="26">
        <f t="shared" ref="D19:N19" si="3">SUM(D20:D21)</f>
        <v>752.02360219763432</v>
      </c>
      <c r="E19" s="26">
        <f t="shared" si="3"/>
        <v>752.57736889428986</v>
      </c>
      <c r="F19" s="26">
        <f t="shared" si="3"/>
        <v>753.78135119195463</v>
      </c>
      <c r="G19" s="26">
        <f t="shared" si="3"/>
        <v>752.93615737186406</v>
      </c>
      <c r="H19" s="26">
        <f t="shared" si="3"/>
        <v>755.33864468378897</v>
      </c>
      <c r="I19" s="26">
        <f t="shared" si="3"/>
        <v>755.50696385112587</v>
      </c>
      <c r="J19" s="26">
        <f t="shared" si="3"/>
        <v>755.87808251464253</v>
      </c>
      <c r="K19" s="26">
        <f t="shared" si="3"/>
        <v>755.50070310083754</v>
      </c>
      <c r="L19" s="26">
        <f t="shared" si="3"/>
        <v>754.34972832823053</v>
      </c>
      <c r="M19" s="26">
        <f t="shared" si="3"/>
        <v>752.66496373960138</v>
      </c>
      <c r="N19" s="26">
        <f t="shared" si="3"/>
        <v>752.04460691158363</v>
      </c>
    </row>
    <row r="20" spans="1:14" x14ac:dyDescent="0.25">
      <c r="A20" s="60" t="s">
        <v>40</v>
      </c>
      <c r="B20" s="60"/>
      <c r="C20" s="22">
        <v>369.63637987036361</v>
      </c>
      <c r="D20" s="22">
        <v>371.07982416935528</v>
      </c>
      <c r="E20" s="22">
        <v>370.43120694794487</v>
      </c>
      <c r="F20" s="22">
        <v>371.90791054865298</v>
      </c>
      <c r="G20" s="22">
        <v>371.67053097865136</v>
      </c>
      <c r="H20" s="22">
        <v>372.6379249967776</v>
      </c>
      <c r="I20" s="22">
        <v>372.88005271044102</v>
      </c>
      <c r="J20" s="22">
        <v>373.42800955821758</v>
      </c>
      <c r="K20" s="22">
        <v>373.43198245644311</v>
      </c>
      <c r="L20" s="22">
        <v>373.11686860556898</v>
      </c>
      <c r="M20" s="22">
        <v>372.80844739433104</v>
      </c>
      <c r="N20" s="22">
        <v>372.31437073769945</v>
      </c>
    </row>
    <row r="21" spans="1:14" x14ac:dyDescent="0.25">
      <c r="A21" s="27" t="s">
        <v>41</v>
      </c>
      <c r="B21" s="27"/>
      <c r="C21" s="29">
        <v>383.48272401183016</v>
      </c>
      <c r="D21" s="29">
        <v>380.9437780282791</v>
      </c>
      <c r="E21" s="29">
        <v>382.14616194634499</v>
      </c>
      <c r="F21" s="29">
        <v>381.87344064330165</v>
      </c>
      <c r="G21" s="29">
        <v>381.2656263932127</v>
      </c>
      <c r="H21" s="29">
        <v>382.70071968701137</v>
      </c>
      <c r="I21" s="29">
        <v>382.6269111406848</v>
      </c>
      <c r="J21" s="29">
        <v>382.45007295642495</v>
      </c>
      <c r="K21" s="29">
        <v>382.06872064439443</v>
      </c>
      <c r="L21" s="29">
        <v>381.23285972266154</v>
      </c>
      <c r="M21" s="29">
        <v>379.85651634527034</v>
      </c>
      <c r="N21" s="29">
        <v>379.73023617388418</v>
      </c>
    </row>
    <row r="22" spans="1:14" x14ac:dyDescent="0.25">
      <c r="A22" s="63" t="s">
        <v>44</v>
      </c>
      <c r="B22" s="63"/>
      <c r="C22" s="26">
        <f>SUM(C23:C24)</f>
        <v>640.88982380409459</v>
      </c>
      <c r="D22" s="26">
        <f t="shared" ref="D22:N22" si="4">SUM(D23:D24)</f>
        <v>640.87874797222094</v>
      </c>
      <c r="E22" s="26">
        <f t="shared" si="4"/>
        <v>640.99921681473916</v>
      </c>
      <c r="F22" s="26">
        <f t="shared" si="4"/>
        <v>639.69324366696492</v>
      </c>
      <c r="G22" s="26">
        <f t="shared" si="4"/>
        <v>641.53852689112978</v>
      </c>
      <c r="H22" s="26">
        <f t="shared" si="4"/>
        <v>637.77620562128686</v>
      </c>
      <c r="I22" s="26">
        <f t="shared" si="4"/>
        <v>637.18879652480518</v>
      </c>
      <c r="J22" s="26">
        <f t="shared" si="4"/>
        <v>636.39320948926195</v>
      </c>
      <c r="K22" s="26">
        <f t="shared" si="4"/>
        <v>637.34287760155894</v>
      </c>
      <c r="L22" s="26">
        <f t="shared" si="4"/>
        <v>637.08647875218708</v>
      </c>
      <c r="M22" s="26">
        <f t="shared" si="4"/>
        <v>638.06520001373849</v>
      </c>
      <c r="N22" s="26">
        <f t="shared" si="4"/>
        <v>638.12679974689127</v>
      </c>
    </row>
    <row r="23" spans="1:14" x14ac:dyDescent="0.25">
      <c r="A23" s="60" t="s">
        <v>42</v>
      </c>
      <c r="B23" s="60"/>
      <c r="C23" s="23">
        <v>327.41613632594368</v>
      </c>
      <c r="D23" s="22">
        <v>325.81963193578167</v>
      </c>
      <c r="E23" s="22">
        <v>326.38815931148486</v>
      </c>
      <c r="F23" s="22">
        <v>325.31066043031677</v>
      </c>
      <c r="G23" s="22">
        <v>325.43134043733778</v>
      </c>
      <c r="H23" s="22">
        <v>324.71589208684458</v>
      </c>
      <c r="I23" s="22">
        <v>323.60047459283663</v>
      </c>
      <c r="J23" s="22">
        <v>323.47783418162112</v>
      </c>
      <c r="K23" s="22">
        <v>323.0479223465374</v>
      </c>
      <c r="L23" s="22">
        <v>323.08811387176229</v>
      </c>
      <c r="M23" s="22">
        <v>322.80663120936197</v>
      </c>
      <c r="N23" s="22">
        <v>323.54515663115046</v>
      </c>
    </row>
    <row r="24" spans="1:14" x14ac:dyDescent="0.25">
      <c r="A24" s="10" t="s">
        <v>43</v>
      </c>
      <c r="B24" s="10"/>
      <c r="C24" s="23">
        <v>313.47368747815091</v>
      </c>
      <c r="D24" s="23">
        <v>315.05911603643932</v>
      </c>
      <c r="E24" s="23">
        <v>314.61105750325424</v>
      </c>
      <c r="F24" s="23">
        <v>314.38258323664814</v>
      </c>
      <c r="G24" s="23">
        <v>316.107186453792</v>
      </c>
      <c r="H24" s="23">
        <v>313.06031353444223</v>
      </c>
      <c r="I24" s="23">
        <v>313.58832193196861</v>
      </c>
      <c r="J24" s="23">
        <v>312.91537530764083</v>
      </c>
      <c r="K24" s="23">
        <v>314.29495525502159</v>
      </c>
      <c r="L24" s="23">
        <v>313.99836488042473</v>
      </c>
      <c r="M24" s="23">
        <v>315.25856880437652</v>
      </c>
      <c r="N24" s="23">
        <v>314.58164311574075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112.22928007809912</v>
      </c>
      <c r="D26" s="32">
        <f t="shared" ref="D26:N26" si="5">D19-D22</f>
        <v>111.14485422541338</v>
      </c>
      <c r="E26" s="32">
        <f t="shared" si="5"/>
        <v>111.5781520795507</v>
      </c>
      <c r="F26" s="32">
        <f t="shared" si="5"/>
        <v>114.08810752498971</v>
      </c>
      <c r="G26" s="32">
        <f t="shared" si="5"/>
        <v>111.39763048073428</v>
      </c>
      <c r="H26" s="32">
        <f t="shared" si="5"/>
        <v>117.56243906250211</v>
      </c>
      <c r="I26" s="32">
        <f t="shared" si="5"/>
        <v>118.31816732632069</v>
      </c>
      <c r="J26" s="32">
        <f t="shared" si="5"/>
        <v>119.48487302538058</v>
      </c>
      <c r="K26" s="32">
        <f t="shared" si="5"/>
        <v>118.1578254992786</v>
      </c>
      <c r="L26" s="32">
        <f t="shared" si="5"/>
        <v>117.26324957604345</v>
      </c>
      <c r="M26" s="32">
        <f t="shared" si="5"/>
        <v>114.59976372586289</v>
      </c>
      <c r="N26" s="32">
        <f t="shared" si="5"/>
        <v>113.91780716469236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106.45859138730205</v>
      </c>
      <c r="D30" s="32">
        <f t="shared" ref="D30:N30" si="6">D17+D26+D28</f>
        <v>99.192649308499199</v>
      </c>
      <c r="E30" s="32">
        <f t="shared" si="6"/>
        <v>103.85689533759347</v>
      </c>
      <c r="F30" s="32">
        <f t="shared" si="6"/>
        <v>104.3438201481498</v>
      </c>
      <c r="G30" s="32">
        <f t="shared" si="6"/>
        <v>100.92745748838274</v>
      </c>
      <c r="H30" s="32">
        <f t="shared" si="6"/>
        <v>106.85543428959966</v>
      </c>
      <c r="I30" s="32">
        <f t="shared" si="6"/>
        <v>108.42237735910533</v>
      </c>
      <c r="J30" s="32">
        <f t="shared" si="6"/>
        <v>110.4632846771257</v>
      </c>
      <c r="K30" s="32">
        <f t="shared" si="6"/>
        <v>104.83199248020014</v>
      </c>
      <c r="L30" s="32">
        <f t="shared" si="6"/>
        <v>106.26667904810145</v>
      </c>
      <c r="M30" s="32">
        <f t="shared" si="6"/>
        <v>102.51774138417349</v>
      </c>
      <c r="N30" s="32">
        <f t="shared" si="6"/>
        <v>102.83152754582517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15944.458591387302</v>
      </c>
      <c r="D32" s="21">
        <v>16043.651240695801</v>
      </c>
      <c r="E32" s="21">
        <v>16147.508136033399</v>
      </c>
      <c r="F32" s="21">
        <v>16251.851956181546</v>
      </c>
      <c r="G32" s="21">
        <v>16352.779413669929</v>
      </c>
      <c r="H32" s="21">
        <v>16459.634847959529</v>
      </c>
      <c r="I32" s="21">
        <v>16568.057225318629</v>
      </c>
      <c r="J32" s="21">
        <v>16678.52050999576</v>
      </c>
      <c r="K32" s="21">
        <v>16783.352502475958</v>
      </c>
      <c r="L32" s="21">
        <v>16889.619181524056</v>
      </c>
      <c r="M32" s="21">
        <v>16992.13692290823</v>
      </c>
      <c r="N32" s="21">
        <v>17094.96845045406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6.7217193703310585E-3</v>
      </c>
      <c r="D34" s="39">
        <f t="shared" ref="D34:N34" si="7">(D32/D8)-1</f>
        <v>6.2211362486825905E-3</v>
      </c>
      <c r="E34" s="39">
        <f t="shared" si="7"/>
        <v>6.473395225281342E-3</v>
      </c>
      <c r="F34" s="39">
        <f t="shared" si="7"/>
        <v>6.4619146972468844E-3</v>
      </c>
      <c r="G34" s="39">
        <f t="shared" si="7"/>
        <v>6.210212704404583E-3</v>
      </c>
      <c r="H34" s="39">
        <f t="shared" si="7"/>
        <v>6.534389756415182E-3</v>
      </c>
      <c r="I34" s="39">
        <f t="shared" si="7"/>
        <v>6.5871678418516488E-3</v>
      </c>
      <c r="J34" s="39">
        <f t="shared" si="7"/>
        <v>6.6672442746229521E-3</v>
      </c>
      <c r="K34" s="39">
        <f t="shared" si="7"/>
        <v>6.2854491450468064E-3</v>
      </c>
      <c r="L34" s="39">
        <f t="shared" si="7"/>
        <v>6.3316717582151405E-3</v>
      </c>
      <c r="M34" s="39">
        <f t="shared" si="7"/>
        <v>6.069866956877279E-3</v>
      </c>
      <c r="N34" s="39">
        <f t="shared" si="7"/>
        <v>6.0517125075183476E-3</v>
      </c>
    </row>
    <row r="35" spans="1:14" ht="15.75" thickBot="1" x14ac:dyDescent="0.3">
      <c r="A35" s="40" t="s">
        <v>15</v>
      </c>
      <c r="B35" s="41"/>
      <c r="C35" s="42">
        <f>(C32/$C$8)-1</f>
        <v>6.7217193703310585E-3</v>
      </c>
      <c r="D35" s="42">
        <f t="shared" ref="D35:N35" si="8">(D32/$C$8)-1</f>
        <v>1.2984672351041837E-2</v>
      </c>
      <c r="E35" s="42">
        <f t="shared" si="8"/>
        <v>1.9542122492322234E-2</v>
      </c>
      <c r="F35" s="42">
        <f t="shared" si="8"/>
        <v>2.6130316718117497E-2</v>
      </c>
      <c r="G35" s="42">
        <f t="shared" si="8"/>
        <v>3.2502804247375172E-2</v>
      </c>
      <c r="H35" s="42">
        <f t="shared" si="8"/>
        <v>3.924957999491907E-2</v>
      </c>
      <c r="I35" s="42">
        <f t="shared" si="8"/>
        <v>4.609529140791957E-2</v>
      </c>
      <c r="J35" s="42">
        <f t="shared" si="8"/>
        <v>5.3069864250268939E-2</v>
      </c>
      <c r="K35" s="42">
        <f t="shared" si="8"/>
        <v>5.9688881328195276E-2</v>
      </c>
      <c r="L35" s="42">
        <f t="shared" si="8"/>
        <v>6.6398483490595739E-2</v>
      </c>
      <c r="M35" s="42">
        <f t="shared" si="8"/>
        <v>7.2871380408399355E-2</v>
      </c>
      <c r="N35" s="42">
        <f t="shared" si="8"/>
        <v>7.9364089560175488E-2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1.5081780115692629</v>
      </c>
      <c r="D41" s="47">
        <v>1.5165485581837386</v>
      </c>
      <c r="E41" s="47">
        <v>1.5199434888592585</v>
      </c>
      <c r="F41" s="47">
        <v>1.5135750611881997</v>
      </c>
      <c r="G41" s="47">
        <v>1.5151753852507741</v>
      </c>
      <c r="H41" s="47">
        <v>1.5212616104385408</v>
      </c>
      <c r="I41" s="47">
        <v>1.526669726928177</v>
      </c>
      <c r="J41" s="47">
        <v>1.5281328466476185</v>
      </c>
      <c r="K41" s="47">
        <v>1.5338020238272665</v>
      </c>
      <c r="L41" s="47">
        <v>1.5446329945197783</v>
      </c>
      <c r="M41" s="47">
        <v>1.5444445030755183</v>
      </c>
      <c r="N41" s="47">
        <v>1.5567721074401195</v>
      </c>
    </row>
    <row r="43" spans="1:14" x14ac:dyDescent="0.25">
      <c r="A43" s="48" t="s">
        <v>31</v>
      </c>
      <c r="B43" s="48"/>
      <c r="C43" s="49">
        <v>78.60258396042795</v>
      </c>
      <c r="D43" s="49">
        <v>81.621770190881378</v>
      </c>
      <c r="E43" s="49">
        <v>78.782268155200597</v>
      </c>
      <c r="F43" s="49">
        <v>78.745763482336869</v>
      </c>
      <c r="G43" s="49">
        <v>78.157018763916255</v>
      </c>
      <c r="H43" s="49">
        <v>77.434510580751393</v>
      </c>
      <c r="I43" s="49">
        <v>76.154861595077321</v>
      </c>
      <c r="J43" s="49">
        <v>74.44218797172627</v>
      </c>
      <c r="K43" s="49">
        <v>75.058675306449288</v>
      </c>
      <c r="L43" s="49">
        <v>73.05507835140719</v>
      </c>
      <c r="M43" s="49">
        <v>72.009190913342437</v>
      </c>
      <c r="N43" s="49">
        <v>70.424568850173941</v>
      </c>
    </row>
    <row r="44" spans="1:14" x14ac:dyDescent="0.25">
      <c r="A44" s="19" t="s">
        <v>47</v>
      </c>
      <c r="B44" s="19"/>
      <c r="C44" s="50">
        <v>79.578244639823225</v>
      </c>
      <c r="D44" s="50">
        <v>81.621770190881378</v>
      </c>
      <c r="E44" s="50">
        <v>78.595372614430133</v>
      </c>
      <c r="F44" s="50">
        <v>78.39221566612413</v>
      </c>
      <c r="G44" s="50">
        <v>77.654426008858252</v>
      </c>
      <c r="H44" s="50">
        <v>76.779637828280016</v>
      </c>
      <c r="I44" s="50">
        <v>75.370104908921135</v>
      </c>
      <c r="J44" s="50">
        <v>73.550894240807494</v>
      </c>
      <c r="K44" s="50">
        <v>74.052016778486447</v>
      </c>
      <c r="L44" s="50">
        <v>71.991359989499955</v>
      </c>
      <c r="M44" s="50">
        <v>70.874991294285962</v>
      </c>
      <c r="N44" s="50">
        <v>69.24685609609044</v>
      </c>
    </row>
    <row r="45" spans="1:14" x14ac:dyDescent="0.25">
      <c r="A45" s="51" t="s">
        <v>48</v>
      </c>
      <c r="B45" s="51"/>
      <c r="C45" s="52">
        <v>77.743201635492113</v>
      </c>
      <c r="D45" s="52">
        <v>81.621770190881392</v>
      </c>
      <c r="E45" s="52">
        <v>78.950130083549453</v>
      </c>
      <c r="F45" s="52">
        <v>79.067042236837224</v>
      </c>
      <c r="G45" s="52">
        <v>78.617419329529326</v>
      </c>
      <c r="H45" s="52">
        <v>78.036531739723145</v>
      </c>
      <c r="I45" s="52">
        <v>76.880592320263943</v>
      </c>
      <c r="J45" s="52">
        <v>75.268315125330943</v>
      </c>
      <c r="K45" s="52">
        <v>75.995569395956593</v>
      </c>
      <c r="L45" s="52">
        <v>74.04962627616186</v>
      </c>
      <c r="M45" s="52">
        <v>73.075266785302489</v>
      </c>
      <c r="N45" s="52">
        <v>71.536041857623601</v>
      </c>
    </row>
    <row r="47" spans="1:14" x14ac:dyDescent="0.25">
      <c r="A47" s="48" t="s">
        <v>32</v>
      </c>
      <c r="B47" s="48"/>
      <c r="C47" s="49">
        <v>82.473393608075298</v>
      </c>
      <c r="D47" s="49">
        <v>81.989854680938706</v>
      </c>
      <c r="E47" s="49">
        <v>82.413140518291286</v>
      </c>
      <c r="F47" s="49">
        <v>82.40851426598789</v>
      </c>
      <c r="G47" s="49">
        <v>82.491840233649398</v>
      </c>
      <c r="H47" s="49">
        <v>82.604742459704525</v>
      </c>
      <c r="I47" s="49">
        <v>82.801975887805327</v>
      </c>
      <c r="J47" s="49">
        <v>83.07584558768535</v>
      </c>
      <c r="K47" s="49">
        <v>82.976855803100065</v>
      </c>
      <c r="L47" s="49">
        <v>83.296967508101218</v>
      </c>
      <c r="M47" s="49">
        <v>83.469265290113796</v>
      </c>
      <c r="N47" s="49">
        <v>83.735957534393705</v>
      </c>
    </row>
    <row r="48" spans="1:14" x14ac:dyDescent="0.25">
      <c r="A48" s="19" t="s">
        <v>45</v>
      </c>
      <c r="B48" s="19"/>
      <c r="C48" s="50">
        <v>80.346164550685003</v>
      </c>
      <c r="D48" s="50">
        <v>80.016953686478402</v>
      </c>
      <c r="E48" s="50">
        <v>80.496948823710142</v>
      </c>
      <c r="F48" s="50">
        <v>80.52875978229369</v>
      </c>
      <c r="G48" s="50">
        <v>80.648748263562581</v>
      </c>
      <c r="H48" s="50">
        <v>80.792791495786489</v>
      </c>
      <c r="I48" s="50">
        <v>81.026961533633568</v>
      </c>
      <c r="J48" s="50">
        <v>81.334520083581282</v>
      </c>
      <c r="K48" s="50">
        <v>81.248887971353099</v>
      </c>
      <c r="L48" s="50">
        <v>81.604217486103096</v>
      </c>
      <c r="M48" s="50">
        <v>81.805086749796331</v>
      </c>
      <c r="N48" s="50">
        <v>82.099232558806307</v>
      </c>
    </row>
    <row r="49" spans="1:14" x14ac:dyDescent="0.25">
      <c r="A49" s="51" t="s">
        <v>46</v>
      </c>
      <c r="B49" s="51"/>
      <c r="C49" s="52">
        <v>84.227518683497635</v>
      </c>
      <c r="D49" s="52">
        <v>83.679233616641056</v>
      </c>
      <c r="E49" s="52">
        <v>84.0576232566426</v>
      </c>
      <c r="F49" s="52">
        <v>84.045815031673527</v>
      </c>
      <c r="G49" s="52">
        <v>84.116321722023258</v>
      </c>
      <c r="H49" s="52">
        <v>84.206090140245692</v>
      </c>
      <c r="I49" s="52">
        <v>84.380401740187253</v>
      </c>
      <c r="J49" s="52">
        <v>84.622810448304293</v>
      </c>
      <c r="K49" s="52">
        <v>84.521414939861714</v>
      </c>
      <c r="L49" s="52">
        <v>84.811526724420546</v>
      </c>
      <c r="M49" s="52">
        <v>84.961915185255322</v>
      </c>
      <c r="N49" s="52">
        <v>85.198524312160728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74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17906</v>
      </c>
      <c r="D8" s="21">
        <v>18199.822943850999</v>
      </c>
      <c r="E8" s="21">
        <v>18486.538538803321</v>
      </c>
      <c r="F8" s="21">
        <v>18780.457146547993</v>
      </c>
      <c r="G8" s="21">
        <v>19076.628588189051</v>
      </c>
      <c r="H8" s="21">
        <v>19369.39750697037</v>
      </c>
      <c r="I8" s="21">
        <v>19669.491489151358</v>
      </c>
      <c r="J8" s="21">
        <v>19971.536761601066</v>
      </c>
      <c r="K8" s="21">
        <v>20275.874066718647</v>
      </c>
      <c r="L8" s="21">
        <v>20575.911946028398</v>
      </c>
      <c r="M8" s="21">
        <v>20878.191458422338</v>
      </c>
      <c r="N8" s="21">
        <v>21176.750177949158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193.00579669419525</v>
      </c>
      <c r="D10" s="26">
        <f t="shared" ref="D10:N10" si="0">SUM(D11:D12)</f>
        <v>198.90273557302024</v>
      </c>
      <c r="E10" s="26">
        <f t="shared" si="0"/>
        <v>203.16707373162092</v>
      </c>
      <c r="F10" s="26">
        <f t="shared" si="0"/>
        <v>205.40579093250076</v>
      </c>
      <c r="G10" s="26">
        <f t="shared" si="0"/>
        <v>208.05466447705774</v>
      </c>
      <c r="H10" s="26">
        <f t="shared" si="0"/>
        <v>210.57309836892352</v>
      </c>
      <c r="I10" s="26">
        <f t="shared" si="0"/>
        <v>212.74293874808828</v>
      </c>
      <c r="J10" s="26">
        <f t="shared" si="0"/>
        <v>213.87065969541345</v>
      </c>
      <c r="K10" s="26">
        <f t="shared" si="0"/>
        <v>215.48975756064996</v>
      </c>
      <c r="L10" s="26">
        <f t="shared" si="0"/>
        <v>217.81846157234676</v>
      </c>
      <c r="M10" s="26">
        <f t="shared" si="0"/>
        <v>218.56653948823666</v>
      </c>
      <c r="N10" s="26">
        <f t="shared" si="0"/>
        <v>221.11710823332805</v>
      </c>
    </row>
    <row r="11" spans="1:14" x14ac:dyDescent="0.25">
      <c r="A11" s="20" t="s">
        <v>34</v>
      </c>
      <c r="B11" s="18"/>
      <c r="C11" s="22">
        <v>98.960890220833221</v>
      </c>
      <c r="D11" s="22">
        <v>101.50748964499074</v>
      </c>
      <c r="E11" s="22">
        <v>104.09852217034613</v>
      </c>
      <c r="F11" s="22">
        <v>105.12721274120479</v>
      </c>
      <c r="G11" s="22">
        <v>106.02359234545159</v>
      </c>
      <c r="H11" s="22">
        <v>107.74026113579457</v>
      </c>
      <c r="I11" s="22">
        <v>108.94949234095985</v>
      </c>
      <c r="J11" s="22">
        <v>109.97774702988596</v>
      </c>
      <c r="K11" s="22">
        <v>110.46685466530161</v>
      </c>
      <c r="L11" s="22">
        <v>111.53768021752909</v>
      </c>
      <c r="M11" s="22">
        <v>112.04993480093144</v>
      </c>
      <c r="N11" s="22">
        <v>112.65334777361134</v>
      </c>
    </row>
    <row r="12" spans="1:14" x14ac:dyDescent="0.25">
      <c r="A12" s="27" t="s">
        <v>35</v>
      </c>
      <c r="B12" s="28"/>
      <c r="C12" s="29">
        <v>94.044906473362033</v>
      </c>
      <c r="D12" s="29">
        <v>97.395245928029496</v>
      </c>
      <c r="E12" s="29">
        <v>99.068551561274788</v>
      </c>
      <c r="F12" s="29">
        <v>100.27857819129598</v>
      </c>
      <c r="G12" s="29">
        <v>102.03107213160615</v>
      </c>
      <c r="H12" s="29">
        <v>102.83283723312896</v>
      </c>
      <c r="I12" s="29">
        <v>103.79344640712843</v>
      </c>
      <c r="J12" s="29">
        <v>103.89291266552749</v>
      </c>
      <c r="K12" s="29">
        <v>105.02290289534835</v>
      </c>
      <c r="L12" s="29">
        <v>106.28078135481768</v>
      </c>
      <c r="M12" s="29">
        <v>106.51660468730522</v>
      </c>
      <c r="N12" s="29">
        <v>108.46376045971671</v>
      </c>
    </row>
    <row r="13" spans="1:14" x14ac:dyDescent="0.25">
      <c r="A13" s="33" t="s">
        <v>36</v>
      </c>
      <c r="B13" s="18"/>
      <c r="C13" s="26">
        <f>SUM(C14:C15)</f>
        <v>176.00490726472333</v>
      </c>
      <c r="D13" s="26">
        <f t="shared" ref="D13:N13" si="1">SUM(D14:D15)</f>
        <v>186.38684466526908</v>
      </c>
      <c r="E13" s="26">
        <f t="shared" si="1"/>
        <v>183.25267912094995</v>
      </c>
      <c r="F13" s="26">
        <f t="shared" si="1"/>
        <v>187.11258398677708</v>
      </c>
      <c r="G13" s="26">
        <f t="shared" si="1"/>
        <v>189.4460776997627</v>
      </c>
      <c r="H13" s="26">
        <f t="shared" si="1"/>
        <v>191.24411898788998</v>
      </c>
      <c r="I13" s="26">
        <f t="shared" si="1"/>
        <v>192.04872314292714</v>
      </c>
      <c r="J13" s="26">
        <f t="shared" si="1"/>
        <v>191.64176837172437</v>
      </c>
      <c r="K13" s="26">
        <f t="shared" si="1"/>
        <v>197.49690457041476</v>
      </c>
      <c r="L13" s="26">
        <f t="shared" si="1"/>
        <v>196.17142694305284</v>
      </c>
      <c r="M13" s="26">
        <f t="shared" si="1"/>
        <v>197.61774729630528</v>
      </c>
      <c r="N13" s="26">
        <f t="shared" si="1"/>
        <v>197.63761453546897</v>
      </c>
    </row>
    <row r="14" spans="1:14" x14ac:dyDescent="0.25">
      <c r="A14" s="20" t="s">
        <v>37</v>
      </c>
      <c r="B14" s="18"/>
      <c r="C14" s="22">
        <v>87.961709383171737</v>
      </c>
      <c r="D14" s="22">
        <v>92.207823288750092</v>
      </c>
      <c r="E14" s="22">
        <v>90.205689688950201</v>
      </c>
      <c r="F14" s="22">
        <v>91.707114005132624</v>
      </c>
      <c r="G14" s="22">
        <v>92.418000012831726</v>
      </c>
      <c r="H14" s="22">
        <v>93.147699889499222</v>
      </c>
      <c r="I14" s="22">
        <v>93.458811624295393</v>
      </c>
      <c r="J14" s="22">
        <v>93.155184668031524</v>
      </c>
      <c r="K14" s="22">
        <v>95.853913486670365</v>
      </c>
      <c r="L14" s="22">
        <v>95.234062349547955</v>
      </c>
      <c r="M14" s="22">
        <v>95.807045709127053</v>
      </c>
      <c r="N14" s="22">
        <v>96.123252160273395</v>
      </c>
    </row>
    <row r="15" spans="1:14" x14ac:dyDescent="0.25">
      <c r="A15" s="10" t="s">
        <v>38</v>
      </c>
      <c r="B15" s="12"/>
      <c r="C15" s="23">
        <v>88.043197881551592</v>
      </c>
      <c r="D15" s="23">
        <v>94.179021376518989</v>
      </c>
      <c r="E15" s="23">
        <v>93.046989431999734</v>
      </c>
      <c r="F15" s="23">
        <v>95.405469981644458</v>
      </c>
      <c r="G15" s="23">
        <v>97.02807768693097</v>
      </c>
      <c r="H15" s="23">
        <v>98.096419098390754</v>
      </c>
      <c r="I15" s="23">
        <v>98.589911518631766</v>
      </c>
      <c r="J15" s="23">
        <v>98.486583703692844</v>
      </c>
      <c r="K15" s="23">
        <v>101.64299108374438</v>
      </c>
      <c r="L15" s="23">
        <v>100.9373645935049</v>
      </c>
      <c r="M15" s="23">
        <v>101.81070158717823</v>
      </c>
      <c r="N15" s="23">
        <v>101.51436237519559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17.000889429471925</v>
      </c>
      <c r="D17" s="32">
        <f t="shared" ref="D17:N17" si="2">D10-D13</f>
        <v>12.515890907751157</v>
      </c>
      <c r="E17" s="32">
        <f t="shared" si="2"/>
        <v>19.914394610670968</v>
      </c>
      <c r="F17" s="32">
        <f t="shared" si="2"/>
        <v>18.293206945723682</v>
      </c>
      <c r="G17" s="32">
        <f t="shared" si="2"/>
        <v>18.608586777295045</v>
      </c>
      <c r="H17" s="32">
        <f t="shared" si="2"/>
        <v>19.328979381033548</v>
      </c>
      <c r="I17" s="32">
        <f t="shared" si="2"/>
        <v>20.694215605161133</v>
      </c>
      <c r="J17" s="32">
        <f t="shared" si="2"/>
        <v>22.228891323689083</v>
      </c>
      <c r="K17" s="32">
        <f t="shared" si="2"/>
        <v>17.992852990235207</v>
      </c>
      <c r="L17" s="32">
        <f t="shared" si="2"/>
        <v>21.647034629293927</v>
      </c>
      <c r="M17" s="32">
        <f t="shared" si="2"/>
        <v>20.948792191931375</v>
      </c>
      <c r="N17" s="32">
        <f t="shared" si="2"/>
        <v>23.479493697859084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922.56708529135665</v>
      </c>
      <c r="D19" s="26">
        <f t="shared" ref="D19:N19" si="3">SUM(D20:D21)</f>
        <v>920.83604426680949</v>
      </c>
      <c r="E19" s="26">
        <f t="shared" si="3"/>
        <v>921.75886574846686</v>
      </c>
      <c r="F19" s="26">
        <f t="shared" si="3"/>
        <v>923.39995006106653</v>
      </c>
      <c r="G19" s="26">
        <f t="shared" si="3"/>
        <v>921.33070975527505</v>
      </c>
      <c r="H19" s="26">
        <f t="shared" si="3"/>
        <v>925.47663859241459</v>
      </c>
      <c r="I19" s="26">
        <f t="shared" si="3"/>
        <v>925.92870917994173</v>
      </c>
      <c r="J19" s="26">
        <f t="shared" si="3"/>
        <v>926.13089186141133</v>
      </c>
      <c r="K19" s="26">
        <f t="shared" si="3"/>
        <v>925.97495512857665</v>
      </c>
      <c r="L19" s="26">
        <f t="shared" si="3"/>
        <v>926.01933889116094</v>
      </c>
      <c r="M19" s="26">
        <f t="shared" si="3"/>
        <v>924.27028939745014</v>
      </c>
      <c r="N19" s="26">
        <f t="shared" si="3"/>
        <v>922.32334740519059</v>
      </c>
    </row>
    <row r="20" spans="1:14" x14ac:dyDescent="0.25">
      <c r="A20" s="60" t="s">
        <v>40</v>
      </c>
      <c r="B20" s="60"/>
      <c r="C20" s="22">
        <v>451.42803970486432</v>
      </c>
      <c r="D20" s="22">
        <v>452.9305039785508</v>
      </c>
      <c r="E20" s="22">
        <v>451.89427752269819</v>
      </c>
      <c r="F20" s="22">
        <v>454.10380354621043</v>
      </c>
      <c r="G20" s="22">
        <v>453.59776306772841</v>
      </c>
      <c r="H20" s="22">
        <v>455.18064984658758</v>
      </c>
      <c r="I20" s="22">
        <v>455.49258520388884</v>
      </c>
      <c r="J20" s="22">
        <v>455.89258373506772</v>
      </c>
      <c r="K20" s="22">
        <v>456.34956349091232</v>
      </c>
      <c r="L20" s="22">
        <v>456.82186287933871</v>
      </c>
      <c r="M20" s="22">
        <v>456.73511763559998</v>
      </c>
      <c r="N20" s="22">
        <v>455.1270290942021</v>
      </c>
    </row>
    <row r="21" spans="1:14" x14ac:dyDescent="0.25">
      <c r="A21" s="27" t="s">
        <v>41</v>
      </c>
      <c r="B21" s="27"/>
      <c r="C21" s="29">
        <v>471.13904558649233</v>
      </c>
      <c r="D21" s="29">
        <v>467.90554028825875</v>
      </c>
      <c r="E21" s="29">
        <v>469.86458822576873</v>
      </c>
      <c r="F21" s="29">
        <v>469.2961465148561</v>
      </c>
      <c r="G21" s="29">
        <v>467.73294668754664</v>
      </c>
      <c r="H21" s="29">
        <v>470.295988745827</v>
      </c>
      <c r="I21" s="29">
        <v>470.43612397605284</v>
      </c>
      <c r="J21" s="29">
        <v>470.23830812634361</v>
      </c>
      <c r="K21" s="29">
        <v>469.62539163766434</v>
      </c>
      <c r="L21" s="29">
        <v>469.19747601182229</v>
      </c>
      <c r="M21" s="29">
        <v>467.53517176185011</v>
      </c>
      <c r="N21" s="29">
        <v>467.19631831098849</v>
      </c>
    </row>
    <row r="22" spans="1:14" x14ac:dyDescent="0.25">
      <c r="A22" s="63" t="s">
        <v>44</v>
      </c>
      <c r="B22" s="63"/>
      <c r="C22" s="26">
        <f>SUM(C23:C24)</f>
        <v>645.74503086982941</v>
      </c>
      <c r="D22" s="26">
        <f t="shared" ref="D22:N22" si="4">SUM(D23:D24)</f>
        <v>646.63634022223982</v>
      </c>
      <c r="E22" s="26">
        <f t="shared" si="4"/>
        <v>647.75465261446573</v>
      </c>
      <c r="F22" s="26">
        <f t="shared" si="4"/>
        <v>645.52171536573178</v>
      </c>
      <c r="G22" s="26">
        <f t="shared" si="4"/>
        <v>647.17037775125107</v>
      </c>
      <c r="H22" s="26">
        <f t="shared" si="4"/>
        <v>644.71163579246377</v>
      </c>
      <c r="I22" s="26">
        <f t="shared" si="4"/>
        <v>644.57765233538953</v>
      </c>
      <c r="J22" s="26">
        <f t="shared" si="4"/>
        <v>644.02247806752166</v>
      </c>
      <c r="K22" s="26">
        <f t="shared" si="4"/>
        <v>643.92992880905922</v>
      </c>
      <c r="L22" s="26">
        <f t="shared" si="4"/>
        <v>645.3868611265118</v>
      </c>
      <c r="M22" s="26">
        <f t="shared" si="4"/>
        <v>646.66036206256501</v>
      </c>
      <c r="N22" s="26">
        <f t="shared" si="4"/>
        <v>647.50169483605282</v>
      </c>
    </row>
    <row r="23" spans="1:14" x14ac:dyDescent="0.25">
      <c r="A23" s="60" t="s">
        <v>42</v>
      </c>
      <c r="B23" s="60"/>
      <c r="C23" s="23">
        <v>332.14440159780713</v>
      </c>
      <c r="D23" s="22">
        <v>329.6509837911338</v>
      </c>
      <c r="E23" s="22">
        <v>331.34315399327522</v>
      </c>
      <c r="F23" s="22">
        <v>329.74587270960097</v>
      </c>
      <c r="G23" s="22">
        <v>330.21836800963877</v>
      </c>
      <c r="H23" s="22">
        <v>329.19695514654904</v>
      </c>
      <c r="I23" s="22">
        <v>328.27929987627516</v>
      </c>
      <c r="J23" s="22">
        <v>328.09354884965109</v>
      </c>
      <c r="K23" s="22">
        <v>327.73386989163595</v>
      </c>
      <c r="L23" s="22">
        <v>328.1133815958442</v>
      </c>
      <c r="M23" s="22">
        <v>328.34250974774602</v>
      </c>
      <c r="N23" s="22">
        <v>329.01607213638692</v>
      </c>
    </row>
    <row r="24" spans="1:14" x14ac:dyDescent="0.25">
      <c r="A24" s="10" t="s">
        <v>43</v>
      </c>
      <c r="B24" s="10"/>
      <c r="C24" s="23">
        <v>313.60062927202227</v>
      </c>
      <c r="D24" s="23">
        <v>316.98535643110608</v>
      </c>
      <c r="E24" s="23">
        <v>316.4114986211905</v>
      </c>
      <c r="F24" s="23">
        <v>315.77584265613081</v>
      </c>
      <c r="G24" s="23">
        <v>316.9520097416123</v>
      </c>
      <c r="H24" s="23">
        <v>315.51468064591467</v>
      </c>
      <c r="I24" s="23">
        <v>316.29835245911431</v>
      </c>
      <c r="J24" s="23">
        <v>315.92892921787063</v>
      </c>
      <c r="K24" s="23">
        <v>316.19605891742333</v>
      </c>
      <c r="L24" s="23">
        <v>317.27347953066766</v>
      </c>
      <c r="M24" s="23">
        <v>318.31785231481899</v>
      </c>
      <c r="N24" s="23">
        <v>318.48562269966584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276.82205442152724</v>
      </c>
      <c r="D26" s="32">
        <f t="shared" ref="D26:N26" si="5">D19-D22</f>
        <v>274.19970404456967</v>
      </c>
      <c r="E26" s="32">
        <f t="shared" si="5"/>
        <v>274.00421313400113</v>
      </c>
      <c r="F26" s="32">
        <f t="shared" si="5"/>
        <v>277.87823469533475</v>
      </c>
      <c r="G26" s="32">
        <f t="shared" si="5"/>
        <v>274.16033200402399</v>
      </c>
      <c r="H26" s="32">
        <f t="shared" si="5"/>
        <v>280.76500279995082</v>
      </c>
      <c r="I26" s="32">
        <f t="shared" si="5"/>
        <v>281.3510568445522</v>
      </c>
      <c r="J26" s="32">
        <f t="shared" si="5"/>
        <v>282.10841379388967</v>
      </c>
      <c r="K26" s="32">
        <f t="shared" si="5"/>
        <v>282.04502631951743</v>
      </c>
      <c r="L26" s="32">
        <f t="shared" si="5"/>
        <v>280.63247776464914</v>
      </c>
      <c r="M26" s="32">
        <f t="shared" si="5"/>
        <v>277.60992733488513</v>
      </c>
      <c r="N26" s="32">
        <f t="shared" si="5"/>
        <v>274.82165256913777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293.8229438509992</v>
      </c>
      <c r="D30" s="32">
        <f t="shared" ref="D30:N30" si="6">D17+D26+D28</f>
        <v>286.71559495232083</v>
      </c>
      <c r="E30" s="32">
        <f t="shared" si="6"/>
        <v>293.9186077446721</v>
      </c>
      <c r="F30" s="32">
        <f t="shared" si="6"/>
        <v>296.17144164105844</v>
      </c>
      <c r="G30" s="32">
        <f t="shared" si="6"/>
        <v>292.76891878131903</v>
      </c>
      <c r="H30" s="32">
        <f t="shared" si="6"/>
        <v>300.09398218098437</v>
      </c>
      <c r="I30" s="32">
        <f t="shared" si="6"/>
        <v>302.04527244971337</v>
      </c>
      <c r="J30" s="32">
        <f t="shared" si="6"/>
        <v>304.33730511757875</v>
      </c>
      <c r="K30" s="32">
        <f t="shared" si="6"/>
        <v>300.03787930975261</v>
      </c>
      <c r="L30" s="32">
        <f t="shared" si="6"/>
        <v>302.27951239394304</v>
      </c>
      <c r="M30" s="32">
        <f t="shared" si="6"/>
        <v>298.5587195268165</v>
      </c>
      <c r="N30" s="32">
        <f t="shared" si="6"/>
        <v>298.30114626699685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18199.822943850999</v>
      </c>
      <c r="D32" s="21">
        <v>18486.538538803321</v>
      </c>
      <c r="E32" s="21">
        <v>18780.457146547993</v>
      </c>
      <c r="F32" s="21">
        <v>19076.628588189051</v>
      </c>
      <c r="G32" s="21">
        <v>19369.39750697037</v>
      </c>
      <c r="H32" s="21">
        <v>19669.491489151358</v>
      </c>
      <c r="I32" s="21">
        <v>19971.536761601066</v>
      </c>
      <c r="J32" s="21">
        <v>20275.874066718647</v>
      </c>
      <c r="K32" s="21">
        <v>20575.911946028398</v>
      </c>
      <c r="L32" s="21">
        <v>20878.191458422338</v>
      </c>
      <c r="M32" s="21">
        <v>21176.750177949158</v>
      </c>
      <c r="N32" s="21">
        <v>21475.051324216154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1.6409189313693728E-2</v>
      </c>
      <c r="D34" s="39">
        <f t="shared" ref="D34:N34" si="7">(D32/D8)-1</f>
        <v>1.5753757376479882E-2</v>
      </c>
      <c r="E34" s="39">
        <f t="shared" si="7"/>
        <v>1.5899061207577336E-2</v>
      </c>
      <c r="F34" s="39">
        <f t="shared" si="7"/>
        <v>1.5770193415951983E-2</v>
      </c>
      <c r="G34" s="39">
        <f t="shared" si="7"/>
        <v>1.5346994749511511E-2</v>
      </c>
      <c r="H34" s="39">
        <f t="shared" si="7"/>
        <v>1.5493201689572134E-2</v>
      </c>
      <c r="I34" s="39">
        <f t="shared" si="7"/>
        <v>1.535602852856166E-2</v>
      </c>
      <c r="J34" s="39">
        <f t="shared" si="7"/>
        <v>1.5238552183061138E-2</v>
      </c>
      <c r="K34" s="39">
        <f t="shared" si="7"/>
        <v>1.4797777808367885E-2</v>
      </c>
      <c r="L34" s="39">
        <f t="shared" si="7"/>
        <v>1.4690941193121088E-2</v>
      </c>
      <c r="M34" s="39">
        <f t="shared" si="7"/>
        <v>1.4300027860237874E-2</v>
      </c>
      <c r="N34" s="39">
        <f t="shared" si="7"/>
        <v>1.4086257039458872E-2</v>
      </c>
    </row>
    <row r="35" spans="1:14" ht="15.75" thickBot="1" x14ac:dyDescent="0.3">
      <c r="A35" s="40" t="s">
        <v>15</v>
      </c>
      <c r="B35" s="41"/>
      <c r="C35" s="42">
        <f>(C32/$C$8)-1</f>
        <v>1.6409189313693728E-2</v>
      </c>
      <c r="D35" s="42">
        <f t="shared" ref="D35:N35" si="8">(D32/$C$8)-1</f>
        <v>3.2421453077366325E-2</v>
      </c>
      <c r="E35" s="42">
        <f t="shared" si="8"/>
        <v>4.8835984951859368E-2</v>
      </c>
      <c r="F35" s="42">
        <f t="shared" si="8"/>
        <v>6.5376331296160606E-2</v>
      </c>
      <c r="G35" s="42">
        <f t="shared" si="8"/>
        <v>8.1726656258816588E-2</v>
      </c>
      <c r="H35" s="42">
        <f t="shared" si="8"/>
        <v>9.8486065517220833E-2</v>
      </c>
      <c r="I35" s="42">
        <f t="shared" si="8"/>
        <v>0.11535444887753088</v>
      </c>
      <c r="J35" s="42">
        <f t="shared" si="8"/>
        <v>0.13235083584936036</v>
      </c>
      <c r="K35" s="42">
        <f t="shared" si="8"/>
        <v>0.14910711191937898</v>
      </c>
      <c r="L35" s="42">
        <f t="shared" si="8"/>
        <v>0.16598857692518365</v>
      </c>
      <c r="M35" s="42">
        <f t="shared" si="8"/>
        <v>0.18266224605993275</v>
      </c>
      <c r="N35" s="42">
        <f t="shared" si="8"/>
        <v>0.19932153044879675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1.6813547615100315</v>
      </c>
      <c r="D41" s="47">
        <v>1.6909652948401519</v>
      </c>
      <c r="E41" s="47">
        <v>1.6952682853346834</v>
      </c>
      <c r="F41" s="47">
        <v>1.6882422849286103</v>
      </c>
      <c r="G41" s="47">
        <v>1.6903679113232073</v>
      </c>
      <c r="H41" s="47">
        <v>1.6968596675190974</v>
      </c>
      <c r="I41" s="47">
        <v>1.702949692589113</v>
      </c>
      <c r="J41" s="47">
        <v>1.7044428458670597</v>
      </c>
      <c r="K41" s="47">
        <v>1.7109142788204048</v>
      </c>
      <c r="L41" s="47">
        <v>1.7235871377708414</v>
      </c>
      <c r="M41" s="47">
        <v>1.7236011065175809</v>
      </c>
      <c r="N41" s="47">
        <v>1.7373906490417668</v>
      </c>
    </row>
    <row r="43" spans="1:14" x14ac:dyDescent="0.25">
      <c r="A43" s="48" t="s">
        <v>31</v>
      </c>
      <c r="B43" s="48"/>
      <c r="C43" s="49">
        <v>95.702791556004286</v>
      </c>
      <c r="D43" s="49">
        <v>99.322876979265288</v>
      </c>
      <c r="E43" s="49">
        <v>95.857869529655915</v>
      </c>
      <c r="F43" s="49">
        <v>95.796936044175183</v>
      </c>
      <c r="G43" s="49">
        <v>95.059318792161648</v>
      </c>
      <c r="H43" s="49">
        <v>94.138661113798108</v>
      </c>
      <c r="I43" s="49">
        <v>92.546866302531981</v>
      </c>
      <c r="J43" s="49">
        <v>90.431196085131234</v>
      </c>
      <c r="K43" s="49">
        <v>91.127933764135804</v>
      </c>
      <c r="L43" s="49">
        <v>88.657274275985486</v>
      </c>
      <c r="M43" s="49">
        <v>87.335641842372254</v>
      </c>
      <c r="N43" s="49">
        <v>85.372446700681536</v>
      </c>
    </row>
    <row r="44" spans="1:14" x14ac:dyDescent="0.25">
      <c r="A44" s="19" t="s">
        <v>47</v>
      </c>
      <c r="B44" s="19"/>
      <c r="C44" s="50">
        <v>96.8032023418356</v>
      </c>
      <c r="D44" s="50">
        <v>99.322876979265274</v>
      </c>
      <c r="E44" s="50">
        <v>95.663703092141034</v>
      </c>
      <c r="F44" s="50">
        <v>95.416398123994753</v>
      </c>
      <c r="G44" s="50">
        <v>94.508976754803754</v>
      </c>
      <c r="H44" s="50">
        <v>93.402376905944038</v>
      </c>
      <c r="I44" s="50">
        <v>91.671363266231481</v>
      </c>
      <c r="J44" s="50">
        <v>89.447400765219669</v>
      </c>
      <c r="K44" s="50">
        <v>90.006525776948294</v>
      </c>
      <c r="L44" s="50">
        <v>87.470002775110558</v>
      </c>
      <c r="M44" s="50">
        <v>86.030943684023569</v>
      </c>
      <c r="N44" s="50">
        <v>84.011269958778442</v>
      </c>
    </row>
    <row r="45" spans="1:14" x14ac:dyDescent="0.25">
      <c r="A45" s="51" t="s">
        <v>48</v>
      </c>
      <c r="B45" s="51"/>
      <c r="C45" s="52">
        <v>94.628101835760589</v>
      </c>
      <c r="D45" s="52">
        <v>99.322876979265303</v>
      </c>
      <c r="E45" s="52">
        <v>96.046860804522964</v>
      </c>
      <c r="F45" s="52">
        <v>96.165594665548255</v>
      </c>
      <c r="G45" s="52">
        <v>95.589505677065517</v>
      </c>
      <c r="H45" s="52">
        <v>94.848627173789239</v>
      </c>
      <c r="I45" s="52">
        <v>93.392384989660954</v>
      </c>
      <c r="J45" s="52">
        <v>91.381859932610226</v>
      </c>
      <c r="K45" s="52">
        <v>92.211378018808674</v>
      </c>
      <c r="L45" s="52">
        <v>89.807394790195247</v>
      </c>
      <c r="M45" s="52">
        <v>88.600067895021709</v>
      </c>
      <c r="N45" s="52">
        <v>86.702626004044902</v>
      </c>
    </row>
    <row r="47" spans="1:14" x14ac:dyDescent="0.25">
      <c r="A47" s="48" t="s">
        <v>32</v>
      </c>
      <c r="B47" s="48"/>
      <c r="C47" s="49">
        <v>80.030980086036323</v>
      </c>
      <c r="D47" s="49">
        <v>79.57478020983514</v>
      </c>
      <c r="E47" s="49">
        <v>80.013242801831424</v>
      </c>
      <c r="F47" s="49">
        <v>80.025060098994288</v>
      </c>
      <c r="G47" s="49">
        <v>80.127501972035446</v>
      </c>
      <c r="H47" s="49">
        <v>80.249288191832136</v>
      </c>
      <c r="I47" s="49">
        <v>80.45564577485797</v>
      </c>
      <c r="J47" s="49">
        <v>80.735104518333671</v>
      </c>
      <c r="K47" s="49">
        <v>80.645215633996557</v>
      </c>
      <c r="L47" s="49">
        <v>80.972439167523973</v>
      </c>
      <c r="M47" s="49">
        <v>81.154271493269675</v>
      </c>
      <c r="N47" s="49">
        <v>81.422422568113831</v>
      </c>
    </row>
    <row r="48" spans="1:14" x14ac:dyDescent="0.25">
      <c r="A48" s="19" t="s">
        <v>45</v>
      </c>
      <c r="B48" s="19"/>
      <c r="C48" s="50">
        <v>77.822941960888116</v>
      </c>
      <c r="D48" s="50">
        <v>77.497057254841081</v>
      </c>
      <c r="E48" s="50">
        <v>77.985726653785832</v>
      </c>
      <c r="F48" s="50">
        <v>78.022848043088999</v>
      </c>
      <c r="G48" s="50">
        <v>78.148946586346284</v>
      </c>
      <c r="H48" s="50">
        <v>78.299811310222438</v>
      </c>
      <c r="I48" s="50">
        <v>78.541051183105651</v>
      </c>
      <c r="J48" s="50">
        <v>78.855576971437586</v>
      </c>
      <c r="K48" s="50">
        <v>78.774723956186477</v>
      </c>
      <c r="L48" s="50">
        <v>79.137043471814337</v>
      </c>
      <c r="M48" s="50">
        <v>79.343760112480382</v>
      </c>
      <c r="N48" s="50">
        <v>79.644136867553712</v>
      </c>
    </row>
    <row r="49" spans="1:14" x14ac:dyDescent="0.25">
      <c r="A49" s="51" t="s">
        <v>46</v>
      </c>
      <c r="B49" s="51"/>
      <c r="C49" s="52">
        <v>82.007763359700533</v>
      </c>
      <c r="D49" s="52">
        <v>81.46697465867004</v>
      </c>
      <c r="E49" s="52">
        <v>81.852775648017271</v>
      </c>
      <c r="F49" s="52">
        <v>81.84676616002055</v>
      </c>
      <c r="G49" s="52">
        <v>81.923133726535724</v>
      </c>
      <c r="H49" s="52">
        <v>82.019864625874959</v>
      </c>
      <c r="I49" s="52">
        <v>82.200452760107822</v>
      </c>
      <c r="J49" s="52">
        <v>82.448369769992652</v>
      </c>
      <c r="K49" s="52">
        <v>82.352578678278888</v>
      </c>
      <c r="L49" s="52">
        <v>82.647874190948684</v>
      </c>
      <c r="M49" s="52">
        <v>82.804113538700108</v>
      </c>
      <c r="N49" s="52">
        <v>83.046031045698825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75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13453</v>
      </c>
      <c r="D8" s="21">
        <v>13424.254740997842</v>
      </c>
      <c r="E8" s="21">
        <v>13386.221375125973</v>
      </c>
      <c r="F8" s="21">
        <v>13354.037084195556</v>
      </c>
      <c r="G8" s="21">
        <v>13320.295372210561</v>
      </c>
      <c r="H8" s="21">
        <v>13284.226675264064</v>
      </c>
      <c r="I8" s="21">
        <v>13251.711349083189</v>
      </c>
      <c r="J8" s="21">
        <v>13219.093346950929</v>
      </c>
      <c r="K8" s="21">
        <v>13187.080731445527</v>
      </c>
      <c r="L8" s="21">
        <v>13150.206474470415</v>
      </c>
      <c r="M8" s="21">
        <v>13113.654764871782</v>
      </c>
      <c r="N8" s="21">
        <v>13073.781997966602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115.62823086845134</v>
      </c>
      <c r="D10" s="26">
        <f t="shared" ref="D10:N10" si="0">SUM(D11:D12)</f>
        <v>116.30557149804221</v>
      </c>
      <c r="E10" s="26">
        <f t="shared" si="0"/>
        <v>116.37885219402196</v>
      </c>
      <c r="F10" s="26">
        <f t="shared" si="0"/>
        <v>115.60973801513704</v>
      </c>
      <c r="G10" s="26">
        <f t="shared" si="0"/>
        <v>115.22946399785312</v>
      </c>
      <c r="H10" s="26">
        <f t="shared" si="0"/>
        <v>114.71743633847852</v>
      </c>
      <c r="I10" s="26">
        <f t="shared" si="0"/>
        <v>114.15719142254815</v>
      </c>
      <c r="J10" s="26">
        <f t="shared" si="0"/>
        <v>112.89796551543229</v>
      </c>
      <c r="K10" s="26">
        <f t="shared" si="0"/>
        <v>111.80843954324521</v>
      </c>
      <c r="L10" s="26">
        <f t="shared" si="0"/>
        <v>110.97126687793815</v>
      </c>
      <c r="M10" s="26">
        <f t="shared" si="0"/>
        <v>109.48206161827218</v>
      </c>
      <c r="N10" s="26">
        <f t="shared" si="0"/>
        <v>109.04478105093982</v>
      </c>
    </row>
    <row r="11" spans="1:14" x14ac:dyDescent="0.25">
      <c r="A11" s="20" t="s">
        <v>34</v>
      </c>
      <c r="B11" s="18"/>
      <c r="C11" s="22">
        <v>59.286678728785127</v>
      </c>
      <c r="D11" s="22">
        <v>59.355074028924697</v>
      </c>
      <c r="E11" s="22">
        <v>59.630068508454734</v>
      </c>
      <c r="F11" s="22">
        <v>59.169361623626997</v>
      </c>
      <c r="G11" s="22">
        <v>58.720345192935802</v>
      </c>
      <c r="H11" s="22">
        <v>58.695467957081704</v>
      </c>
      <c r="I11" s="22">
        <v>58.461954722190093</v>
      </c>
      <c r="J11" s="22">
        <v>58.055012825638528</v>
      </c>
      <c r="K11" s="22">
        <v>57.316536902695177</v>
      </c>
      <c r="L11" s="22">
        <v>56.82474106656224</v>
      </c>
      <c r="M11" s="22">
        <v>56.126879690380036</v>
      </c>
      <c r="N11" s="22">
        <v>55.555446345952497</v>
      </c>
    </row>
    <row r="12" spans="1:14" x14ac:dyDescent="0.25">
      <c r="A12" s="27" t="s">
        <v>35</v>
      </c>
      <c r="B12" s="28"/>
      <c r="C12" s="29">
        <v>56.341552139666213</v>
      </c>
      <c r="D12" s="29">
        <v>56.950497469117515</v>
      </c>
      <c r="E12" s="29">
        <v>56.748783685567226</v>
      </c>
      <c r="F12" s="29">
        <v>56.440376391510043</v>
      </c>
      <c r="G12" s="29">
        <v>56.509118804917314</v>
      </c>
      <c r="H12" s="29">
        <v>56.021968381396817</v>
      </c>
      <c r="I12" s="29">
        <v>55.695236700358059</v>
      </c>
      <c r="J12" s="29">
        <v>54.842952689793762</v>
      </c>
      <c r="K12" s="29">
        <v>54.491902640550038</v>
      </c>
      <c r="L12" s="29">
        <v>54.146525811375909</v>
      </c>
      <c r="M12" s="29">
        <v>53.355181927892147</v>
      </c>
      <c r="N12" s="29">
        <v>53.489334704987321</v>
      </c>
    </row>
    <row r="13" spans="1:14" x14ac:dyDescent="0.25">
      <c r="A13" s="33" t="s">
        <v>36</v>
      </c>
      <c r="B13" s="18"/>
      <c r="C13" s="26">
        <f>SUM(C14:C15)</f>
        <v>113.6736253410911</v>
      </c>
      <c r="D13" s="26">
        <f t="shared" ref="D13:N13" si="1">SUM(D14:D15)</f>
        <v>119.40871477523348</v>
      </c>
      <c r="E13" s="26">
        <f t="shared" si="1"/>
        <v>116.88823895644883</v>
      </c>
      <c r="F13" s="26">
        <f t="shared" si="1"/>
        <v>118.47590669897204</v>
      </c>
      <c r="G13" s="26">
        <f t="shared" si="1"/>
        <v>119.15951100504122</v>
      </c>
      <c r="H13" s="26">
        <f t="shared" si="1"/>
        <v>119.53308686596932</v>
      </c>
      <c r="I13" s="26">
        <f t="shared" si="1"/>
        <v>119.58541482269388</v>
      </c>
      <c r="J13" s="26">
        <f t="shared" si="1"/>
        <v>118.56660207748419</v>
      </c>
      <c r="K13" s="26">
        <f t="shared" si="1"/>
        <v>121.6491410599651</v>
      </c>
      <c r="L13" s="26">
        <f t="shared" si="1"/>
        <v>119.9887068150486</v>
      </c>
      <c r="M13" s="26">
        <f t="shared" si="1"/>
        <v>120.27424493211318</v>
      </c>
      <c r="N13" s="26">
        <f t="shared" si="1"/>
        <v>119.47999144657228</v>
      </c>
    </row>
    <row r="14" spans="1:14" x14ac:dyDescent="0.25">
      <c r="A14" s="20" t="s">
        <v>37</v>
      </c>
      <c r="B14" s="18"/>
      <c r="C14" s="22">
        <v>59.502445586473584</v>
      </c>
      <c r="D14" s="22">
        <v>61.215494083894264</v>
      </c>
      <c r="E14" s="22">
        <v>59.316022072727307</v>
      </c>
      <c r="F14" s="22">
        <v>59.71579514389984</v>
      </c>
      <c r="G14" s="22">
        <v>59.769065566090084</v>
      </c>
      <c r="H14" s="22">
        <v>59.8194669642143</v>
      </c>
      <c r="I14" s="22">
        <v>59.495294185173826</v>
      </c>
      <c r="J14" s="22">
        <v>58.90950122114463</v>
      </c>
      <c r="K14" s="22">
        <v>60.22702534198509</v>
      </c>
      <c r="L14" s="22">
        <v>59.243314548972613</v>
      </c>
      <c r="M14" s="22">
        <v>59.160419186027525</v>
      </c>
      <c r="N14" s="22">
        <v>58.66638121368981</v>
      </c>
    </row>
    <row r="15" spans="1:14" x14ac:dyDescent="0.25">
      <c r="A15" s="10" t="s">
        <v>38</v>
      </c>
      <c r="B15" s="12"/>
      <c r="C15" s="23">
        <v>54.171179754617512</v>
      </c>
      <c r="D15" s="23">
        <v>58.193220691339221</v>
      </c>
      <c r="E15" s="23">
        <v>57.572216883721524</v>
      </c>
      <c r="F15" s="23">
        <v>58.7601115550722</v>
      </c>
      <c r="G15" s="23">
        <v>59.39044543895114</v>
      </c>
      <c r="H15" s="23">
        <v>59.713619901755024</v>
      </c>
      <c r="I15" s="23">
        <v>60.090120637520059</v>
      </c>
      <c r="J15" s="23">
        <v>59.657100856339568</v>
      </c>
      <c r="K15" s="23">
        <v>61.42211571798002</v>
      </c>
      <c r="L15" s="23">
        <v>60.745392266075989</v>
      </c>
      <c r="M15" s="23">
        <v>61.113825746085652</v>
      </c>
      <c r="N15" s="23">
        <v>60.813610232882475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1.9546055273602434</v>
      </c>
      <c r="D17" s="32">
        <f t="shared" ref="D17:N17" si="2">D10-D13</f>
        <v>-3.1031432771912648</v>
      </c>
      <c r="E17" s="32">
        <f t="shared" si="2"/>
        <v>-0.50938676242687109</v>
      </c>
      <c r="F17" s="32">
        <f t="shared" si="2"/>
        <v>-2.8661686838349993</v>
      </c>
      <c r="G17" s="32">
        <f t="shared" si="2"/>
        <v>-3.930047007188108</v>
      </c>
      <c r="H17" s="32">
        <f t="shared" si="2"/>
        <v>-4.8156505274908028</v>
      </c>
      <c r="I17" s="32">
        <f t="shared" si="2"/>
        <v>-5.4282234001457255</v>
      </c>
      <c r="J17" s="32">
        <f t="shared" si="2"/>
        <v>-5.6686365620519013</v>
      </c>
      <c r="K17" s="32">
        <f t="shared" si="2"/>
        <v>-9.8407015167198892</v>
      </c>
      <c r="L17" s="32">
        <f t="shared" si="2"/>
        <v>-9.0174399371104528</v>
      </c>
      <c r="M17" s="32">
        <f t="shared" si="2"/>
        <v>-10.792183313840994</v>
      </c>
      <c r="N17" s="32">
        <f t="shared" si="2"/>
        <v>-10.435210395632467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573.62765355367844</v>
      </c>
      <c r="D19" s="26">
        <f t="shared" ref="D19:N19" si="3">SUM(D20:D21)</f>
        <v>572.88356239598795</v>
      </c>
      <c r="E19" s="26">
        <f t="shared" si="3"/>
        <v>572.77497759754579</v>
      </c>
      <c r="F19" s="26">
        <f t="shared" si="3"/>
        <v>574.049632422272</v>
      </c>
      <c r="G19" s="26">
        <f t="shared" si="3"/>
        <v>573.44550415259346</v>
      </c>
      <c r="H19" s="26">
        <f t="shared" si="3"/>
        <v>575.03983087164522</v>
      </c>
      <c r="I19" s="26">
        <f t="shared" si="3"/>
        <v>575.46489241362337</v>
      </c>
      <c r="J19" s="26">
        <f t="shared" si="3"/>
        <v>575.68818023456811</v>
      </c>
      <c r="K19" s="26">
        <f t="shared" si="3"/>
        <v>575.67067540886967</v>
      </c>
      <c r="L19" s="26">
        <f t="shared" si="3"/>
        <v>575.11257780903861</v>
      </c>
      <c r="M19" s="26">
        <f t="shared" si="3"/>
        <v>574.25819551697418</v>
      </c>
      <c r="N19" s="26">
        <f t="shared" si="3"/>
        <v>573.59830359057696</v>
      </c>
    </row>
    <row r="20" spans="1:14" x14ac:dyDescent="0.25">
      <c r="A20" s="60" t="s">
        <v>40</v>
      </c>
      <c r="B20" s="60"/>
      <c r="C20" s="22">
        <v>281.46887674907475</v>
      </c>
      <c r="D20" s="22">
        <v>282.65910280504403</v>
      </c>
      <c r="E20" s="22">
        <v>281.93339620229733</v>
      </c>
      <c r="F20" s="22">
        <v>283.25813959234688</v>
      </c>
      <c r="G20" s="22">
        <v>283.04375346735259</v>
      </c>
      <c r="H20" s="22">
        <v>283.59856092099801</v>
      </c>
      <c r="I20" s="22">
        <v>284.07920121626324</v>
      </c>
      <c r="J20" s="22">
        <v>284.44137178830374</v>
      </c>
      <c r="K20" s="22">
        <v>284.58940938617661</v>
      </c>
      <c r="L20" s="22">
        <v>284.6062668122633</v>
      </c>
      <c r="M20" s="22">
        <v>284.33144256112735</v>
      </c>
      <c r="N20" s="22">
        <v>283.94834784610288</v>
      </c>
    </row>
    <row r="21" spans="1:14" x14ac:dyDescent="0.25">
      <c r="A21" s="27" t="s">
        <v>41</v>
      </c>
      <c r="B21" s="27"/>
      <c r="C21" s="29">
        <v>292.15877680460369</v>
      </c>
      <c r="D21" s="29">
        <v>290.22445959094392</v>
      </c>
      <c r="E21" s="29">
        <v>290.8415813952484</v>
      </c>
      <c r="F21" s="29">
        <v>290.79149282992518</v>
      </c>
      <c r="G21" s="29">
        <v>290.40175068524087</v>
      </c>
      <c r="H21" s="29">
        <v>291.44126995064721</v>
      </c>
      <c r="I21" s="29">
        <v>291.38569119736019</v>
      </c>
      <c r="J21" s="29">
        <v>291.24680844626442</v>
      </c>
      <c r="K21" s="29">
        <v>291.08126602269306</v>
      </c>
      <c r="L21" s="29">
        <v>290.50631099677526</v>
      </c>
      <c r="M21" s="29">
        <v>289.92675295584689</v>
      </c>
      <c r="N21" s="29">
        <v>289.64995574447414</v>
      </c>
    </row>
    <row r="22" spans="1:14" x14ac:dyDescent="0.25">
      <c r="A22" s="63" t="s">
        <v>44</v>
      </c>
      <c r="B22" s="63"/>
      <c r="C22" s="26">
        <f>SUM(C23:C24)</f>
        <v>604.32751808319688</v>
      </c>
      <c r="D22" s="26">
        <f t="shared" ref="D22:N22" si="4">SUM(D23:D24)</f>
        <v>607.81378499066636</v>
      </c>
      <c r="E22" s="26">
        <f t="shared" si="4"/>
        <v>604.449881765535</v>
      </c>
      <c r="F22" s="26">
        <f t="shared" si="4"/>
        <v>604.92517572343468</v>
      </c>
      <c r="G22" s="26">
        <f t="shared" si="4"/>
        <v>605.58415409190025</v>
      </c>
      <c r="H22" s="26">
        <f t="shared" si="4"/>
        <v>602.7395065250314</v>
      </c>
      <c r="I22" s="26">
        <f t="shared" si="4"/>
        <v>602.65467114573573</v>
      </c>
      <c r="J22" s="26">
        <f t="shared" si="4"/>
        <v>602.03215917791954</v>
      </c>
      <c r="K22" s="26">
        <f t="shared" si="4"/>
        <v>602.70423086726009</v>
      </c>
      <c r="L22" s="26">
        <f t="shared" si="4"/>
        <v>602.64684747056242</v>
      </c>
      <c r="M22" s="26">
        <f t="shared" si="4"/>
        <v>603.33877910831097</v>
      </c>
      <c r="N22" s="26">
        <f t="shared" si="4"/>
        <v>603.88224160286995</v>
      </c>
    </row>
    <row r="23" spans="1:14" x14ac:dyDescent="0.25">
      <c r="A23" s="60" t="s">
        <v>42</v>
      </c>
      <c r="B23" s="60"/>
      <c r="C23" s="23">
        <v>309.74243208505777</v>
      </c>
      <c r="D23" s="22">
        <v>309.21991173369531</v>
      </c>
      <c r="E23" s="22">
        <v>308.62244152581172</v>
      </c>
      <c r="F23" s="22">
        <v>307.40254272471032</v>
      </c>
      <c r="G23" s="22">
        <v>307.00709356701117</v>
      </c>
      <c r="H23" s="22">
        <v>306.48789727565486</v>
      </c>
      <c r="I23" s="22">
        <v>306.14010023192293</v>
      </c>
      <c r="J23" s="22">
        <v>305.91610669706313</v>
      </c>
      <c r="K23" s="22">
        <v>305.46161114802476</v>
      </c>
      <c r="L23" s="22">
        <v>305.55307670633357</v>
      </c>
      <c r="M23" s="22">
        <v>304.76773157622335</v>
      </c>
      <c r="N23" s="22">
        <v>306.19810861579771</v>
      </c>
    </row>
    <row r="24" spans="1:14" x14ac:dyDescent="0.25">
      <c r="A24" s="10" t="s">
        <v>43</v>
      </c>
      <c r="B24" s="10"/>
      <c r="C24" s="23">
        <v>294.58508599813911</v>
      </c>
      <c r="D24" s="23">
        <v>298.59387325697105</v>
      </c>
      <c r="E24" s="23">
        <v>295.82744023972327</v>
      </c>
      <c r="F24" s="23">
        <v>297.52263299872436</v>
      </c>
      <c r="G24" s="23">
        <v>298.57706052488902</v>
      </c>
      <c r="H24" s="23">
        <v>296.25160924937649</v>
      </c>
      <c r="I24" s="23">
        <v>296.5145709138128</v>
      </c>
      <c r="J24" s="23">
        <v>296.11605248085647</v>
      </c>
      <c r="K24" s="23">
        <v>297.24261971923539</v>
      </c>
      <c r="L24" s="23">
        <v>297.09377076422885</v>
      </c>
      <c r="M24" s="23">
        <v>298.57104753208768</v>
      </c>
      <c r="N24" s="23">
        <v>297.68413298707219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-30.699864529518436</v>
      </c>
      <c r="D26" s="32">
        <f t="shared" ref="D26:N26" si="5">D19-D22</f>
        <v>-34.930222594678412</v>
      </c>
      <c r="E26" s="32">
        <f t="shared" si="5"/>
        <v>-31.674904167989212</v>
      </c>
      <c r="F26" s="32">
        <f t="shared" si="5"/>
        <v>-30.875543301162679</v>
      </c>
      <c r="G26" s="32">
        <f t="shared" si="5"/>
        <v>-32.138649939306788</v>
      </c>
      <c r="H26" s="32">
        <f t="shared" si="5"/>
        <v>-27.69967565338618</v>
      </c>
      <c r="I26" s="32">
        <f t="shared" si="5"/>
        <v>-27.189778732112359</v>
      </c>
      <c r="J26" s="32">
        <f t="shared" si="5"/>
        <v>-26.343978943351431</v>
      </c>
      <c r="K26" s="32">
        <f t="shared" si="5"/>
        <v>-27.033555458390424</v>
      </c>
      <c r="L26" s="32">
        <f t="shared" si="5"/>
        <v>-27.534269661523808</v>
      </c>
      <c r="M26" s="32">
        <f t="shared" si="5"/>
        <v>-29.08058359133679</v>
      </c>
      <c r="N26" s="32">
        <f t="shared" si="5"/>
        <v>-30.283938012292992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-28.745259002158193</v>
      </c>
      <c r="D30" s="32">
        <f t="shared" ref="D30:N30" si="6">D17+D26+D28</f>
        <v>-38.033365871869677</v>
      </c>
      <c r="E30" s="32">
        <f t="shared" si="6"/>
        <v>-32.184290930416083</v>
      </c>
      <c r="F30" s="32">
        <f t="shared" si="6"/>
        <v>-33.741711984997679</v>
      </c>
      <c r="G30" s="32">
        <f t="shared" si="6"/>
        <v>-36.068696946494896</v>
      </c>
      <c r="H30" s="32">
        <f t="shared" si="6"/>
        <v>-32.515326180876983</v>
      </c>
      <c r="I30" s="32">
        <f t="shared" si="6"/>
        <v>-32.618002132258084</v>
      </c>
      <c r="J30" s="32">
        <f t="shared" si="6"/>
        <v>-32.012615505403332</v>
      </c>
      <c r="K30" s="32">
        <f t="shared" si="6"/>
        <v>-36.874256975110313</v>
      </c>
      <c r="L30" s="32">
        <f t="shared" si="6"/>
        <v>-36.551709598634261</v>
      </c>
      <c r="M30" s="32">
        <f t="shared" si="6"/>
        <v>-39.872766905177784</v>
      </c>
      <c r="N30" s="32">
        <f t="shared" si="6"/>
        <v>-40.719148407925459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13424.254740997842</v>
      </c>
      <c r="D32" s="21">
        <v>13386.221375125973</v>
      </c>
      <c r="E32" s="21">
        <v>13354.037084195556</v>
      </c>
      <c r="F32" s="21">
        <v>13320.295372210561</v>
      </c>
      <c r="G32" s="21">
        <v>13284.226675264064</v>
      </c>
      <c r="H32" s="21">
        <v>13251.711349083189</v>
      </c>
      <c r="I32" s="21">
        <v>13219.093346950929</v>
      </c>
      <c r="J32" s="21">
        <v>13187.080731445527</v>
      </c>
      <c r="K32" s="21">
        <v>13150.206474470415</v>
      </c>
      <c r="L32" s="21">
        <v>13113.654764871782</v>
      </c>
      <c r="M32" s="21">
        <v>13073.781997966602</v>
      </c>
      <c r="N32" s="21">
        <v>13033.062849558677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-2.1367173866170264E-3</v>
      </c>
      <c r="D34" s="39">
        <f t="shared" ref="D34:N34" si="7">(D32/D8)-1</f>
        <v>-2.8331826686597283E-3</v>
      </c>
      <c r="E34" s="39">
        <f t="shared" si="7"/>
        <v>-2.4042849754615236E-3</v>
      </c>
      <c r="F34" s="39">
        <f t="shared" si="7"/>
        <v>-2.5267049785960838E-3</v>
      </c>
      <c r="G34" s="39">
        <f t="shared" si="7"/>
        <v>-2.7078000854053874E-3</v>
      </c>
      <c r="H34" s="39">
        <f t="shared" si="7"/>
        <v>-2.4476642092701173E-3</v>
      </c>
      <c r="I34" s="39">
        <f t="shared" si="7"/>
        <v>-2.4614180971060939E-3</v>
      </c>
      <c r="J34" s="39">
        <f t="shared" si="7"/>
        <v>-2.4216952452935647E-3</v>
      </c>
      <c r="K34" s="39">
        <f t="shared" si="7"/>
        <v>-2.7962410882328426E-3</v>
      </c>
      <c r="L34" s="39">
        <f t="shared" si="7"/>
        <v>-2.7795540449948586E-3</v>
      </c>
      <c r="M34" s="39">
        <f t="shared" si="7"/>
        <v>-3.0405533484066938E-3</v>
      </c>
      <c r="N34" s="39">
        <f t="shared" si="7"/>
        <v>-3.1145653502756554E-3</v>
      </c>
    </row>
    <row r="35" spans="1:14" ht="15.75" thickBot="1" x14ac:dyDescent="0.3">
      <c r="A35" s="40" t="s">
        <v>15</v>
      </c>
      <c r="B35" s="41"/>
      <c r="C35" s="42">
        <f>(C32/$C$8)-1</f>
        <v>-2.1367173866170264E-3</v>
      </c>
      <c r="D35" s="42">
        <f t="shared" ref="D35:N35" si="8">(D32/$C$8)-1</f>
        <v>-4.963846344609113E-3</v>
      </c>
      <c r="E35" s="42">
        <f t="shared" si="8"/>
        <v>-7.3561968188838867E-3</v>
      </c>
      <c r="F35" s="42">
        <f t="shared" si="8"/>
        <v>-9.8643148583541507E-3</v>
      </c>
      <c r="G35" s="42">
        <f t="shared" si="8"/>
        <v>-1.2545404351143707E-2</v>
      </c>
      <c r="H35" s="42">
        <f t="shared" si="8"/>
        <v>-1.4962361623192644E-2</v>
      </c>
      <c r="I35" s="42">
        <f t="shared" si="8"/>
        <v>-1.7386951092624003E-2</v>
      </c>
      <c r="J35" s="42">
        <f t="shared" si="8"/>
        <v>-1.9766540441126357E-2</v>
      </c>
      <c r="K35" s="42">
        <f t="shared" si="8"/>
        <v>-2.2507509516805579E-2</v>
      </c>
      <c r="L35" s="42">
        <f t="shared" si="8"/>
        <v>-2.5224502722680286E-2</v>
      </c>
      <c r="M35" s="42">
        <f t="shared" si="8"/>
        <v>-2.8188359624871651E-2</v>
      </c>
      <c r="N35" s="42">
        <f t="shared" si="8"/>
        <v>-3.1215130486978548E-2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1.6877294832997958</v>
      </c>
      <c r="D41" s="47">
        <v>1.6953041645532605</v>
      </c>
      <c r="E41" s="47">
        <v>1.6992433571996002</v>
      </c>
      <c r="F41" s="47">
        <v>1.69130031658588</v>
      </c>
      <c r="G41" s="47">
        <v>1.6940910479776603</v>
      </c>
      <c r="H41" s="47">
        <v>1.6997096425528684</v>
      </c>
      <c r="I41" s="47">
        <v>1.7059193223279736</v>
      </c>
      <c r="J41" s="47">
        <v>1.7069480408194124</v>
      </c>
      <c r="K41" s="47">
        <v>1.7139488408673238</v>
      </c>
      <c r="L41" s="47">
        <v>1.725569950699279</v>
      </c>
      <c r="M41" s="47">
        <v>1.7248851909296741</v>
      </c>
      <c r="N41" s="47">
        <v>1.7385075666847281</v>
      </c>
    </row>
    <row r="43" spans="1:14" x14ac:dyDescent="0.25">
      <c r="A43" s="48" t="s">
        <v>31</v>
      </c>
      <c r="B43" s="48"/>
      <c r="C43" s="49">
        <v>74.924280802019254</v>
      </c>
      <c r="D43" s="49">
        <v>77.688190904573858</v>
      </c>
      <c r="E43" s="49">
        <v>74.951086520683958</v>
      </c>
      <c r="F43" s="49">
        <v>74.883737180369209</v>
      </c>
      <c r="G43" s="49">
        <v>74.289684045901794</v>
      </c>
      <c r="H43" s="49">
        <v>73.563678126846426</v>
      </c>
      <c r="I43" s="49">
        <v>72.32017550839322</v>
      </c>
      <c r="J43" s="49">
        <v>70.657713737732365</v>
      </c>
      <c r="K43" s="49">
        <v>71.235523304157851</v>
      </c>
      <c r="L43" s="49">
        <v>69.323012603527573</v>
      </c>
      <c r="M43" s="49">
        <v>68.331529830456788</v>
      </c>
      <c r="N43" s="49">
        <v>66.844828636073899</v>
      </c>
    </row>
    <row r="44" spans="1:14" x14ac:dyDescent="0.25">
      <c r="A44" s="19" t="s">
        <v>47</v>
      </c>
      <c r="B44" s="19"/>
      <c r="C44" s="50">
        <v>75.735473782533148</v>
      </c>
      <c r="D44" s="50">
        <v>77.688190904573844</v>
      </c>
      <c r="E44" s="50">
        <v>74.799800104416875</v>
      </c>
      <c r="F44" s="50">
        <v>74.592632408313833</v>
      </c>
      <c r="G44" s="50">
        <v>73.866864639548609</v>
      </c>
      <c r="H44" s="50">
        <v>73.01523203220907</v>
      </c>
      <c r="I44" s="50">
        <v>71.651414478225135</v>
      </c>
      <c r="J44" s="50">
        <v>69.907775455583959</v>
      </c>
      <c r="K44" s="50">
        <v>70.387531643394468</v>
      </c>
      <c r="L44" s="50">
        <v>68.408427033680866</v>
      </c>
      <c r="M44" s="50">
        <v>67.346135545572608</v>
      </c>
      <c r="N44" s="50">
        <v>65.803470721504311</v>
      </c>
    </row>
    <row r="45" spans="1:14" x14ac:dyDescent="0.25">
      <c r="A45" s="51" t="s">
        <v>48</v>
      </c>
      <c r="B45" s="51"/>
      <c r="C45" s="52">
        <v>74.053047842027752</v>
      </c>
      <c r="D45" s="52">
        <v>77.68819090457383</v>
      </c>
      <c r="E45" s="52">
        <v>75.107596642194054</v>
      </c>
      <c r="F45" s="52">
        <v>75.181913654337407</v>
      </c>
      <c r="G45" s="52">
        <v>74.720114168881921</v>
      </c>
      <c r="H45" s="52">
        <v>74.121420126853138</v>
      </c>
      <c r="I45" s="52">
        <v>72.994730310858557</v>
      </c>
      <c r="J45" s="52">
        <v>71.414211922777469</v>
      </c>
      <c r="K45" s="52">
        <v>72.087092606667696</v>
      </c>
      <c r="L45" s="52">
        <v>70.238849502648165</v>
      </c>
      <c r="M45" s="52">
        <v>69.31329053849575</v>
      </c>
      <c r="N45" s="52">
        <v>67.881136612302967</v>
      </c>
    </row>
    <row r="47" spans="1:14" x14ac:dyDescent="0.25">
      <c r="A47" s="48" t="s">
        <v>32</v>
      </c>
      <c r="B47" s="48"/>
      <c r="C47" s="49">
        <v>82.935075177148164</v>
      </c>
      <c r="D47" s="49">
        <v>82.50289159397532</v>
      </c>
      <c r="E47" s="49">
        <v>82.944757205513696</v>
      </c>
      <c r="F47" s="49">
        <v>82.954697006735458</v>
      </c>
      <c r="G47" s="49">
        <v>83.050435308733427</v>
      </c>
      <c r="H47" s="49">
        <v>83.166403303150773</v>
      </c>
      <c r="I47" s="49">
        <v>83.373125726507411</v>
      </c>
      <c r="J47" s="49">
        <v>83.643764426686289</v>
      </c>
      <c r="K47" s="49">
        <v>83.543766690763107</v>
      </c>
      <c r="L47" s="49">
        <v>83.862713228978265</v>
      </c>
      <c r="M47" s="49">
        <v>84.035420488218321</v>
      </c>
      <c r="N47" s="49">
        <v>84.300433858562243</v>
      </c>
    </row>
    <row r="48" spans="1:14" x14ac:dyDescent="0.25">
      <c r="A48" s="19" t="s">
        <v>45</v>
      </c>
      <c r="B48" s="19"/>
      <c r="C48" s="50">
        <v>80.979273821305625</v>
      </c>
      <c r="D48" s="50">
        <v>80.648809046247067</v>
      </c>
      <c r="E48" s="50">
        <v>81.127099547356579</v>
      </c>
      <c r="F48" s="50">
        <v>81.157557263153421</v>
      </c>
      <c r="G48" s="50">
        <v>81.276089803264767</v>
      </c>
      <c r="H48" s="50">
        <v>81.418517594151027</v>
      </c>
      <c r="I48" s="50">
        <v>81.651136576771208</v>
      </c>
      <c r="J48" s="50">
        <v>81.957297971404174</v>
      </c>
      <c r="K48" s="50">
        <v>81.870265564967298</v>
      </c>
      <c r="L48" s="50">
        <v>82.22428109420234</v>
      </c>
      <c r="M48" s="50">
        <v>82.423918044903559</v>
      </c>
      <c r="N48" s="50">
        <v>82.716901115308247</v>
      </c>
    </row>
    <row r="49" spans="1:14" x14ac:dyDescent="0.25">
      <c r="A49" s="51" t="s">
        <v>46</v>
      </c>
      <c r="B49" s="51"/>
      <c r="C49" s="52">
        <v>84.787302732637002</v>
      </c>
      <c r="D49" s="52">
        <v>84.235847303279783</v>
      </c>
      <c r="E49" s="52">
        <v>84.613114247771875</v>
      </c>
      <c r="F49" s="52">
        <v>84.599765541487173</v>
      </c>
      <c r="G49" s="52">
        <v>84.66889816895052</v>
      </c>
      <c r="H49" s="52">
        <v>84.757043595016583</v>
      </c>
      <c r="I49" s="52">
        <v>84.930110585303723</v>
      </c>
      <c r="J49" s="52">
        <v>85.171647890262207</v>
      </c>
      <c r="K49" s="52">
        <v>85.068535515955944</v>
      </c>
      <c r="L49" s="52">
        <v>85.357980323365354</v>
      </c>
      <c r="M49" s="52">
        <v>85.507194857510171</v>
      </c>
      <c r="N49" s="52">
        <v>85.743001745252954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28F83C-1DD6-49B9-AAF7-FA6A6FCBC83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543e12e-b41e-4b3f-8a83-41e12152c6a2"/>
    <ds:schemaRef ds:uri="4ea622ab-6d0b-4c8a-8736-27bd26b1fd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Area Codes</vt:lpstr>
      <vt:lpstr>East Dunbartonshire</vt:lpstr>
      <vt:lpstr>BearsdN</vt:lpstr>
      <vt:lpstr>BearsdS</vt:lpstr>
      <vt:lpstr>BishoNaC</vt:lpstr>
      <vt:lpstr>BishopbS</vt:lpstr>
      <vt:lpstr>Kirkinti</vt:lpstr>
      <vt:lpstr>Lenziean</vt:lpstr>
      <vt:lpstr>Milngavi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2020-08-05T11:24:15Z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