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2. Summary Tables/"/>
    </mc:Choice>
  </mc:AlternateContent>
  <xr:revisionPtr revIDLastSave="121" documentId="8_{00210DC4-1243-443E-8153-90F340FBD29A}" xr6:coauthVersionLast="45" xr6:coauthVersionMax="45" xr10:uidLastSave="{7170F65B-437B-44C4-A14F-5D5D9D8981FC}"/>
  <bookViews>
    <workbookView xWindow="-120" yWindow="-120" windowWidth="20730" windowHeight="11160" xr2:uid="{C755531B-7A9C-4546-B442-7F0F8920DE0C}"/>
  </bookViews>
  <sheets>
    <sheet name="Contents" sheetId="1" r:id="rId1"/>
    <sheet name="Area Codes" sheetId="2" r:id="rId2"/>
    <sheet name="East Lothian" sheetId="3" r:id="rId3"/>
    <sheet name="Dunbaran" sheetId="4" r:id="rId4"/>
    <sheet name="Haddingt" sheetId="5" r:id="rId5"/>
    <sheet name="Musselbu" sheetId="6" r:id="rId6"/>
    <sheet name="NorthBer" sheetId="7" r:id="rId7"/>
    <sheet name="PrestonS" sheetId="8" r:id="rId8"/>
    <sheet name="TranentW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9" l="1"/>
  <c r="M35" i="9"/>
  <c r="L35" i="9"/>
  <c r="K35" i="9"/>
  <c r="J35" i="9"/>
  <c r="I35" i="9"/>
  <c r="H35" i="9"/>
  <c r="G35" i="9"/>
  <c r="F35" i="9"/>
  <c r="E35" i="9"/>
  <c r="D35" i="9"/>
  <c r="C35" i="9"/>
  <c r="N34" i="9"/>
  <c r="M34" i="9"/>
  <c r="L34" i="9"/>
  <c r="K34" i="9"/>
  <c r="J34" i="9"/>
  <c r="I34" i="9"/>
  <c r="H34" i="9"/>
  <c r="G34" i="9"/>
  <c r="F34" i="9"/>
  <c r="E34" i="9"/>
  <c r="D34" i="9"/>
  <c r="C34" i="9"/>
  <c r="N22" i="9"/>
  <c r="M22" i="9"/>
  <c r="L22" i="9"/>
  <c r="K22" i="9"/>
  <c r="J22" i="9"/>
  <c r="I22" i="9"/>
  <c r="H22" i="9"/>
  <c r="G22" i="9"/>
  <c r="F22" i="9"/>
  <c r="E22" i="9"/>
  <c r="D22" i="9"/>
  <c r="C22" i="9"/>
  <c r="N19" i="9"/>
  <c r="N26" i="9" s="1"/>
  <c r="M19" i="9"/>
  <c r="M26" i="9" s="1"/>
  <c r="L19" i="9"/>
  <c r="L26" i="9" s="1"/>
  <c r="K19" i="9"/>
  <c r="K26" i="9" s="1"/>
  <c r="J19" i="9"/>
  <c r="J26" i="9" s="1"/>
  <c r="I19" i="9"/>
  <c r="I26" i="9" s="1"/>
  <c r="H19" i="9"/>
  <c r="H26" i="9" s="1"/>
  <c r="G19" i="9"/>
  <c r="G26" i="9" s="1"/>
  <c r="F19" i="9"/>
  <c r="F26" i="9" s="1"/>
  <c r="E19" i="9"/>
  <c r="E26" i="9" s="1"/>
  <c r="D19" i="9"/>
  <c r="D26" i="9" s="1"/>
  <c r="C19" i="9"/>
  <c r="N13" i="9"/>
  <c r="M13" i="9"/>
  <c r="L13" i="9"/>
  <c r="K13" i="9"/>
  <c r="J13" i="9"/>
  <c r="I13" i="9"/>
  <c r="H13" i="9"/>
  <c r="G13" i="9"/>
  <c r="F13" i="9"/>
  <c r="E13" i="9"/>
  <c r="D13" i="9"/>
  <c r="C13" i="9"/>
  <c r="N10" i="9"/>
  <c r="N17" i="9" s="1"/>
  <c r="N30" i="9" s="1"/>
  <c r="M10" i="9"/>
  <c r="L10" i="9"/>
  <c r="L17" i="9" s="1"/>
  <c r="L30" i="9" s="1"/>
  <c r="K10" i="9"/>
  <c r="K17" i="9" s="1"/>
  <c r="K30" i="9" s="1"/>
  <c r="J10" i="9"/>
  <c r="I10" i="9"/>
  <c r="I17" i="9" s="1"/>
  <c r="I30" i="9" s="1"/>
  <c r="H10" i="9"/>
  <c r="H17" i="9" s="1"/>
  <c r="H30" i="9" s="1"/>
  <c r="G10" i="9"/>
  <c r="G17" i="9" s="1"/>
  <c r="G30" i="9" s="1"/>
  <c r="F10" i="9"/>
  <c r="F17" i="9" s="1"/>
  <c r="F30" i="9" s="1"/>
  <c r="E10" i="9"/>
  <c r="E17" i="9" s="1"/>
  <c r="E30" i="9" s="1"/>
  <c r="D10" i="9"/>
  <c r="D17" i="9" s="1"/>
  <c r="D30" i="9" s="1"/>
  <c r="C10" i="9"/>
  <c r="C17" i="9" s="1"/>
  <c r="N35" i="8"/>
  <c r="M35" i="8"/>
  <c r="L35" i="8"/>
  <c r="K35" i="8"/>
  <c r="J35" i="8"/>
  <c r="I35" i="8"/>
  <c r="H35" i="8"/>
  <c r="G35" i="8"/>
  <c r="F35" i="8"/>
  <c r="E35" i="8"/>
  <c r="D35" i="8"/>
  <c r="C35" i="8"/>
  <c r="N34" i="8"/>
  <c r="M34" i="8"/>
  <c r="L34" i="8"/>
  <c r="K34" i="8"/>
  <c r="J34" i="8"/>
  <c r="I34" i="8"/>
  <c r="H34" i="8"/>
  <c r="G34" i="8"/>
  <c r="F34" i="8"/>
  <c r="E34" i="8"/>
  <c r="D34" i="8"/>
  <c r="C34" i="8"/>
  <c r="N22" i="8"/>
  <c r="M22" i="8"/>
  <c r="L22" i="8"/>
  <c r="K22" i="8"/>
  <c r="J22" i="8"/>
  <c r="I22" i="8"/>
  <c r="H22" i="8"/>
  <c r="G22" i="8"/>
  <c r="F22" i="8"/>
  <c r="E22" i="8"/>
  <c r="D22" i="8"/>
  <c r="C22" i="8"/>
  <c r="N19" i="8"/>
  <c r="N26" i="8" s="1"/>
  <c r="M19" i="8"/>
  <c r="M26" i="8" s="1"/>
  <c r="L19" i="8"/>
  <c r="L26" i="8" s="1"/>
  <c r="K19" i="8"/>
  <c r="K26" i="8" s="1"/>
  <c r="J19" i="8"/>
  <c r="J26" i="8" s="1"/>
  <c r="I19" i="8"/>
  <c r="I26" i="8" s="1"/>
  <c r="H19" i="8"/>
  <c r="H26" i="8" s="1"/>
  <c r="G19" i="8"/>
  <c r="G26" i="8" s="1"/>
  <c r="F19" i="8"/>
  <c r="F26" i="8" s="1"/>
  <c r="E19" i="8"/>
  <c r="E26" i="8" s="1"/>
  <c r="D19" i="8"/>
  <c r="D26" i="8" s="1"/>
  <c r="C19" i="8"/>
  <c r="C26" i="8" s="1"/>
  <c r="N13" i="8"/>
  <c r="M13" i="8"/>
  <c r="L13" i="8"/>
  <c r="K13" i="8"/>
  <c r="J13" i="8"/>
  <c r="I13" i="8"/>
  <c r="H13" i="8"/>
  <c r="G13" i="8"/>
  <c r="F13" i="8"/>
  <c r="E13" i="8"/>
  <c r="D13" i="8"/>
  <c r="C13" i="8"/>
  <c r="N10" i="8"/>
  <c r="N17" i="8" s="1"/>
  <c r="N30" i="8" s="1"/>
  <c r="M10" i="8"/>
  <c r="M17" i="8" s="1"/>
  <c r="M30" i="8" s="1"/>
  <c r="L10" i="8"/>
  <c r="L17" i="8" s="1"/>
  <c r="L30" i="8" s="1"/>
  <c r="K10" i="8"/>
  <c r="K17" i="8" s="1"/>
  <c r="K30" i="8" s="1"/>
  <c r="J10" i="8"/>
  <c r="J17" i="8" s="1"/>
  <c r="J30" i="8" s="1"/>
  <c r="I10" i="8"/>
  <c r="I17" i="8" s="1"/>
  <c r="I30" i="8" s="1"/>
  <c r="H10" i="8"/>
  <c r="H17" i="8" s="1"/>
  <c r="H30" i="8" s="1"/>
  <c r="G10" i="8"/>
  <c r="G17" i="8" s="1"/>
  <c r="G30" i="8" s="1"/>
  <c r="F10" i="8"/>
  <c r="F17" i="8" s="1"/>
  <c r="F30" i="8" s="1"/>
  <c r="E10" i="8"/>
  <c r="E17" i="8" s="1"/>
  <c r="E30" i="8" s="1"/>
  <c r="D10" i="8"/>
  <c r="D17" i="8" s="1"/>
  <c r="D30" i="8" s="1"/>
  <c r="C10" i="8"/>
  <c r="C17" i="8" s="1"/>
  <c r="C30" i="8" s="1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22" i="7"/>
  <c r="M22" i="7"/>
  <c r="L22" i="7"/>
  <c r="K22" i="7"/>
  <c r="J22" i="7"/>
  <c r="I22" i="7"/>
  <c r="H22" i="7"/>
  <c r="G22" i="7"/>
  <c r="F22" i="7"/>
  <c r="E22" i="7"/>
  <c r="D22" i="7"/>
  <c r="C22" i="7"/>
  <c r="N19" i="7"/>
  <c r="N26" i="7" s="1"/>
  <c r="M19" i="7"/>
  <c r="M26" i="7" s="1"/>
  <c r="L19" i="7"/>
  <c r="L26" i="7" s="1"/>
  <c r="K19" i="7"/>
  <c r="K26" i="7" s="1"/>
  <c r="J19" i="7"/>
  <c r="J26" i="7" s="1"/>
  <c r="I19" i="7"/>
  <c r="I26" i="7" s="1"/>
  <c r="H19" i="7"/>
  <c r="H26" i="7" s="1"/>
  <c r="G19" i="7"/>
  <c r="G26" i="7" s="1"/>
  <c r="F19" i="7"/>
  <c r="F26" i="7" s="1"/>
  <c r="E19" i="7"/>
  <c r="E26" i="7" s="1"/>
  <c r="D19" i="7"/>
  <c r="D26" i="7" s="1"/>
  <c r="C19" i="7"/>
  <c r="C26" i="7" s="1"/>
  <c r="N13" i="7"/>
  <c r="M13" i="7"/>
  <c r="L13" i="7"/>
  <c r="K13" i="7"/>
  <c r="J13" i="7"/>
  <c r="I13" i="7"/>
  <c r="H13" i="7"/>
  <c r="G13" i="7"/>
  <c r="F13" i="7"/>
  <c r="E13" i="7"/>
  <c r="D13" i="7"/>
  <c r="C13" i="7"/>
  <c r="N10" i="7"/>
  <c r="N17" i="7" s="1"/>
  <c r="N30" i="7" s="1"/>
  <c r="M10" i="7"/>
  <c r="M17" i="7" s="1"/>
  <c r="M30" i="7" s="1"/>
  <c r="L10" i="7"/>
  <c r="L17" i="7" s="1"/>
  <c r="L30" i="7" s="1"/>
  <c r="K10" i="7"/>
  <c r="K17" i="7" s="1"/>
  <c r="K30" i="7" s="1"/>
  <c r="J10" i="7"/>
  <c r="J17" i="7" s="1"/>
  <c r="J30" i="7" s="1"/>
  <c r="I10" i="7"/>
  <c r="I17" i="7" s="1"/>
  <c r="I30" i="7" s="1"/>
  <c r="H10" i="7"/>
  <c r="H17" i="7" s="1"/>
  <c r="G10" i="7"/>
  <c r="G17" i="7" s="1"/>
  <c r="G30" i="7" s="1"/>
  <c r="F10" i="7"/>
  <c r="F17" i="7" s="1"/>
  <c r="F30" i="7" s="1"/>
  <c r="E10" i="7"/>
  <c r="E17" i="7" s="1"/>
  <c r="E30" i="7" s="1"/>
  <c r="D10" i="7"/>
  <c r="D17" i="7" s="1"/>
  <c r="D30" i="7" s="1"/>
  <c r="C10" i="7"/>
  <c r="C17" i="7" s="1"/>
  <c r="C30" i="7" s="1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22" i="6"/>
  <c r="M22" i="6"/>
  <c r="L22" i="6"/>
  <c r="K22" i="6"/>
  <c r="J22" i="6"/>
  <c r="I22" i="6"/>
  <c r="H22" i="6"/>
  <c r="G22" i="6"/>
  <c r="F22" i="6"/>
  <c r="E22" i="6"/>
  <c r="D22" i="6"/>
  <c r="C22" i="6"/>
  <c r="N19" i="6"/>
  <c r="N26" i="6" s="1"/>
  <c r="M19" i="6"/>
  <c r="M26" i="6" s="1"/>
  <c r="L19" i="6"/>
  <c r="L26" i="6" s="1"/>
  <c r="K19" i="6"/>
  <c r="K26" i="6" s="1"/>
  <c r="J19" i="6"/>
  <c r="J26" i="6" s="1"/>
  <c r="I19" i="6"/>
  <c r="I26" i="6" s="1"/>
  <c r="H19" i="6"/>
  <c r="H26" i="6" s="1"/>
  <c r="G19" i="6"/>
  <c r="G26" i="6" s="1"/>
  <c r="F19" i="6"/>
  <c r="F26" i="6" s="1"/>
  <c r="E19" i="6"/>
  <c r="E26" i="6" s="1"/>
  <c r="D19" i="6"/>
  <c r="D26" i="6" s="1"/>
  <c r="C19" i="6"/>
  <c r="C26" i="6" s="1"/>
  <c r="N13" i="6"/>
  <c r="M13" i="6"/>
  <c r="L13" i="6"/>
  <c r="K13" i="6"/>
  <c r="J13" i="6"/>
  <c r="I13" i="6"/>
  <c r="H13" i="6"/>
  <c r="G13" i="6"/>
  <c r="F13" i="6"/>
  <c r="E13" i="6"/>
  <c r="D13" i="6"/>
  <c r="C13" i="6"/>
  <c r="N10" i="6"/>
  <c r="N17" i="6" s="1"/>
  <c r="N30" i="6" s="1"/>
  <c r="M10" i="6"/>
  <c r="M17" i="6" s="1"/>
  <c r="M30" i="6" s="1"/>
  <c r="L10" i="6"/>
  <c r="K10" i="6"/>
  <c r="K17" i="6" s="1"/>
  <c r="K30" i="6" s="1"/>
  <c r="J10" i="6"/>
  <c r="J17" i="6" s="1"/>
  <c r="J30" i="6" s="1"/>
  <c r="I10" i="6"/>
  <c r="I17" i="6" s="1"/>
  <c r="I30" i="6" s="1"/>
  <c r="H10" i="6"/>
  <c r="H17" i="6" s="1"/>
  <c r="H30" i="6" s="1"/>
  <c r="G10" i="6"/>
  <c r="G17" i="6" s="1"/>
  <c r="G30" i="6" s="1"/>
  <c r="F10" i="6"/>
  <c r="F17" i="6" s="1"/>
  <c r="F30" i="6" s="1"/>
  <c r="E10" i="6"/>
  <c r="E17" i="6" s="1"/>
  <c r="E30" i="6" s="1"/>
  <c r="D10" i="6"/>
  <c r="D17" i="6" s="1"/>
  <c r="D30" i="6" s="1"/>
  <c r="C10" i="6"/>
  <c r="C17" i="6" s="1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22" i="5"/>
  <c r="M22" i="5"/>
  <c r="L22" i="5"/>
  <c r="K22" i="5"/>
  <c r="J22" i="5"/>
  <c r="I22" i="5"/>
  <c r="H22" i="5"/>
  <c r="G22" i="5"/>
  <c r="F22" i="5"/>
  <c r="E22" i="5"/>
  <c r="D22" i="5"/>
  <c r="C22" i="5"/>
  <c r="N19" i="5"/>
  <c r="N26" i="5" s="1"/>
  <c r="M19" i="5"/>
  <c r="M26" i="5" s="1"/>
  <c r="L19" i="5"/>
  <c r="L26" i="5" s="1"/>
  <c r="K19" i="5"/>
  <c r="K26" i="5" s="1"/>
  <c r="J19" i="5"/>
  <c r="J26" i="5" s="1"/>
  <c r="I19" i="5"/>
  <c r="I26" i="5" s="1"/>
  <c r="H19" i="5"/>
  <c r="H26" i="5" s="1"/>
  <c r="G19" i="5"/>
  <c r="G26" i="5" s="1"/>
  <c r="F19" i="5"/>
  <c r="F26" i="5" s="1"/>
  <c r="E19" i="5"/>
  <c r="E26" i="5" s="1"/>
  <c r="D19" i="5"/>
  <c r="D26" i="5" s="1"/>
  <c r="C19" i="5"/>
  <c r="C26" i="5" s="1"/>
  <c r="N13" i="5"/>
  <c r="M13" i="5"/>
  <c r="L13" i="5"/>
  <c r="K13" i="5"/>
  <c r="J13" i="5"/>
  <c r="I13" i="5"/>
  <c r="H13" i="5"/>
  <c r="G13" i="5"/>
  <c r="F13" i="5"/>
  <c r="E13" i="5"/>
  <c r="D13" i="5"/>
  <c r="C13" i="5"/>
  <c r="N10" i="5"/>
  <c r="N17" i="5" s="1"/>
  <c r="N30" i="5" s="1"/>
  <c r="M10" i="5"/>
  <c r="M17" i="5" s="1"/>
  <c r="M30" i="5" s="1"/>
  <c r="L10" i="5"/>
  <c r="L17" i="5" s="1"/>
  <c r="L30" i="5" s="1"/>
  <c r="K10" i="5"/>
  <c r="K17" i="5" s="1"/>
  <c r="K30" i="5" s="1"/>
  <c r="J10" i="5"/>
  <c r="J17" i="5" s="1"/>
  <c r="J30" i="5" s="1"/>
  <c r="I10" i="5"/>
  <c r="I17" i="5" s="1"/>
  <c r="I30" i="5" s="1"/>
  <c r="H10" i="5"/>
  <c r="H17" i="5" s="1"/>
  <c r="G10" i="5"/>
  <c r="G17" i="5" s="1"/>
  <c r="G30" i="5" s="1"/>
  <c r="F10" i="5"/>
  <c r="F17" i="5" s="1"/>
  <c r="F30" i="5" s="1"/>
  <c r="E10" i="5"/>
  <c r="E17" i="5" s="1"/>
  <c r="E30" i="5" s="1"/>
  <c r="D10" i="5"/>
  <c r="D17" i="5" s="1"/>
  <c r="D30" i="5" s="1"/>
  <c r="C10" i="5"/>
  <c r="C17" i="5" s="1"/>
  <c r="C30" i="5" s="1"/>
  <c r="N22" i="4"/>
  <c r="M22" i="4"/>
  <c r="L22" i="4"/>
  <c r="K22" i="4"/>
  <c r="J22" i="4"/>
  <c r="I22" i="4"/>
  <c r="H22" i="4"/>
  <c r="G22" i="4"/>
  <c r="F22" i="4"/>
  <c r="E22" i="4"/>
  <c r="D22" i="4"/>
  <c r="C22" i="4"/>
  <c r="N19" i="4"/>
  <c r="N26" i="4" s="1"/>
  <c r="M19" i="4"/>
  <c r="M26" i="4" s="1"/>
  <c r="L19" i="4"/>
  <c r="L26" i="4" s="1"/>
  <c r="K19" i="4"/>
  <c r="K26" i="4" s="1"/>
  <c r="J19" i="4"/>
  <c r="J26" i="4" s="1"/>
  <c r="I19" i="4"/>
  <c r="I26" i="4" s="1"/>
  <c r="H19" i="4"/>
  <c r="H26" i="4" s="1"/>
  <c r="G19" i="4"/>
  <c r="G26" i="4" s="1"/>
  <c r="F19" i="4"/>
  <c r="F26" i="4" s="1"/>
  <c r="E19" i="4"/>
  <c r="E26" i="4" s="1"/>
  <c r="D19" i="4"/>
  <c r="D26" i="4" s="1"/>
  <c r="C19" i="4"/>
  <c r="C26" i="4" s="1"/>
  <c r="N13" i="4"/>
  <c r="M13" i="4"/>
  <c r="L13" i="4"/>
  <c r="K13" i="4"/>
  <c r="J13" i="4"/>
  <c r="I13" i="4"/>
  <c r="H13" i="4"/>
  <c r="G13" i="4"/>
  <c r="F13" i="4"/>
  <c r="E13" i="4"/>
  <c r="D13" i="4"/>
  <c r="C13" i="4"/>
  <c r="N10" i="4"/>
  <c r="N17" i="4" s="1"/>
  <c r="N30" i="4" s="1"/>
  <c r="M10" i="4"/>
  <c r="M17" i="4" s="1"/>
  <c r="L10" i="4"/>
  <c r="L17" i="4" s="1"/>
  <c r="L30" i="4" s="1"/>
  <c r="K10" i="4"/>
  <c r="K17" i="4" s="1"/>
  <c r="K30" i="4" s="1"/>
  <c r="J10" i="4"/>
  <c r="J17" i="4" s="1"/>
  <c r="J30" i="4" s="1"/>
  <c r="I10" i="4"/>
  <c r="I17" i="4" s="1"/>
  <c r="I30" i="4" s="1"/>
  <c r="H10" i="4"/>
  <c r="G10" i="4"/>
  <c r="G17" i="4" s="1"/>
  <c r="G30" i="4" s="1"/>
  <c r="F10" i="4"/>
  <c r="F17" i="4" s="1"/>
  <c r="F30" i="4" s="1"/>
  <c r="E10" i="4"/>
  <c r="E17" i="4" s="1"/>
  <c r="D10" i="4"/>
  <c r="D17" i="4" s="1"/>
  <c r="D30" i="4" s="1"/>
  <c r="C10" i="4"/>
  <c r="C17" i="4" s="1"/>
  <c r="C30" i="4" s="1"/>
  <c r="H30" i="5" l="1"/>
  <c r="M30" i="4"/>
  <c r="E30" i="4"/>
  <c r="M17" i="9"/>
  <c r="M30" i="9" s="1"/>
  <c r="H17" i="4"/>
  <c r="H30" i="4" s="1"/>
  <c r="H30" i="7"/>
  <c r="L17" i="6"/>
  <c r="L30" i="6" s="1"/>
  <c r="C26" i="9"/>
  <c r="C30" i="9" s="1"/>
  <c r="J17" i="9"/>
  <c r="J30" i="9" s="1"/>
  <c r="C30" i="6"/>
  <c r="C35" i="4"/>
  <c r="C34" i="4"/>
  <c r="G35" i="4"/>
  <c r="G34" i="4"/>
  <c r="K35" i="4"/>
  <c r="K34" i="4"/>
  <c r="D35" i="4"/>
  <c r="D34" i="4"/>
  <c r="H35" i="4"/>
  <c r="H34" i="4"/>
  <c r="L35" i="4"/>
  <c r="L34" i="4"/>
  <c r="E35" i="4"/>
  <c r="E34" i="4"/>
  <c r="I35" i="4"/>
  <c r="I34" i="4"/>
  <c r="M35" i="4"/>
  <c r="M34" i="4"/>
  <c r="F35" i="4"/>
  <c r="F34" i="4"/>
  <c r="J35" i="4"/>
  <c r="J34" i="4"/>
  <c r="N35" i="4"/>
  <c r="N34" i="4"/>
  <c r="D35" i="3"/>
  <c r="E35" i="3"/>
  <c r="F35" i="3"/>
  <c r="G35" i="3"/>
  <c r="H35" i="3"/>
  <c r="I35" i="3"/>
  <c r="J35" i="3"/>
  <c r="K35" i="3"/>
  <c r="L35" i="3"/>
  <c r="M35" i="3"/>
  <c r="N35" i="3"/>
  <c r="C35" i="3"/>
  <c r="C34" i="3" l="1"/>
  <c r="K34" i="3"/>
  <c r="G34" i="3"/>
  <c r="N34" i="3"/>
  <c r="J34" i="3"/>
  <c r="F34" i="3"/>
  <c r="M34" i="3"/>
  <c r="I34" i="3"/>
  <c r="E34" i="3"/>
  <c r="L34" i="3"/>
  <c r="H34" i="3"/>
  <c r="D34" i="3"/>
  <c r="D22" i="3"/>
  <c r="E22" i="3"/>
  <c r="F22" i="3"/>
  <c r="G22" i="3"/>
  <c r="H22" i="3"/>
  <c r="I22" i="3"/>
  <c r="J22" i="3"/>
  <c r="K22" i="3"/>
  <c r="L22" i="3"/>
  <c r="M22" i="3"/>
  <c r="N22" i="3"/>
  <c r="C22" i="3"/>
  <c r="D19" i="3"/>
  <c r="D26" i="3" s="1"/>
  <c r="E19" i="3"/>
  <c r="F19" i="3"/>
  <c r="F26" i="3" s="1"/>
  <c r="G19" i="3"/>
  <c r="G26" i="3" s="1"/>
  <c r="H19" i="3"/>
  <c r="H26" i="3" s="1"/>
  <c r="I19" i="3"/>
  <c r="I26" i="3" s="1"/>
  <c r="J19" i="3"/>
  <c r="J26" i="3" s="1"/>
  <c r="K19" i="3"/>
  <c r="K26" i="3" s="1"/>
  <c r="L19" i="3"/>
  <c r="L26" i="3" s="1"/>
  <c r="M19" i="3"/>
  <c r="M26" i="3" s="1"/>
  <c r="N19" i="3"/>
  <c r="N26" i="3" s="1"/>
  <c r="C19" i="3"/>
  <c r="C26" i="3" s="1"/>
  <c r="D13" i="3"/>
  <c r="E13" i="3"/>
  <c r="F13" i="3"/>
  <c r="G13" i="3"/>
  <c r="H13" i="3"/>
  <c r="I13" i="3"/>
  <c r="J13" i="3"/>
  <c r="K13" i="3"/>
  <c r="L13" i="3"/>
  <c r="M13" i="3"/>
  <c r="N13" i="3"/>
  <c r="C13" i="3"/>
  <c r="D10" i="3"/>
  <c r="D17" i="3" s="1"/>
  <c r="D30" i="3" s="1"/>
  <c r="E10" i="3"/>
  <c r="E17" i="3" s="1"/>
  <c r="F10" i="3"/>
  <c r="F17" i="3" s="1"/>
  <c r="F30" i="3" s="1"/>
  <c r="G10" i="3"/>
  <c r="G17" i="3" s="1"/>
  <c r="G30" i="3" s="1"/>
  <c r="H10" i="3"/>
  <c r="H17" i="3" s="1"/>
  <c r="H30" i="3" s="1"/>
  <c r="I10" i="3"/>
  <c r="I17" i="3" s="1"/>
  <c r="J10" i="3"/>
  <c r="J17" i="3" s="1"/>
  <c r="J30" i="3" s="1"/>
  <c r="K10" i="3"/>
  <c r="K17" i="3" s="1"/>
  <c r="K30" i="3" s="1"/>
  <c r="L10" i="3"/>
  <c r="L17" i="3" s="1"/>
  <c r="L30" i="3" s="1"/>
  <c r="M10" i="3"/>
  <c r="M17" i="3" s="1"/>
  <c r="M30" i="3" s="1"/>
  <c r="N10" i="3"/>
  <c r="N17" i="3" s="1"/>
  <c r="N30" i="3" s="1"/>
  <c r="C10" i="3"/>
  <c r="C17" i="3" s="1"/>
  <c r="C30" i="3" s="1"/>
  <c r="I30" i="3" l="1"/>
  <c r="E26" i="3"/>
  <c r="E30" i="3" s="1"/>
</calcChain>
</file>

<file path=xl/sharedStrings.xml><?xml version="1.0" encoding="utf-8"?>
<sst xmlns="http://schemas.openxmlformats.org/spreadsheetml/2006/main" count="437" uniqueCount="82">
  <si>
    <t>Dataset Title:</t>
  </si>
  <si>
    <t>Time Period of Dataset:</t>
  </si>
  <si>
    <t>Mid-year 2018-2030</t>
  </si>
  <si>
    <t>Geographic Coverage:</t>
  </si>
  <si>
    <t>Contents</t>
  </si>
  <si>
    <t>Area Codes</t>
  </si>
  <si>
    <t>Tab Name</t>
  </si>
  <si>
    <t>Components of change (mid-year to mid-year)</t>
  </si>
  <si>
    <t>Population Projections for Sub-Council Areas (2018-based)</t>
  </si>
  <si>
    <t>Population at start</t>
  </si>
  <si>
    <t xml:space="preserve">  Natural change</t>
  </si>
  <si>
    <t xml:space="preserve">  Net migration</t>
  </si>
  <si>
    <t xml:space="preserve">  Total change</t>
  </si>
  <si>
    <t>Population at end</t>
  </si>
  <si>
    <t>Annual Percentage Change</t>
  </si>
  <si>
    <t>Percentage change from 2018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</si>
  <si>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</si>
  <si>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</si>
  <si>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</si>
  <si>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</si>
  <si>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</si>
  <si>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</si>
  <si>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</si>
  <si>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</si>
  <si>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</si>
  <si>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</si>
  <si>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</si>
  <si>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</si>
  <si>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 xml:space="preserve">  Special Population Change (Prisoner)</t>
  </si>
  <si>
    <t>Fertility and Mortality</t>
  </si>
  <si>
    <t>Total Fertility Rate (TFR)</t>
  </si>
  <si>
    <t>Standardised Mortality Ratio - Persons (SMR)</t>
  </si>
  <si>
    <t>Life Expectancy - Persons</t>
  </si>
  <si>
    <t xml:space="preserve">  Births - Persons</t>
  </si>
  <si>
    <t xml:space="preserve">    Births - Male</t>
  </si>
  <si>
    <t xml:space="preserve">    Births - Female</t>
  </si>
  <si>
    <t xml:space="preserve">  Deaths - Persons</t>
  </si>
  <si>
    <t xml:space="preserve">    Deaths - Male</t>
  </si>
  <si>
    <t xml:space="preserve">    Deaths - Female</t>
  </si>
  <si>
    <t xml:space="preserve">  Migration inflows - Persons</t>
  </si>
  <si>
    <t xml:space="preserve">    Migration inflows - Male</t>
  </si>
  <si>
    <t xml:space="preserve">    Migration inflows - Female</t>
  </si>
  <si>
    <t xml:space="preserve">    Migration outflows - Male</t>
  </si>
  <si>
    <t xml:space="preserve">    Migration outflows - Female</t>
  </si>
  <si>
    <t xml:space="preserve">  Migration outflows - Persons</t>
  </si>
  <si>
    <t xml:space="preserve">  Life Expectancy - Males</t>
  </si>
  <si>
    <t xml:space="preserve">  Life Expectancy - Females</t>
  </si>
  <si>
    <t xml:space="preserve">  SMR - Males</t>
  </si>
  <si>
    <t xml:space="preserve">  SMR - Females</t>
  </si>
  <si>
    <t>Note</t>
  </si>
  <si>
    <t>These are not whole numbers due to the way the software POPGROUP works.</t>
  </si>
  <si>
    <t>List of tab names and full area names</t>
  </si>
  <si>
    <t>2018-based population projections for sub-council areas - Summary Table, 2018-2030</t>
  </si>
  <si>
    <t>Multi Member Wards - Projection Geography</t>
  </si>
  <si>
    <t>East Lothian Multi Member Wards</t>
  </si>
  <si>
    <t>Dunbar and East Linton</t>
  </si>
  <si>
    <t>Dunbaran</t>
  </si>
  <si>
    <t>Haddington and Lammermuir</t>
  </si>
  <si>
    <t>Haddingt</t>
  </si>
  <si>
    <t>Musselburgh</t>
  </si>
  <si>
    <t>Musselbu</t>
  </si>
  <si>
    <t>North Berwick Coastal</t>
  </si>
  <si>
    <t>NorthBer</t>
  </si>
  <si>
    <t>Preston, Seton and Gosford</t>
  </si>
  <si>
    <t>PrestonS</t>
  </si>
  <si>
    <t>Tranent, Wallyford and Macmerry</t>
  </si>
  <si>
    <t>TranentW</t>
  </si>
  <si>
    <t>Summary table for East Lothian</t>
  </si>
  <si>
    <t>Summary table for Dunbar and East Linton</t>
  </si>
  <si>
    <t>Summary table for Haddington and Lammermuir</t>
  </si>
  <si>
    <t>Summary table for Musselburgh</t>
  </si>
  <si>
    <t>Summary table for North Berwick Coastal</t>
  </si>
  <si>
    <t>Summary table for Preston, Seton and Gosford</t>
  </si>
  <si>
    <t>Summary table for Tranent, Wallyford and Macmerry</t>
  </si>
  <si>
    <t>East Lothian</t>
  </si>
  <si>
    <t>2018-based principal population projection summary table - East Lothian</t>
  </si>
  <si>
    <t>2018-based principal population projection summary table - Dunbar and East Linton</t>
  </si>
  <si>
    <t>2018-based principal population projection summary table - Haddington and Lammermuir</t>
  </si>
  <si>
    <t>2018-based principal population projection summary table - Musselburgh</t>
  </si>
  <si>
    <t>2018-based principal population projection summary table - North Berwick Coastal</t>
  </si>
  <si>
    <t>2018-based principal population projection summary table - Preston, Seton and Gosford</t>
  </si>
  <si>
    <t>2018-based principal population projection summary table - Tranent, Wallyford and Macmerry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</si>
</sst>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_)"/>
    <numFmt numFmtId="165" formatCode="0.0"/>
    <numFmt numFmtId="166" formatCode="0.0%"/>
    <numFmt numFmtId="167" formatCode=";;;"/>
    <numFmt numFmtId="168" formatCode="_-* #,##0_-;\-* #,##0_-;_-* &quot;-&quot;??_-;_-@_-"/>
    <numFmt numFmtId="169" formatCode="\+0;\-0;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Continuous"/>
    </xf>
    <xf numFmtId="164" fontId="6" fillId="2" borderId="0" xfId="0" applyNumberFormat="1" applyFont="1" applyFill="1" applyAlignment="1">
      <alignment horizontal="centerContinuous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/>
    <xf numFmtId="167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1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left"/>
    </xf>
    <xf numFmtId="168" fontId="2" fillId="2" borderId="2" xfId="1" applyNumberFormat="1" applyFont="1" applyFill="1" applyBorder="1"/>
    <xf numFmtId="168" fontId="0" fillId="2" borderId="0" xfId="1" applyNumberFormat="1" applyFont="1" applyFill="1" applyBorder="1"/>
    <xf numFmtId="168" fontId="0" fillId="2" borderId="0" xfId="1" applyNumberFormat="1" applyFont="1" applyFill="1"/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168" fontId="10" fillId="2" borderId="0" xfId="1" applyNumberFormat="1" applyFont="1" applyFill="1" applyBorder="1"/>
    <xf numFmtId="164" fontId="6" fillId="2" borderId="6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8" fontId="0" fillId="2" borderId="6" xfId="1" applyNumberFormat="1" applyFont="1" applyFill="1" applyBorder="1"/>
    <xf numFmtId="164" fontId="5" fillId="2" borderId="0" xfId="0" applyNumberFormat="1" applyFont="1" applyFill="1" applyBorder="1" applyAlignment="1">
      <alignment horizontal="left"/>
    </xf>
    <xf numFmtId="168" fontId="2" fillId="2" borderId="0" xfId="1" applyNumberFormat="1" applyFont="1" applyFill="1" applyBorder="1"/>
    <xf numFmtId="169" fontId="0" fillId="2" borderId="3" xfId="1" applyNumberFormat="1" applyFont="1" applyFill="1" applyBorder="1"/>
    <xf numFmtId="164" fontId="7" fillId="2" borderId="0" xfId="0" applyNumberFormat="1" applyFont="1" applyFill="1" applyBorder="1" applyAlignment="1">
      <alignment horizontal="left"/>
    </xf>
    <xf numFmtId="1" fontId="0" fillId="2" borderId="0" xfId="1" applyNumberFormat="1" applyFont="1" applyFill="1"/>
    <xf numFmtId="168" fontId="0" fillId="2" borderId="0" xfId="0" applyNumberFormat="1" applyFill="1"/>
    <xf numFmtId="0" fontId="3" fillId="2" borderId="0" xfId="0" applyFont="1" applyFill="1" applyAlignment="1">
      <alignment horizontal="right" vertical="top"/>
    </xf>
    <xf numFmtId="164" fontId="5" fillId="2" borderId="5" xfId="0" applyNumberFormat="1" applyFont="1" applyFill="1" applyBorder="1" applyAlignment="1">
      <alignment horizontal="fill"/>
    </xf>
    <xf numFmtId="164" fontId="5" fillId="2" borderId="5" xfId="0" applyNumberFormat="1" applyFont="1" applyFill="1" applyBorder="1" applyAlignment="1">
      <alignment horizontal="left" wrapText="1"/>
    </xf>
    <xf numFmtId="166" fontId="2" fillId="2" borderId="5" xfId="2" applyNumberFormat="1" applyFont="1" applyFill="1" applyBorder="1"/>
    <xf numFmtId="164" fontId="5" fillId="2" borderId="7" xfId="0" applyNumberFormat="1" applyFont="1" applyFill="1" applyBorder="1" applyAlignment="1">
      <alignment horizontal="fill"/>
    </xf>
    <xf numFmtId="0" fontId="11" fillId="2" borderId="7" xfId="0" applyFont="1" applyFill="1" applyBorder="1"/>
    <xf numFmtId="166" fontId="2" fillId="2" borderId="7" xfId="2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8" xfId="0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0" fontId="10" fillId="2" borderId="9" xfId="0" applyFont="1" applyFill="1" applyBorder="1"/>
    <xf numFmtId="165" fontId="10" fillId="2" borderId="9" xfId="0" applyNumberFormat="1" applyFont="1" applyFill="1" applyBorder="1"/>
    <xf numFmtId="165" fontId="0" fillId="2" borderId="0" xfId="0" applyNumberForma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12" fillId="3" borderId="0" xfId="0" applyFont="1" applyFill="1"/>
    <xf numFmtId="0" fontId="13" fillId="3" borderId="0" xfId="0" applyFont="1" applyFill="1"/>
    <xf numFmtId="0" fontId="14" fillId="2" borderId="0" xfId="3" applyFill="1"/>
    <xf numFmtId="0" fontId="9" fillId="2" borderId="0" xfId="0" applyFont="1" applyFill="1"/>
    <xf numFmtId="0" fontId="8" fillId="2" borderId="0" xfId="0" applyFont="1" applyFill="1"/>
    <xf numFmtId="164" fontId="5" fillId="2" borderId="1" xfId="0" applyNumberFormat="1" applyFont="1" applyFill="1" applyBorder="1" applyAlignment="1">
      <alignment horizontal="left" indent="1"/>
    </xf>
    <xf numFmtId="164" fontId="5" fillId="2" borderId="2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ACFB-D162-45B7-9571-1DCE48D7325F}">
  <dimension ref="A1:D28"/>
  <sheetViews>
    <sheetView tabSelected="1" workbookViewId="0">
      <selection activeCell="D15" sqref="D15"/>
    </sheetView>
  </sheetViews>
  <sheetFormatPr defaultRowHeight="15" x14ac:dyDescent="0.25"/>
  <cols>
    <col min="1" max="1" width="25" style="1" customWidth="1"/>
    <col min="2" max="3" width="12.42578125" style="1" customWidth="1"/>
    <col min="4" max="16384" width="9.140625" style="1"/>
  </cols>
  <sheetData>
    <row r="1" spans="1:4" ht="18.75" x14ac:dyDescent="0.3">
      <c r="A1" s="3" t="s">
        <v>52</v>
      </c>
    </row>
    <row r="3" spans="1:4" ht="15.75" x14ac:dyDescent="0.25">
      <c r="A3" s="2" t="s">
        <v>0</v>
      </c>
      <c r="B3" s="1" t="s">
        <v>52</v>
      </c>
    </row>
    <row r="4" spans="1:4" ht="15.75" x14ac:dyDescent="0.25">
      <c r="A4" s="2" t="s">
        <v>1</v>
      </c>
      <c r="B4" s="1" t="s">
        <v>2</v>
      </c>
    </row>
    <row r="5" spans="1:4" ht="15.75" x14ac:dyDescent="0.25">
      <c r="A5" s="2" t="s">
        <v>3</v>
      </c>
      <c r="B5" s="1" t="s">
        <v>54</v>
      </c>
    </row>
    <row r="7" spans="1:4" ht="18.75" x14ac:dyDescent="0.3">
      <c r="A7" s="3" t="s">
        <v>4</v>
      </c>
    </row>
    <row r="8" spans="1:4" x14ac:dyDescent="0.25">
      <c r="A8" s="1" t="s">
        <v>5</v>
      </c>
      <c r="D8" s="55" t="s">
        <v>51</v>
      </c>
    </row>
    <row r="9" spans="1:4" x14ac:dyDescent="0.25">
      <c r="A9" s="1" t="s">
        <v>74</v>
      </c>
      <c r="D9" s="55" t="s">
        <v>75</v>
      </c>
    </row>
    <row r="10" spans="1:4" x14ac:dyDescent="0.25">
      <c r="A10" s="54" t="s">
        <v>55</v>
      </c>
      <c r="D10" s="55" t="s">
        <v>76</v>
      </c>
    </row>
    <row r="11" spans="1:4" x14ac:dyDescent="0.25">
      <c r="A11" s="54" t="s">
        <v>57</v>
      </c>
      <c r="D11" s="55" t="s">
        <v>77</v>
      </c>
    </row>
    <row r="12" spans="1:4" x14ac:dyDescent="0.25">
      <c r="A12" s="54" t="s">
        <v>59</v>
      </c>
      <c r="D12" s="55" t="s">
        <v>78</v>
      </c>
    </row>
    <row r="13" spans="1:4" x14ac:dyDescent="0.25">
      <c r="A13" s="54" t="s">
        <v>61</v>
      </c>
      <c r="D13" s="55" t="s">
        <v>79</v>
      </c>
    </row>
    <row r="14" spans="1:4" x14ac:dyDescent="0.25">
      <c r="A14" s="54" t="s">
        <v>63</v>
      </c>
      <c r="D14" s="55" t="s">
        <v>80</v>
      </c>
    </row>
    <row r="15" spans="1:4" x14ac:dyDescent="0.25">
      <c r="A15" s="54" t="s">
        <v>65</v>
      </c>
      <c r="D15" s="55" t="s">
        <v>81</v>
      </c>
    </row>
    <row r="16" spans="1:4" x14ac:dyDescent="0.25">
      <c r="A16" s="54"/>
      <c r="D16" s="55"/>
    </row>
    <row r="17" spans="1:4" x14ac:dyDescent="0.25">
      <c r="A17" s="54"/>
      <c r="D17" s="55"/>
    </row>
    <row r="18" spans="1:4" x14ac:dyDescent="0.25">
      <c r="A18" s="54"/>
      <c r="D18" s="55"/>
    </row>
    <row r="19" spans="1:4" x14ac:dyDescent="0.25">
      <c r="A19" s="54"/>
      <c r="D19" s="55"/>
    </row>
    <row r="20" spans="1:4" x14ac:dyDescent="0.25">
      <c r="A20" s="54"/>
      <c r="D20" s="55"/>
    </row>
    <row r="21" spans="1:4" x14ac:dyDescent="0.25">
      <c r="A21" s="54"/>
      <c r="D21" s="55"/>
    </row>
    <row r="22" spans="1:4" x14ac:dyDescent="0.25">
      <c r="A22" s="54"/>
      <c r="D22" s="55"/>
    </row>
    <row r="23" spans="1:4" x14ac:dyDescent="0.25">
      <c r="A23" s="54"/>
      <c r="D23" s="55"/>
    </row>
    <row r="24" spans="1:4" x14ac:dyDescent="0.25">
      <c r="A24" s="54"/>
      <c r="D24" s="55"/>
    </row>
    <row r="25" spans="1:4" x14ac:dyDescent="0.25">
      <c r="A25" s="54"/>
      <c r="D25" s="55"/>
    </row>
    <row r="26" spans="1:4" x14ac:dyDescent="0.25">
      <c r="A26" s="54"/>
      <c r="D26" s="55"/>
    </row>
    <row r="27" spans="1:4" x14ac:dyDescent="0.25">
      <c r="A27" s="54"/>
      <c r="D27" s="55"/>
    </row>
    <row r="28" spans="1:4" x14ac:dyDescent="0.25">
      <c r="A28" s="54"/>
      <c r="D28" s="55"/>
    </row>
  </sheetData>
  <hyperlinks>
    <hyperlink ref="D8" location="'Area Codes'!A1" display="List of tab names and full area names" xr:uid="{BE5125AB-85E8-4CB8-8948-AE6F703B5CC8}"/>
    <hyperlink ref="D9" location="'East Lothian'!A1" display="2018-based principal population projection summary table - East Lothian" xr:uid="{8C13A383-8A2F-4E4C-ADE7-42713AD6A7C8}"/>
    <hyperlink ref="D10" location="Dunbaran!A1" display="2018-based principal population projection summary table - Dunbar and East Linton" xr:uid="{EBE67AB4-B547-4A5A-A4B1-0D8E956FFDCC}"/>
    <hyperlink ref="D11" location="Haddingt!A1" display="2018-based principal population projection summary table - Haddington and Lammermuir" xr:uid="{E1B18499-F634-4753-B982-D88ED63873AE}"/>
    <hyperlink ref="D12" location="Musselbu!A1" display="2018-based principal population projection summary table - Musselburgh" xr:uid="{C4B50ADF-354F-4822-88CB-2FB03FE9CA6E}"/>
    <hyperlink ref="D13" location="NorthBer!A1" display="2018-based principal population projection summary table - North Berwick Coastal" xr:uid="{0F36F2A4-F883-4E29-A8DB-11A050E9D77B}"/>
    <hyperlink ref="D14" location="PrestonS!A1" display="2018-based principal population projection summary table - Preston, Seton and Gosford" xr:uid="{7EC15C19-EE2C-4ABB-B393-DADEBF6BF999}"/>
    <hyperlink ref="D15" location="TranentW!A1" display="2018-based principal population projection summary table - Tranent, Wallyford and Macmerry" xr:uid="{F816666B-5353-4820-B77B-D590E3FDED9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81A3-323D-4530-974B-377184C2F83D}">
  <dimension ref="A1:B20"/>
  <sheetViews>
    <sheetView workbookViewId="0"/>
  </sheetViews>
  <sheetFormatPr defaultRowHeight="15" x14ac:dyDescent="0.25"/>
  <cols>
    <col min="1" max="2" width="41.5703125" style="1" customWidth="1"/>
    <col min="3" max="16384" width="9.140625" style="1"/>
  </cols>
  <sheetData>
    <row r="1" spans="1:2" ht="24" customHeight="1" x14ac:dyDescent="0.25">
      <c r="A1" s="4" t="s">
        <v>53</v>
      </c>
      <c r="B1" s="4" t="s">
        <v>6</v>
      </c>
    </row>
    <row r="2" spans="1:2" x14ac:dyDescent="0.25">
      <c r="A2" s="54" t="s">
        <v>55</v>
      </c>
      <c r="B2" s="54" t="s">
        <v>56</v>
      </c>
    </row>
    <row r="3" spans="1:2" x14ac:dyDescent="0.25">
      <c r="A3" s="54" t="s">
        <v>57</v>
      </c>
      <c r="B3" s="54" t="s">
        <v>58</v>
      </c>
    </row>
    <row r="4" spans="1:2" x14ac:dyDescent="0.25">
      <c r="A4" s="54" t="s">
        <v>59</v>
      </c>
      <c r="B4" s="54" t="s">
        <v>60</v>
      </c>
    </row>
    <row r="5" spans="1:2" x14ac:dyDescent="0.25">
      <c r="A5" s="54" t="s">
        <v>61</v>
      </c>
      <c r="B5" s="54" t="s">
        <v>62</v>
      </c>
    </row>
    <row r="6" spans="1:2" x14ac:dyDescent="0.25">
      <c r="A6" s="54" t="s">
        <v>63</v>
      </c>
      <c r="B6" s="54" t="s">
        <v>64</v>
      </c>
    </row>
    <row r="7" spans="1:2" x14ac:dyDescent="0.25">
      <c r="A7" s="54" t="s">
        <v>65</v>
      </c>
      <c r="B7" s="54" t="s">
        <v>66</v>
      </c>
    </row>
    <row r="8" spans="1:2" x14ac:dyDescent="0.25">
      <c r="A8" s="54"/>
      <c r="B8" s="54"/>
    </row>
    <row r="9" spans="1:2" x14ac:dyDescent="0.25">
      <c r="A9" s="54"/>
      <c r="B9" s="54"/>
    </row>
    <row r="10" spans="1:2" x14ac:dyDescent="0.25">
      <c r="A10" s="54"/>
      <c r="B10" s="54"/>
    </row>
    <row r="11" spans="1:2" x14ac:dyDescent="0.25">
      <c r="A11" s="54"/>
      <c r="B11" s="54"/>
    </row>
    <row r="12" spans="1:2" x14ac:dyDescent="0.25">
      <c r="A12" s="54"/>
      <c r="B12" s="54"/>
    </row>
    <row r="13" spans="1:2" x14ac:dyDescent="0.25">
      <c r="A13" s="54"/>
      <c r="B13" s="54"/>
    </row>
    <row r="14" spans="1:2" x14ac:dyDescent="0.25">
      <c r="A14" s="54"/>
      <c r="B14" s="54"/>
    </row>
    <row r="15" spans="1:2" x14ac:dyDescent="0.25">
      <c r="A15" s="54"/>
      <c r="B15" s="54"/>
    </row>
    <row r="16" spans="1:2" x14ac:dyDescent="0.25">
      <c r="A16" s="54"/>
      <c r="B16" s="54"/>
    </row>
    <row r="17" spans="1:2" x14ac:dyDescent="0.25">
      <c r="A17" s="54"/>
      <c r="B17" s="54"/>
    </row>
    <row r="18" spans="1:2" x14ac:dyDescent="0.25">
      <c r="A18" s="54"/>
      <c r="B18" s="54"/>
    </row>
    <row r="19" spans="1:2" x14ac:dyDescent="0.25">
      <c r="A19" s="54"/>
      <c r="B19" s="54"/>
    </row>
    <row r="20" spans="1:2" x14ac:dyDescent="0.25">
      <c r="A20" s="54"/>
      <c r="B20" s="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8F93-A801-473E-96B0-FAD49CD66314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67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105790</v>
      </c>
      <c r="D8" s="21">
        <v>106639.00000000001</v>
      </c>
      <c r="E8" s="21">
        <v>107434</v>
      </c>
      <c r="F8" s="21">
        <v>108218</v>
      </c>
      <c r="G8" s="21">
        <v>108972</v>
      </c>
      <c r="H8" s="21">
        <v>109741.99999999999</v>
      </c>
      <c r="I8" s="21">
        <v>110482</v>
      </c>
      <c r="J8" s="21">
        <v>111241</v>
      </c>
      <c r="K8" s="21">
        <v>111975</v>
      </c>
      <c r="L8" s="21">
        <v>112716.00000000001</v>
      </c>
      <c r="M8" s="21">
        <v>113403.00000000001</v>
      </c>
      <c r="N8" s="21">
        <v>114103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24" t="s">
        <v>33</v>
      </c>
      <c r="B10" s="25"/>
      <c r="C10" s="26">
        <f>SUM(C11:C12)</f>
        <v>956</v>
      </c>
      <c r="D10" s="26">
        <f t="shared" ref="D10:N10" si="0">SUM(D11:D12)</f>
        <v>978.99999999999977</v>
      </c>
      <c r="E10" s="26">
        <f t="shared" si="0"/>
        <v>985</v>
      </c>
      <c r="F10" s="26">
        <f t="shared" si="0"/>
        <v>989</v>
      </c>
      <c r="G10" s="26">
        <f t="shared" si="0"/>
        <v>996</v>
      </c>
      <c r="H10" s="26">
        <f t="shared" si="0"/>
        <v>1009</v>
      </c>
      <c r="I10" s="26">
        <f t="shared" si="0"/>
        <v>1015</v>
      </c>
      <c r="J10" s="26">
        <f t="shared" si="0"/>
        <v>1017</v>
      </c>
      <c r="K10" s="26">
        <f t="shared" si="0"/>
        <v>1025</v>
      </c>
      <c r="L10" s="26">
        <f t="shared" si="0"/>
        <v>1021.0000000000001</v>
      </c>
      <c r="M10" s="26">
        <f t="shared" si="0"/>
        <v>1025.9999999999998</v>
      </c>
      <c r="N10" s="26">
        <f t="shared" si="0"/>
        <v>1021.0000000000002</v>
      </c>
    </row>
    <row r="11" spans="1:14" x14ac:dyDescent="0.25">
      <c r="A11" s="17" t="s">
        <v>34</v>
      </c>
      <c r="B11" s="18"/>
      <c r="C11" s="22">
        <v>489.99999999999994</v>
      </c>
      <c r="D11" s="22">
        <v>501.99999999999994</v>
      </c>
      <c r="E11" s="22">
        <v>505</v>
      </c>
      <c r="F11" s="22">
        <v>506.99999999999994</v>
      </c>
      <c r="G11" s="22">
        <v>510.00000000000006</v>
      </c>
      <c r="H11" s="22">
        <v>517</v>
      </c>
      <c r="I11" s="22">
        <v>519</v>
      </c>
      <c r="J11" s="22">
        <v>522</v>
      </c>
      <c r="K11" s="22">
        <v>526</v>
      </c>
      <c r="L11" s="22">
        <v>522.00000000000011</v>
      </c>
      <c r="M11" s="22">
        <v>527</v>
      </c>
      <c r="N11" s="22">
        <v>523.00000000000011</v>
      </c>
    </row>
    <row r="12" spans="1:14" x14ac:dyDescent="0.25">
      <c r="A12" s="27" t="s">
        <v>35</v>
      </c>
      <c r="B12" s="28"/>
      <c r="C12" s="29">
        <v>466</v>
      </c>
      <c r="D12" s="29">
        <v>476.99999999999989</v>
      </c>
      <c r="E12" s="29">
        <v>480.00000000000006</v>
      </c>
      <c r="F12" s="29">
        <v>482.00000000000006</v>
      </c>
      <c r="G12" s="29">
        <v>486</v>
      </c>
      <c r="H12" s="29">
        <v>492</v>
      </c>
      <c r="I12" s="29">
        <v>496</v>
      </c>
      <c r="J12" s="29">
        <v>494.99999999999994</v>
      </c>
      <c r="K12" s="29">
        <v>498.99999999999994</v>
      </c>
      <c r="L12" s="29">
        <v>499</v>
      </c>
      <c r="M12" s="29">
        <v>498.99999999999983</v>
      </c>
      <c r="N12" s="29">
        <v>498.00000000000006</v>
      </c>
    </row>
    <row r="13" spans="1:14" x14ac:dyDescent="0.25">
      <c r="A13" s="24" t="s">
        <v>36</v>
      </c>
      <c r="B13" s="18"/>
      <c r="C13" s="26">
        <f>SUM(C14:C15)</f>
        <v>1057.0000000000009</v>
      </c>
      <c r="D13" s="26">
        <f t="shared" ref="D13:N13" si="1">SUM(D14:D15)</f>
        <v>1112</v>
      </c>
      <c r="E13" s="26">
        <f t="shared" si="1"/>
        <v>1104.9999999999998</v>
      </c>
      <c r="F13" s="26">
        <f t="shared" si="1"/>
        <v>1127</v>
      </c>
      <c r="G13" s="26">
        <f t="shared" si="1"/>
        <v>1148.9999999999986</v>
      </c>
      <c r="H13" s="26">
        <f t="shared" si="1"/>
        <v>1175.0000000000002</v>
      </c>
      <c r="I13" s="26">
        <f t="shared" si="1"/>
        <v>1155.999999999998</v>
      </c>
      <c r="J13" s="26">
        <f t="shared" si="1"/>
        <v>1194</v>
      </c>
      <c r="K13" s="26">
        <f t="shared" si="1"/>
        <v>1192.0000000000007</v>
      </c>
      <c r="L13" s="26">
        <f t="shared" si="1"/>
        <v>1241.0000000000014</v>
      </c>
      <c r="M13" s="26">
        <f t="shared" si="1"/>
        <v>1231.9999999999991</v>
      </c>
      <c r="N13" s="26">
        <f t="shared" si="1"/>
        <v>1255.0000000000018</v>
      </c>
    </row>
    <row r="14" spans="1:14" x14ac:dyDescent="0.25">
      <c r="A14" s="17" t="s">
        <v>37</v>
      </c>
      <c r="B14" s="18"/>
      <c r="C14" s="22">
        <v>526.10573304529305</v>
      </c>
      <c r="D14" s="22">
        <v>548.62027980086987</v>
      </c>
      <c r="E14" s="22">
        <v>546.6080161569015</v>
      </c>
      <c r="F14" s="22">
        <v>557.8470686301323</v>
      </c>
      <c r="G14" s="22">
        <v>568.69976111504025</v>
      </c>
      <c r="H14" s="22">
        <v>582.70439593248125</v>
      </c>
      <c r="I14" s="22">
        <v>573.8718594231409</v>
      </c>
      <c r="J14" s="22">
        <v>592.67206418963008</v>
      </c>
      <c r="K14" s="22">
        <v>592.1910403353296</v>
      </c>
      <c r="L14" s="22">
        <v>616.98058210453075</v>
      </c>
      <c r="M14" s="22">
        <v>613.0133812286665</v>
      </c>
      <c r="N14" s="22">
        <v>625.00347617157263</v>
      </c>
    </row>
    <row r="15" spans="1:14" x14ac:dyDescent="0.25">
      <c r="A15" s="10" t="s">
        <v>38</v>
      </c>
      <c r="B15" s="12"/>
      <c r="C15" s="23">
        <v>530.89426695470797</v>
      </c>
      <c r="D15" s="23">
        <v>563.37972019913013</v>
      </c>
      <c r="E15" s="23">
        <v>558.39198384309827</v>
      </c>
      <c r="F15" s="23">
        <v>569.1529313698677</v>
      </c>
      <c r="G15" s="23">
        <v>580.3002388849585</v>
      </c>
      <c r="H15" s="23">
        <v>592.29560406751898</v>
      </c>
      <c r="I15" s="23">
        <v>582.12814057685705</v>
      </c>
      <c r="J15" s="23">
        <v>601.32793581037004</v>
      </c>
      <c r="K15" s="23">
        <v>599.80895966467108</v>
      </c>
      <c r="L15" s="23">
        <v>624.0194178954705</v>
      </c>
      <c r="M15" s="23">
        <v>618.98661877133259</v>
      </c>
      <c r="N15" s="23">
        <v>629.99652382842919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4" t="s">
        <v>10</v>
      </c>
      <c r="B17" s="15"/>
      <c r="C17" s="32">
        <f>C10-C13</f>
        <v>-101.00000000000091</v>
      </c>
      <c r="D17" s="32">
        <f t="shared" ref="D17:N17" si="2">D10-D13</f>
        <v>-133.00000000000023</v>
      </c>
      <c r="E17" s="32">
        <f t="shared" si="2"/>
        <v>-119.99999999999977</v>
      </c>
      <c r="F17" s="32">
        <f t="shared" si="2"/>
        <v>-138</v>
      </c>
      <c r="G17" s="32">
        <f t="shared" si="2"/>
        <v>-152.99999999999864</v>
      </c>
      <c r="H17" s="32">
        <f t="shared" si="2"/>
        <v>-166.00000000000023</v>
      </c>
      <c r="I17" s="32">
        <f t="shared" si="2"/>
        <v>-140.99999999999795</v>
      </c>
      <c r="J17" s="32">
        <f t="shared" si="2"/>
        <v>-177</v>
      </c>
      <c r="K17" s="32">
        <f t="shared" si="2"/>
        <v>-167.00000000000068</v>
      </c>
      <c r="L17" s="32">
        <f t="shared" si="2"/>
        <v>-220.00000000000125</v>
      </c>
      <c r="M17" s="32">
        <f t="shared" si="2"/>
        <v>-205.99999999999932</v>
      </c>
      <c r="N17" s="32">
        <f t="shared" si="2"/>
        <v>-234.00000000000159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4676.7341342352011</v>
      </c>
      <c r="D19" s="26">
        <f t="shared" ref="D19:N19" si="3">SUM(D20:D21)</f>
        <v>4671.062166753828</v>
      </c>
      <c r="E19" s="26">
        <f t="shared" si="3"/>
        <v>4653.7341342352001</v>
      </c>
      <c r="F19" s="26">
        <f t="shared" si="3"/>
        <v>4647.7341342351992</v>
      </c>
      <c r="G19" s="26">
        <f t="shared" si="3"/>
        <v>4664.1496935422492</v>
      </c>
      <c r="H19" s="26">
        <f t="shared" si="3"/>
        <v>4656.5570623011408</v>
      </c>
      <c r="I19" s="26">
        <f t="shared" si="3"/>
        <v>4651.7341342351992</v>
      </c>
      <c r="J19" s="26">
        <f t="shared" si="3"/>
        <v>4657.2341342352011</v>
      </c>
      <c r="K19" s="26">
        <f t="shared" si="3"/>
        <v>4655.7341342351992</v>
      </c>
      <c r="L19" s="26">
        <f t="shared" si="3"/>
        <v>4657.069787946215</v>
      </c>
      <c r="M19" s="26">
        <f t="shared" si="3"/>
        <v>4654.7341342351992</v>
      </c>
      <c r="N19" s="26">
        <f t="shared" si="3"/>
        <v>4651.734134235202</v>
      </c>
    </row>
    <row r="20" spans="1:14" x14ac:dyDescent="0.25">
      <c r="A20" s="60" t="s">
        <v>40</v>
      </c>
      <c r="B20" s="60"/>
      <c r="C20" s="22">
        <v>2325.9199336402471</v>
      </c>
      <c r="D20" s="22">
        <v>2324.1772070180359</v>
      </c>
      <c r="E20" s="22">
        <v>2312.6710751960509</v>
      </c>
      <c r="F20" s="22">
        <v>2310.2906014326663</v>
      </c>
      <c r="G20" s="22">
        <v>2321.2169476751205</v>
      </c>
      <c r="H20" s="22">
        <v>2311.7192650838406</v>
      </c>
      <c r="I20" s="22">
        <v>2308.3029968291708</v>
      </c>
      <c r="J20" s="22">
        <v>2315.7030992124155</v>
      </c>
      <c r="K20" s="22">
        <v>2315.4625872852648</v>
      </c>
      <c r="L20" s="22">
        <v>2315.3573581698665</v>
      </c>
      <c r="M20" s="22">
        <v>2312.8737577319334</v>
      </c>
      <c r="N20" s="22">
        <v>2312.8688052033867</v>
      </c>
    </row>
    <row r="21" spans="1:14" x14ac:dyDescent="0.25">
      <c r="A21" s="27" t="s">
        <v>41</v>
      </c>
      <c r="B21" s="27"/>
      <c r="C21" s="29">
        <v>2350.8142005949539</v>
      </c>
      <c r="D21" s="29">
        <v>2346.8849597357921</v>
      </c>
      <c r="E21" s="29">
        <v>2341.0630590391493</v>
      </c>
      <c r="F21" s="29">
        <v>2337.4435328025334</v>
      </c>
      <c r="G21" s="29">
        <v>2342.9327458671287</v>
      </c>
      <c r="H21" s="29">
        <v>2344.8377972173007</v>
      </c>
      <c r="I21" s="29">
        <v>2343.4311374060289</v>
      </c>
      <c r="J21" s="29">
        <v>2341.5310350227851</v>
      </c>
      <c r="K21" s="29">
        <v>2340.2715469499349</v>
      </c>
      <c r="L21" s="29">
        <v>2341.7124297763485</v>
      </c>
      <c r="M21" s="29">
        <v>2341.8603765032658</v>
      </c>
      <c r="N21" s="29">
        <v>2338.8653290318152</v>
      </c>
    </row>
    <row r="22" spans="1:14" x14ac:dyDescent="0.25">
      <c r="A22" s="63" t="s">
        <v>44</v>
      </c>
      <c r="B22" s="63"/>
      <c r="C22" s="26">
        <f>SUM(C23:C24)</f>
        <v>3726.7341342352001</v>
      </c>
      <c r="D22" s="26">
        <f t="shared" ref="D22:N22" si="4">SUM(D23:D24)</f>
        <v>3743.0621667538262</v>
      </c>
      <c r="E22" s="26">
        <f t="shared" si="4"/>
        <v>3749.7341342352015</v>
      </c>
      <c r="F22" s="26">
        <f t="shared" si="4"/>
        <v>3755.734134235202</v>
      </c>
      <c r="G22" s="26">
        <f t="shared" si="4"/>
        <v>3741.1496935422488</v>
      </c>
      <c r="H22" s="26">
        <f t="shared" si="4"/>
        <v>3750.5570623011413</v>
      </c>
      <c r="I22" s="26">
        <f t="shared" si="4"/>
        <v>3751.7341342352011</v>
      </c>
      <c r="J22" s="26">
        <f t="shared" si="4"/>
        <v>3746.2341342352006</v>
      </c>
      <c r="K22" s="26">
        <f t="shared" si="4"/>
        <v>3747.7341342352006</v>
      </c>
      <c r="L22" s="26">
        <f t="shared" si="4"/>
        <v>3750.0697879462114</v>
      </c>
      <c r="M22" s="26">
        <f t="shared" si="4"/>
        <v>3748.734134235202</v>
      </c>
      <c r="N22" s="26">
        <f t="shared" si="4"/>
        <v>3751.7341342351988</v>
      </c>
    </row>
    <row r="23" spans="1:14" x14ac:dyDescent="0.25">
      <c r="A23" s="60" t="s">
        <v>42</v>
      </c>
      <c r="B23" s="60"/>
      <c r="C23" s="23">
        <v>1875.8142005949539</v>
      </c>
      <c r="D23" s="22">
        <v>1877.5569272171651</v>
      </c>
      <c r="E23" s="22">
        <v>1889.0630590391497</v>
      </c>
      <c r="F23" s="22">
        <v>1891.4435328025345</v>
      </c>
      <c r="G23" s="22">
        <v>1880.5171865600805</v>
      </c>
      <c r="H23" s="22">
        <v>1890.0148691513591</v>
      </c>
      <c r="I23" s="22">
        <v>1893.4311374060296</v>
      </c>
      <c r="J23" s="22">
        <v>1886.0310350227851</v>
      </c>
      <c r="K23" s="22">
        <v>1886.2715469499358</v>
      </c>
      <c r="L23" s="22">
        <v>1886.3767760653341</v>
      </c>
      <c r="M23" s="22">
        <v>1888.8603765032674</v>
      </c>
      <c r="N23" s="22">
        <v>1888.8653290318139</v>
      </c>
    </row>
    <row r="24" spans="1:14" x14ac:dyDescent="0.25">
      <c r="A24" s="10" t="s">
        <v>43</v>
      </c>
      <c r="B24" s="10"/>
      <c r="C24" s="23">
        <v>1850.9199336402464</v>
      </c>
      <c r="D24" s="23">
        <v>1865.5052395366613</v>
      </c>
      <c r="E24" s="23">
        <v>1860.6710751960518</v>
      </c>
      <c r="F24" s="23">
        <v>1864.2906014326675</v>
      </c>
      <c r="G24" s="23">
        <v>1860.6325069821683</v>
      </c>
      <c r="H24" s="23">
        <v>1860.5421931497822</v>
      </c>
      <c r="I24" s="23">
        <v>1858.3029968291717</v>
      </c>
      <c r="J24" s="23">
        <v>1860.2030992124155</v>
      </c>
      <c r="K24" s="23">
        <v>1861.4625872852648</v>
      </c>
      <c r="L24" s="23">
        <v>1863.6930118808771</v>
      </c>
      <c r="M24" s="23">
        <v>1859.8737577319343</v>
      </c>
      <c r="N24" s="23">
        <v>1862.8688052033849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950.00000000000091</v>
      </c>
      <c r="D26" s="32">
        <f t="shared" ref="D26:N26" si="5">D19-D22</f>
        <v>928.00000000000182</v>
      </c>
      <c r="E26" s="32">
        <f t="shared" si="5"/>
        <v>903.99999999999864</v>
      </c>
      <c r="F26" s="32">
        <f t="shared" si="5"/>
        <v>891.99999999999727</v>
      </c>
      <c r="G26" s="32">
        <f t="shared" si="5"/>
        <v>923.00000000000045</v>
      </c>
      <c r="H26" s="32">
        <f t="shared" si="5"/>
        <v>905.99999999999955</v>
      </c>
      <c r="I26" s="32">
        <f t="shared" si="5"/>
        <v>899.99999999999818</v>
      </c>
      <c r="J26" s="32">
        <f t="shared" si="5"/>
        <v>911.00000000000045</v>
      </c>
      <c r="K26" s="32">
        <f t="shared" si="5"/>
        <v>907.99999999999864</v>
      </c>
      <c r="L26" s="32">
        <f t="shared" si="5"/>
        <v>907.00000000000364</v>
      </c>
      <c r="M26" s="32">
        <f t="shared" si="5"/>
        <v>905.99999999999727</v>
      </c>
      <c r="N26" s="32">
        <f t="shared" si="5"/>
        <v>900.00000000000318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849</v>
      </c>
      <c r="D30" s="32">
        <f t="shared" ref="D30:N30" si="6">D17+D26+D28</f>
        <v>795.00000000000159</v>
      </c>
      <c r="E30" s="32">
        <f t="shared" si="6"/>
        <v>783.99999999999886</v>
      </c>
      <c r="F30" s="32">
        <f t="shared" si="6"/>
        <v>753.99999999999727</v>
      </c>
      <c r="G30" s="32">
        <f t="shared" si="6"/>
        <v>770.00000000000182</v>
      </c>
      <c r="H30" s="32">
        <f t="shared" si="6"/>
        <v>739.99999999999932</v>
      </c>
      <c r="I30" s="32">
        <f t="shared" si="6"/>
        <v>759.00000000000023</v>
      </c>
      <c r="J30" s="32">
        <f t="shared" si="6"/>
        <v>734.00000000000045</v>
      </c>
      <c r="K30" s="32">
        <f t="shared" si="6"/>
        <v>740.99999999999795</v>
      </c>
      <c r="L30" s="32">
        <f t="shared" si="6"/>
        <v>687.00000000000239</v>
      </c>
      <c r="M30" s="32">
        <f t="shared" si="6"/>
        <v>699.99999999999795</v>
      </c>
      <c r="N30" s="32">
        <f t="shared" si="6"/>
        <v>666.00000000000159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106639.00000000001</v>
      </c>
      <c r="D32" s="21">
        <v>107434</v>
      </c>
      <c r="E32" s="21">
        <v>108218</v>
      </c>
      <c r="F32" s="21">
        <v>108972</v>
      </c>
      <c r="G32" s="21">
        <v>109741.99999999999</v>
      </c>
      <c r="H32" s="21">
        <v>110482</v>
      </c>
      <c r="I32" s="21">
        <v>111241</v>
      </c>
      <c r="J32" s="21">
        <v>111975</v>
      </c>
      <c r="K32" s="21">
        <v>112716.00000000001</v>
      </c>
      <c r="L32" s="21">
        <v>113403.00000000001</v>
      </c>
      <c r="M32" s="21">
        <v>114103</v>
      </c>
      <c r="N32" s="21">
        <v>114768.99999999999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8.0253332072977024E-3</v>
      </c>
      <c r="D34" s="39">
        <f t="shared" ref="D34:N34" si="7">(D32/D8)-1</f>
        <v>7.45505865583862E-3</v>
      </c>
      <c r="E34" s="39">
        <f t="shared" si="7"/>
        <v>7.2975035835955993E-3</v>
      </c>
      <c r="F34" s="39">
        <f t="shared" si="7"/>
        <v>6.9674176199892024E-3</v>
      </c>
      <c r="G34" s="39">
        <f t="shared" si="7"/>
        <v>7.0660353118230379E-3</v>
      </c>
      <c r="H34" s="39">
        <f t="shared" si="7"/>
        <v>6.7430883344572479E-3</v>
      </c>
      <c r="I34" s="39">
        <f t="shared" si="7"/>
        <v>6.8698973588456891E-3</v>
      </c>
      <c r="J34" s="39">
        <f t="shared" si="7"/>
        <v>6.5982866029612453E-3</v>
      </c>
      <c r="K34" s="39">
        <f t="shared" si="7"/>
        <v>6.6175485599464512E-3</v>
      </c>
      <c r="L34" s="39">
        <f t="shared" si="7"/>
        <v>6.094964335143116E-3</v>
      </c>
      <c r="M34" s="39">
        <f t="shared" si="7"/>
        <v>6.1726762078604391E-3</v>
      </c>
      <c r="N34" s="39">
        <f t="shared" si="7"/>
        <v>5.8368316345756011E-3</v>
      </c>
    </row>
    <row r="35" spans="1:14" ht="15.75" thickBot="1" x14ac:dyDescent="0.3">
      <c r="A35" s="40" t="s">
        <v>15</v>
      </c>
      <c r="B35" s="41"/>
      <c r="C35" s="42">
        <f>(C32/$C$8)-1</f>
        <v>8.0253332072977024E-3</v>
      </c>
      <c r="D35" s="42">
        <f t="shared" ref="D35:N35" si="8">(D32/$C$8)-1</f>
        <v>1.5540221192929415E-2</v>
      </c>
      <c r="E35" s="42">
        <f t="shared" si="8"/>
        <v>2.2951129596370246E-2</v>
      </c>
      <c r="F35" s="42">
        <f t="shared" si="8"/>
        <v>3.0078457321107921E-2</v>
      </c>
      <c r="G35" s="42">
        <f t="shared" si="8"/>
        <v>3.7357028074487042E-2</v>
      </c>
      <c r="H35" s="42">
        <f t="shared" si="8"/>
        <v>4.4352018149163452E-2</v>
      </c>
      <c r="I35" s="42">
        <f t="shared" si="8"/>
        <v>5.1526609320351691E-2</v>
      </c>
      <c r="J35" s="42">
        <f t="shared" si="8"/>
        <v>5.8464883259287337E-2</v>
      </c>
      <c r="K35" s="42">
        <f t="shared" si="8"/>
        <v>6.5469326023253727E-2</v>
      </c>
      <c r="L35" s="42">
        <f t="shared" si="8"/>
        <v>7.1963323565554571E-2</v>
      </c>
      <c r="M35" s="42">
        <f t="shared" si="8"/>
        <v>7.8580206068626479E-2</v>
      </c>
      <c r="N35" s="42">
        <f t="shared" si="8"/>
        <v>8.4875697135835093E-2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1.5502205021706907</v>
      </c>
      <c r="D41" s="47">
        <v>1.5662631562724094</v>
      </c>
      <c r="E41" s="47">
        <v>1.5579768222138801</v>
      </c>
      <c r="F41" s="47">
        <v>1.5484931304379064</v>
      </c>
      <c r="G41" s="47">
        <v>1.5484480577097111</v>
      </c>
      <c r="H41" s="47">
        <v>1.5595655026827877</v>
      </c>
      <c r="I41" s="47">
        <v>1.5640788193607269</v>
      </c>
      <c r="J41" s="47">
        <v>1.5661661990643292</v>
      </c>
      <c r="K41" s="47">
        <v>1.5796315618199932</v>
      </c>
      <c r="L41" s="47">
        <v>1.5769495681475783</v>
      </c>
      <c r="M41" s="47">
        <v>1.5905925690774338</v>
      </c>
      <c r="N41" s="47">
        <v>1.590253391482445</v>
      </c>
    </row>
    <row r="43" spans="1:14" x14ac:dyDescent="0.25">
      <c r="A43" s="48" t="s">
        <v>31</v>
      </c>
      <c r="B43" s="48"/>
      <c r="C43" s="49">
        <v>89.937919249849742</v>
      </c>
      <c r="D43" s="49">
        <v>92.502882784552696</v>
      </c>
      <c r="E43" s="49">
        <v>90.258022701826803</v>
      </c>
      <c r="F43" s="49">
        <v>90.036890544247854</v>
      </c>
      <c r="G43" s="49">
        <v>89.822776175762513</v>
      </c>
      <c r="H43" s="49">
        <v>89.957190851117559</v>
      </c>
      <c r="I43" s="49">
        <v>86.780216212016285</v>
      </c>
      <c r="J43" s="49">
        <v>87.485182292259324</v>
      </c>
      <c r="K43" s="49">
        <v>85.40809566703669</v>
      </c>
      <c r="L43" s="49">
        <v>86.792249545218297</v>
      </c>
      <c r="M43" s="49">
        <v>84.335432004001404</v>
      </c>
      <c r="N43" s="49">
        <v>83.884954416992173</v>
      </c>
    </row>
    <row r="44" spans="1:14" x14ac:dyDescent="0.25">
      <c r="A44" s="19" t="s">
        <v>47</v>
      </c>
      <c r="B44" s="19"/>
      <c r="C44" s="50">
        <v>91.050556222451576</v>
      </c>
      <c r="D44" s="50">
        <v>92.57588671166414</v>
      </c>
      <c r="E44" s="50">
        <v>90.148533630582918</v>
      </c>
      <c r="F44" s="50">
        <v>89.751588499437943</v>
      </c>
      <c r="G44" s="50">
        <v>89.380312183900998</v>
      </c>
      <c r="H44" s="50">
        <v>89.340329951452375</v>
      </c>
      <c r="I44" s="50">
        <v>86.03838612430657</v>
      </c>
      <c r="J44" s="50">
        <v>86.611021672626023</v>
      </c>
      <c r="K44" s="50">
        <v>84.442427818648724</v>
      </c>
      <c r="L44" s="50">
        <v>85.717024638903951</v>
      </c>
      <c r="M44" s="50">
        <v>83.190691340972577</v>
      </c>
      <c r="N44" s="50">
        <v>82.667188155621901</v>
      </c>
    </row>
    <row r="45" spans="1:14" x14ac:dyDescent="0.25">
      <c r="A45" s="51" t="s">
        <v>48</v>
      </c>
      <c r="B45" s="51"/>
      <c r="C45" s="52">
        <v>88.861823040021946</v>
      </c>
      <c r="D45" s="52">
        <v>92.431901986236625</v>
      </c>
      <c r="E45" s="52">
        <v>90.365459086551013</v>
      </c>
      <c r="F45" s="52">
        <v>90.318290891859291</v>
      </c>
      <c r="G45" s="52">
        <v>90.260666043608211</v>
      </c>
      <c r="H45" s="52">
        <v>90.572432186506049</v>
      </c>
      <c r="I45" s="52">
        <v>87.524153699350222</v>
      </c>
      <c r="J45" s="52">
        <v>88.364199752796495</v>
      </c>
      <c r="K45" s="52">
        <v>86.383413819620529</v>
      </c>
      <c r="L45" s="52">
        <v>87.882199449504185</v>
      </c>
      <c r="M45" s="52">
        <v>85.50060458524095</v>
      </c>
      <c r="N45" s="52">
        <v>85.129047355259857</v>
      </c>
    </row>
    <row r="47" spans="1:14" x14ac:dyDescent="0.25">
      <c r="A47" s="48" t="s">
        <v>32</v>
      </c>
      <c r="B47" s="48"/>
      <c r="C47" s="49">
        <v>80.749546972208606</v>
      </c>
      <c r="D47" s="49">
        <v>80.402975433285889</v>
      </c>
      <c r="E47" s="49">
        <v>80.707833001176624</v>
      </c>
      <c r="F47" s="49">
        <v>80.739499737506137</v>
      </c>
      <c r="G47" s="49">
        <v>80.769461730524824</v>
      </c>
      <c r="H47" s="49">
        <v>80.75532531975783</v>
      </c>
      <c r="I47" s="49">
        <v>81.180504646570071</v>
      </c>
      <c r="J47" s="49">
        <v>81.082237763907841</v>
      </c>
      <c r="K47" s="49">
        <v>81.368116436168904</v>
      </c>
      <c r="L47" s="49">
        <v>81.176486506027373</v>
      </c>
      <c r="M47" s="49">
        <v>81.518436954576188</v>
      </c>
      <c r="N47" s="49">
        <v>81.585235500674415</v>
      </c>
    </row>
    <row r="48" spans="1:14" x14ac:dyDescent="0.25">
      <c r="A48" s="19" t="s">
        <v>45</v>
      </c>
      <c r="B48" s="19"/>
      <c r="C48" s="50">
        <v>78.607003326424135</v>
      </c>
      <c r="D48" s="50">
        <v>78.384607698519673</v>
      </c>
      <c r="E48" s="50">
        <v>78.726657083584342</v>
      </c>
      <c r="F48" s="50">
        <v>78.785515280063805</v>
      </c>
      <c r="G48" s="50">
        <v>78.831519998048478</v>
      </c>
      <c r="H48" s="50">
        <v>78.843333049844929</v>
      </c>
      <c r="I48" s="50">
        <v>79.313959411185735</v>
      </c>
      <c r="J48" s="50">
        <v>79.221485765892893</v>
      </c>
      <c r="K48" s="50">
        <v>79.541432552016502</v>
      </c>
      <c r="L48" s="50">
        <v>79.350173800352437</v>
      </c>
      <c r="M48" s="50">
        <v>79.735434050517057</v>
      </c>
      <c r="N48" s="50">
        <v>79.818430773837974</v>
      </c>
    </row>
    <row r="49" spans="1:14" x14ac:dyDescent="0.25">
      <c r="A49" s="51" t="s">
        <v>46</v>
      </c>
      <c r="B49" s="51"/>
      <c r="C49" s="52">
        <v>82.697230748404962</v>
      </c>
      <c r="D49" s="52">
        <v>82.25327621302452</v>
      </c>
      <c r="E49" s="52">
        <v>82.519754156398278</v>
      </c>
      <c r="F49" s="52">
        <v>82.531434940710426</v>
      </c>
      <c r="G49" s="52">
        <v>82.549193251071259</v>
      </c>
      <c r="H49" s="52">
        <v>82.517421448151765</v>
      </c>
      <c r="I49" s="52">
        <v>82.898212299686534</v>
      </c>
      <c r="J49" s="52">
        <v>82.797380671989515</v>
      </c>
      <c r="K49" s="52">
        <v>83.051048208080815</v>
      </c>
      <c r="L49" s="52">
        <v>82.862994004309783</v>
      </c>
      <c r="M49" s="52">
        <v>83.165780303164283</v>
      </c>
      <c r="N49" s="52">
        <v>83.217696822108692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1:E1"/>
    <mergeCell ref="A2:E2"/>
    <mergeCell ref="A5:D5"/>
    <mergeCell ref="A32:B32"/>
    <mergeCell ref="A20:B20"/>
    <mergeCell ref="A28:B28"/>
    <mergeCell ref="A30:B30"/>
    <mergeCell ref="A26:B26"/>
    <mergeCell ref="A8:B8"/>
    <mergeCell ref="A19:B19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D3AE-0AC6-4B91-A312-EB96B86BD45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68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14758</v>
      </c>
      <c r="D8" s="21">
        <v>15016.878671992523</v>
      </c>
      <c r="E8" s="21">
        <v>15269.197252298774</v>
      </c>
      <c r="F8" s="21">
        <v>15520.184616397233</v>
      </c>
      <c r="G8" s="21">
        <v>15767.630599790431</v>
      </c>
      <c r="H8" s="21">
        <v>16016.905793904516</v>
      </c>
      <c r="I8" s="21">
        <v>16262.498120340326</v>
      </c>
      <c r="J8" s="21">
        <v>16510.762187249253</v>
      </c>
      <c r="K8" s="21">
        <v>16756.209779625744</v>
      </c>
      <c r="L8" s="21">
        <v>17003.185160302273</v>
      </c>
      <c r="M8" s="21">
        <v>17243.251523604231</v>
      </c>
      <c r="N8" s="21">
        <v>17485.02061992856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121.93646277714539</v>
      </c>
      <c r="D10" s="26">
        <f t="shared" ref="D10:N10" si="0">SUM(D11:D12)</f>
        <v>125.28843032668453</v>
      </c>
      <c r="E10" s="26">
        <f t="shared" si="0"/>
        <v>126.82615677274761</v>
      </c>
      <c r="F10" s="26">
        <f t="shared" si="0"/>
        <v>128.40886542060431</v>
      </c>
      <c r="G10" s="26">
        <f t="shared" si="0"/>
        <v>130.51718568364296</v>
      </c>
      <c r="H10" s="26">
        <f t="shared" si="0"/>
        <v>133.57659284613788</v>
      </c>
      <c r="I10" s="26">
        <f t="shared" si="0"/>
        <v>135.96158328692636</v>
      </c>
      <c r="J10" s="26">
        <f t="shared" si="0"/>
        <v>137.9822708207856</v>
      </c>
      <c r="K10" s="26">
        <f t="shared" si="0"/>
        <v>140.92195750170592</v>
      </c>
      <c r="L10" s="26">
        <f t="shared" si="0"/>
        <v>142.28190045902343</v>
      </c>
      <c r="M10" s="26">
        <f t="shared" si="0"/>
        <v>144.90142385816392</v>
      </c>
      <c r="N10" s="26">
        <f t="shared" si="0"/>
        <v>146.04370439698172</v>
      </c>
    </row>
    <row r="11" spans="1:14" x14ac:dyDescent="0.25">
      <c r="A11" s="20" t="s">
        <v>34</v>
      </c>
      <c r="B11" s="18"/>
      <c r="C11" s="22">
        <v>62.498814603348578</v>
      </c>
      <c r="D11" s="22">
        <v>64.243914222671748</v>
      </c>
      <c r="E11" s="22">
        <v>65.022547380951821</v>
      </c>
      <c r="F11" s="22">
        <v>65.827396125628297</v>
      </c>
      <c r="G11" s="22">
        <v>66.831089054877424</v>
      </c>
      <c r="H11" s="22">
        <v>68.443110506891259</v>
      </c>
      <c r="I11" s="22">
        <v>69.521243079718985</v>
      </c>
      <c r="J11" s="22">
        <v>70.822758474385537</v>
      </c>
      <c r="K11" s="22">
        <v>72.317024044777867</v>
      </c>
      <c r="L11" s="22">
        <v>72.743537746924815</v>
      </c>
      <c r="M11" s="22">
        <v>74.427924340401944</v>
      </c>
      <c r="N11" s="22">
        <v>74.809850538316795</v>
      </c>
    </row>
    <row r="12" spans="1:14" x14ac:dyDescent="0.25">
      <c r="A12" s="27" t="s">
        <v>35</v>
      </c>
      <c r="B12" s="28"/>
      <c r="C12" s="29">
        <v>59.437648173796816</v>
      </c>
      <c r="D12" s="29">
        <v>61.044516104012786</v>
      </c>
      <c r="E12" s="29">
        <v>61.803609391795788</v>
      </c>
      <c r="F12" s="29">
        <v>62.581469294976017</v>
      </c>
      <c r="G12" s="29">
        <v>63.68609662876554</v>
      </c>
      <c r="H12" s="29">
        <v>65.133482339246626</v>
      </c>
      <c r="I12" s="29">
        <v>66.44034020720737</v>
      </c>
      <c r="J12" s="29">
        <v>67.159512346400064</v>
      </c>
      <c r="K12" s="29">
        <v>68.604933456928052</v>
      </c>
      <c r="L12" s="29">
        <v>69.538362712098618</v>
      </c>
      <c r="M12" s="29">
        <v>70.473499517761979</v>
      </c>
      <c r="N12" s="29">
        <v>71.233853858664929</v>
      </c>
    </row>
    <row r="13" spans="1:14" x14ac:dyDescent="0.25">
      <c r="A13" s="33" t="s">
        <v>36</v>
      </c>
      <c r="B13" s="18"/>
      <c r="C13" s="26">
        <f>SUM(C14:C15)</f>
        <v>141.58778445479032</v>
      </c>
      <c r="D13" s="26">
        <f t="shared" ref="D13:N13" si="1">SUM(D14:D15)</f>
        <v>150.32416675309855</v>
      </c>
      <c r="E13" s="26">
        <f t="shared" si="1"/>
        <v>150.23579963172753</v>
      </c>
      <c r="F13" s="26">
        <f t="shared" si="1"/>
        <v>154.54717578487288</v>
      </c>
      <c r="G13" s="26">
        <f t="shared" si="1"/>
        <v>158.64665231571183</v>
      </c>
      <c r="H13" s="26">
        <f t="shared" si="1"/>
        <v>163.53896367886787</v>
      </c>
      <c r="I13" s="26">
        <f t="shared" si="1"/>
        <v>162.64280278854267</v>
      </c>
      <c r="J13" s="26">
        <f t="shared" si="1"/>
        <v>169.25603321770831</v>
      </c>
      <c r="K13" s="26">
        <f t="shared" si="1"/>
        <v>170.57905748321789</v>
      </c>
      <c r="L13" s="26">
        <f t="shared" si="1"/>
        <v>179.09109434537078</v>
      </c>
      <c r="M13" s="26">
        <f t="shared" si="1"/>
        <v>179.38005118093758</v>
      </c>
      <c r="N13" s="26">
        <f t="shared" si="1"/>
        <v>184.61663186729652</v>
      </c>
    </row>
    <row r="14" spans="1:14" x14ac:dyDescent="0.25">
      <c r="A14" s="20" t="s">
        <v>37</v>
      </c>
      <c r="B14" s="18"/>
      <c r="C14" s="22">
        <v>70.743906285659833</v>
      </c>
      <c r="D14" s="22">
        <v>74.649584420339409</v>
      </c>
      <c r="E14" s="22">
        <v>75.048409723593338</v>
      </c>
      <c r="F14" s="22">
        <v>77.38435896273603</v>
      </c>
      <c r="G14" s="22">
        <v>79.488876018971467</v>
      </c>
      <c r="H14" s="22">
        <v>82.367591859149371</v>
      </c>
      <c r="I14" s="22">
        <v>81.939936143111382</v>
      </c>
      <c r="J14" s="22">
        <v>85.630907335913307</v>
      </c>
      <c r="K14" s="22">
        <v>86.599303597356126</v>
      </c>
      <c r="L14" s="22">
        <v>91.107825568216953</v>
      </c>
      <c r="M14" s="22">
        <v>91.312567381953343</v>
      </c>
      <c r="N14" s="22">
        <v>93.981640399202576</v>
      </c>
    </row>
    <row r="15" spans="1:14" x14ac:dyDescent="0.25">
      <c r="A15" s="10" t="s">
        <v>38</v>
      </c>
      <c r="B15" s="12"/>
      <c r="C15" s="23">
        <v>70.843878169130505</v>
      </c>
      <c r="D15" s="23">
        <v>75.674582332759144</v>
      </c>
      <c r="E15" s="23">
        <v>75.187389908134193</v>
      </c>
      <c r="F15" s="23">
        <v>77.162816822136861</v>
      </c>
      <c r="G15" s="23">
        <v>79.15777629674038</v>
      </c>
      <c r="H15" s="23">
        <v>81.171371819718502</v>
      </c>
      <c r="I15" s="23">
        <v>80.702866645431271</v>
      </c>
      <c r="J15" s="23">
        <v>83.625125881795</v>
      </c>
      <c r="K15" s="23">
        <v>83.979753885861768</v>
      </c>
      <c r="L15" s="23">
        <v>87.98326877715381</v>
      </c>
      <c r="M15" s="23">
        <v>88.067483798984256</v>
      </c>
      <c r="N15" s="23">
        <v>90.634991468093943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-19.65132167764493</v>
      </c>
      <c r="D17" s="32">
        <f t="shared" ref="D17:N17" si="2">D10-D13</f>
        <v>-25.035736426414019</v>
      </c>
      <c r="E17" s="32">
        <f t="shared" si="2"/>
        <v>-23.409642858979922</v>
      </c>
      <c r="F17" s="32">
        <f t="shared" si="2"/>
        <v>-26.138310364268563</v>
      </c>
      <c r="G17" s="32">
        <f t="shared" si="2"/>
        <v>-28.129466632068869</v>
      </c>
      <c r="H17" s="32">
        <f t="shared" si="2"/>
        <v>-29.962370832729988</v>
      </c>
      <c r="I17" s="32">
        <f t="shared" si="2"/>
        <v>-26.681219501616312</v>
      </c>
      <c r="J17" s="32">
        <f t="shared" si="2"/>
        <v>-31.273762396922706</v>
      </c>
      <c r="K17" s="32">
        <f t="shared" si="2"/>
        <v>-29.657099981511976</v>
      </c>
      <c r="L17" s="32">
        <f t="shared" si="2"/>
        <v>-36.809193886347344</v>
      </c>
      <c r="M17" s="32">
        <f t="shared" si="2"/>
        <v>-34.478627322773661</v>
      </c>
      <c r="N17" s="32">
        <f t="shared" si="2"/>
        <v>-38.572927470314795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675.98140824856205</v>
      </c>
      <c r="D19" s="26">
        <f t="shared" ref="D19:N19" si="3">SUM(D20:D21)</f>
        <v>677.63604727136817</v>
      </c>
      <c r="E19" s="26">
        <f t="shared" si="3"/>
        <v>673.92698920005012</v>
      </c>
      <c r="F19" s="26">
        <f t="shared" si="3"/>
        <v>674.60444588989503</v>
      </c>
      <c r="G19" s="26">
        <f t="shared" si="3"/>
        <v>678.09137613267785</v>
      </c>
      <c r="H19" s="26">
        <f t="shared" si="3"/>
        <v>675.93646574002537</v>
      </c>
      <c r="I19" s="26">
        <f t="shared" si="3"/>
        <v>676.77881308826545</v>
      </c>
      <c r="J19" s="26">
        <f t="shared" si="3"/>
        <v>678.20609678105268</v>
      </c>
      <c r="K19" s="26">
        <f t="shared" si="3"/>
        <v>678.29404603664557</v>
      </c>
      <c r="L19" s="26">
        <f t="shared" si="3"/>
        <v>678.31996873760045</v>
      </c>
      <c r="M19" s="26">
        <f t="shared" si="3"/>
        <v>678.39884812534797</v>
      </c>
      <c r="N19" s="26">
        <f t="shared" si="3"/>
        <v>679.44383834964606</v>
      </c>
    </row>
    <row r="20" spans="1:14" x14ac:dyDescent="0.25">
      <c r="A20" s="60" t="s">
        <v>40</v>
      </c>
      <c r="B20" s="60"/>
      <c r="C20" s="22">
        <v>337.50660618716478</v>
      </c>
      <c r="D20" s="22">
        <v>338.47959113362339</v>
      </c>
      <c r="E20" s="22">
        <v>336.82940772352515</v>
      </c>
      <c r="F20" s="22">
        <v>336.90346717667222</v>
      </c>
      <c r="G20" s="22">
        <v>339.40668573116045</v>
      </c>
      <c r="H20" s="22">
        <v>337.64720791239068</v>
      </c>
      <c r="I20" s="22">
        <v>337.27228539004375</v>
      </c>
      <c r="J20" s="22">
        <v>338.7348136010437</v>
      </c>
      <c r="K20" s="22">
        <v>339.01894313259891</v>
      </c>
      <c r="L20" s="22">
        <v>338.98357004792547</v>
      </c>
      <c r="M20" s="22">
        <v>338.55832621748169</v>
      </c>
      <c r="N20" s="22">
        <v>339.04948904926738</v>
      </c>
    </row>
    <row r="21" spans="1:14" x14ac:dyDescent="0.25">
      <c r="A21" s="27" t="s">
        <v>41</v>
      </c>
      <c r="B21" s="27"/>
      <c r="C21" s="29">
        <v>338.47480206139733</v>
      </c>
      <c r="D21" s="29">
        <v>339.15645613774473</v>
      </c>
      <c r="E21" s="29">
        <v>337.09758147652497</v>
      </c>
      <c r="F21" s="29">
        <v>337.70097871322275</v>
      </c>
      <c r="G21" s="29">
        <v>338.68469040151746</v>
      </c>
      <c r="H21" s="29">
        <v>338.28925782763469</v>
      </c>
      <c r="I21" s="29">
        <v>339.50652769822176</v>
      </c>
      <c r="J21" s="29">
        <v>339.47128318000898</v>
      </c>
      <c r="K21" s="29">
        <v>339.27510290404666</v>
      </c>
      <c r="L21" s="29">
        <v>339.33639868967504</v>
      </c>
      <c r="M21" s="29">
        <v>339.84052190786628</v>
      </c>
      <c r="N21" s="29">
        <v>340.39434930037868</v>
      </c>
    </row>
    <row r="22" spans="1:14" x14ac:dyDescent="0.25">
      <c r="A22" s="63" t="s">
        <v>44</v>
      </c>
      <c r="B22" s="63"/>
      <c r="C22" s="26">
        <f>SUM(C23:C24)</f>
        <v>397.451414578396</v>
      </c>
      <c r="D22" s="26">
        <f t="shared" ref="D22:N22" si="4">SUM(D23:D24)</f>
        <v>400.28173053870267</v>
      </c>
      <c r="E22" s="26">
        <f t="shared" si="4"/>
        <v>399.52998224261023</v>
      </c>
      <c r="F22" s="26">
        <f t="shared" si="4"/>
        <v>401.02015213242851</v>
      </c>
      <c r="G22" s="26">
        <f t="shared" si="4"/>
        <v>400.68671538652137</v>
      </c>
      <c r="H22" s="26">
        <f t="shared" si="4"/>
        <v>400.38176847148816</v>
      </c>
      <c r="I22" s="26">
        <f t="shared" si="4"/>
        <v>401.83352667771726</v>
      </c>
      <c r="J22" s="26">
        <f t="shared" si="4"/>
        <v>401.4847420076415</v>
      </c>
      <c r="K22" s="26">
        <f t="shared" si="4"/>
        <v>401.66156537860712</v>
      </c>
      <c r="L22" s="26">
        <f t="shared" si="4"/>
        <v>401.44441154929223</v>
      </c>
      <c r="M22" s="26">
        <f t="shared" si="4"/>
        <v>402.15112447824811</v>
      </c>
      <c r="N22" s="26">
        <f t="shared" si="4"/>
        <v>402.62933357254485</v>
      </c>
    </row>
    <row r="23" spans="1:14" x14ac:dyDescent="0.25">
      <c r="A23" s="60" t="s">
        <v>42</v>
      </c>
      <c r="B23" s="60"/>
      <c r="C23" s="23">
        <v>200.03136730148555</v>
      </c>
      <c r="D23" s="22">
        <v>200.96843171016599</v>
      </c>
      <c r="E23" s="22">
        <v>201.43013384198483</v>
      </c>
      <c r="F23" s="22">
        <v>202.22368889086323</v>
      </c>
      <c r="G23" s="22">
        <v>202.09194808553877</v>
      </c>
      <c r="H23" s="22">
        <v>202.60478716862511</v>
      </c>
      <c r="I23" s="22">
        <v>202.97346751722739</v>
      </c>
      <c r="J23" s="22">
        <v>202.17302978988801</v>
      </c>
      <c r="K23" s="22">
        <v>202.45998507482668</v>
      </c>
      <c r="L23" s="22">
        <v>202.11114968173734</v>
      </c>
      <c r="M23" s="22">
        <v>202.84368248290403</v>
      </c>
      <c r="N23" s="22">
        <v>202.64119613153926</v>
      </c>
    </row>
    <row r="24" spans="1:14" x14ac:dyDescent="0.25">
      <c r="A24" s="10" t="s">
        <v>43</v>
      </c>
      <c r="B24" s="10"/>
      <c r="C24" s="23">
        <v>197.42004727691045</v>
      </c>
      <c r="D24" s="23">
        <v>199.31329882853669</v>
      </c>
      <c r="E24" s="23">
        <v>198.0998484006254</v>
      </c>
      <c r="F24" s="23">
        <v>198.79646324156525</v>
      </c>
      <c r="G24" s="23">
        <v>198.5947673009826</v>
      </c>
      <c r="H24" s="23">
        <v>197.77698130286308</v>
      </c>
      <c r="I24" s="23">
        <v>198.8600591604899</v>
      </c>
      <c r="J24" s="23">
        <v>199.3117122177535</v>
      </c>
      <c r="K24" s="23">
        <v>199.20158030378045</v>
      </c>
      <c r="L24" s="23">
        <v>199.33326186755488</v>
      </c>
      <c r="M24" s="23">
        <v>199.30744199534405</v>
      </c>
      <c r="N24" s="23">
        <v>199.98813744100559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278.52999367016605</v>
      </c>
      <c r="D26" s="32">
        <f t="shared" ref="D26:N26" si="5">D19-D22</f>
        <v>277.3543167326655</v>
      </c>
      <c r="E26" s="32">
        <f t="shared" si="5"/>
        <v>274.39700695743988</v>
      </c>
      <c r="F26" s="32">
        <f t="shared" si="5"/>
        <v>273.58429375746653</v>
      </c>
      <c r="G26" s="32">
        <f t="shared" si="5"/>
        <v>277.40466074615648</v>
      </c>
      <c r="H26" s="32">
        <f t="shared" si="5"/>
        <v>275.55469726853721</v>
      </c>
      <c r="I26" s="32">
        <f t="shared" si="5"/>
        <v>274.94528641054819</v>
      </c>
      <c r="J26" s="32">
        <f t="shared" si="5"/>
        <v>276.72135477341118</v>
      </c>
      <c r="K26" s="32">
        <f t="shared" si="5"/>
        <v>276.63248065803845</v>
      </c>
      <c r="L26" s="32">
        <f t="shared" si="5"/>
        <v>276.87555718830822</v>
      </c>
      <c r="M26" s="32">
        <f t="shared" si="5"/>
        <v>276.24772364709986</v>
      </c>
      <c r="N26" s="32">
        <f t="shared" si="5"/>
        <v>276.81450477710121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258.87867199252111</v>
      </c>
      <c r="D30" s="32">
        <f t="shared" ref="D30:N30" si="6">D17+D26+D28</f>
        <v>252.31858030625148</v>
      </c>
      <c r="E30" s="32">
        <f t="shared" si="6"/>
        <v>250.98736409845998</v>
      </c>
      <c r="F30" s="32">
        <f t="shared" si="6"/>
        <v>247.44598339319796</v>
      </c>
      <c r="G30" s="32">
        <f t="shared" si="6"/>
        <v>249.27519411408761</v>
      </c>
      <c r="H30" s="32">
        <f t="shared" si="6"/>
        <v>245.59232643580722</v>
      </c>
      <c r="I30" s="32">
        <f t="shared" si="6"/>
        <v>248.26406690893188</v>
      </c>
      <c r="J30" s="32">
        <f t="shared" si="6"/>
        <v>245.44759237648847</v>
      </c>
      <c r="K30" s="32">
        <f t="shared" si="6"/>
        <v>246.97538067652647</v>
      </c>
      <c r="L30" s="32">
        <f t="shared" si="6"/>
        <v>240.06636330196088</v>
      </c>
      <c r="M30" s="32">
        <f t="shared" si="6"/>
        <v>241.7690963243262</v>
      </c>
      <c r="N30" s="32">
        <f t="shared" si="6"/>
        <v>238.24157730678641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15016.878671992523</v>
      </c>
      <c r="D32" s="21">
        <v>15269.197252298774</v>
      </c>
      <c r="E32" s="21">
        <v>15520.184616397233</v>
      </c>
      <c r="F32" s="21">
        <v>15767.630599790431</v>
      </c>
      <c r="G32" s="21">
        <v>16016.905793904516</v>
      </c>
      <c r="H32" s="21">
        <v>16262.498120340326</v>
      </c>
      <c r="I32" s="21">
        <v>16510.762187249253</v>
      </c>
      <c r="J32" s="21">
        <v>16756.209779625744</v>
      </c>
      <c r="K32" s="21">
        <v>17003.185160302273</v>
      </c>
      <c r="L32" s="21">
        <v>17243.251523604231</v>
      </c>
      <c r="M32" s="21">
        <v>17485.02061992856</v>
      </c>
      <c r="N32" s="21">
        <v>17723.262197235345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1.7541582327722072E-2</v>
      </c>
      <c r="D34" s="39">
        <f t="shared" ref="D34:N34" si="7">(D32/D8)-1</f>
        <v>1.6802331950436677E-2</v>
      </c>
      <c r="E34" s="39">
        <f t="shared" si="7"/>
        <v>1.6437495694848758E-2</v>
      </c>
      <c r="F34" s="39">
        <f t="shared" si="7"/>
        <v>1.5943494842952433E-2</v>
      </c>
      <c r="G34" s="39">
        <f t="shared" si="7"/>
        <v>1.5809299471881255E-2</v>
      </c>
      <c r="H34" s="39">
        <f t="shared" si="7"/>
        <v>1.5333319031524351E-2</v>
      </c>
      <c r="I34" s="39">
        <f t="shared" si="7"/>
        <v>1.526604738532833E-2</v>
      </c>
      <c r="J34" s="39">
        <f t="shared" si="7"/>
        <v>1.4865915309836053E-2</v>
      </c>
      <c r="K34" s="39">
        <f t="shared" si="7"/>
        <v>1.4739334487017031E-2</v>
      </c>
      <c r="L34" s="39">
        <f t="shared" si="7"/>
        <v>1.4118905430874573E-2</v>
      </c>
      <c r="M34" s="39">
        <f t="shared" si="7"/>
        <v>1.4021085060052174E-2</v>
      </c>
      <c r="N34" s="39">
        <f t="shared" si="7"/>
        <v>1.3625467334893893E-2</v>
      </c>
    </row>
    <row r="35" spans="1:14" ht="15.75" thickBot="1" x14ac:dyDescent="0.3">
      <c r="A35" s="40" t="s">
        <v>15</v>
      </c>
      <c r="B35" s="41"/>
      <c r="C35" s="42">
        <f>(C32/$C$8)-1</f>
        <v>1.7541582327722072E-2</v>
      </c>
      <c r="D35" s="42">
        <f t="shared" ref="D35:N35" si="8">(D32/$C$8)-1</f>
        <v>3.463865376736508E-2</v>
      </c>
      <c r="E35" s="42">
        <f t="shared" si="8"/>
        <v>5.1645522184390336E-2</v>
      </c>
      <c r="F35" s="42">
        <f t="shared" si="8"/>
        <v>6.8412427143951238E-2</v>
      </c>
      <c r="G35" s="42">
        <f t="shared" si="8"/>
        <v>8.5303279164149259E-2</v>
      </c>
      <c r="H35" s="42">
        <f t="shared" si="8"/>
        <v>0.10194458058953293</v>
      </c>
      <c r="I35" s="42">
        <f t="shared" si="8"/>
        <v>0.11876691877281842</v>
      </c>
      <c r="J35" s="42">
        <f t="shared" si="8"/>
        <v>0.13539841303874134</v>
      </c>
      <c r="K35" s="42">
        <f t="shared" si="8"/>
        <v>0.1521334300245476</v>
      </c>
      <c r="L35" s="42">
        <f t="shared" si="8"/>
        <v>0.16840029296681336</v>
      </c>
      <c r="M35" s="42">
        <f t="shared" si="8"/>
        <v>0.18478253285869095</v>
      </c>
      <c r="N35" s="42">
        <f t="shared" si="8"/>
        <v>0.20092574855911005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1.6137071815563135</v>
      </c>
      <c r="D41" s="47">
        <v>1.6298333710227455</v>
      </c>
      <c r="E41" s="47">
        <v>1.6212394018956062</v>
      </c>
      <c r="F41" s="47">
        <v>1.6123796825576442</v>
      </c>
      <c r="G41" s="47">
        <v>1.6125513159868492</v>
      </c>
      <c r="H41" s="47">
        <v>1.6246579498760176</v>
      </c>
      <c r="I41" s="47">
        <v>1.6294949798385412</v>
      </c>
      <c r="J41" s="47">
        <v>1.6318216296090562</v>
      </c>
      <c r="K41" s="47">
        <v>1.6461926439822006</v>
      </c>
      <c r="L41" s="47">
        <v>1.6436742157490116</v>
      </c>
      <c r="M41" s="47">
        <v>1.6584719696646235</v>
      </c>
      <c r="N41" s="47">
        <v>1.6584368951966262</v>
      </c>
    </row>
    <row r="43" spans="1:14" x14ac:dyDescent="0.25">
      <c r="A43" s="48" t="s">
        <v>31</v>
      </c>
      <c r="B43" s="48"/>
      <c r="C43" s="49">
        <v>88.798798422948053</v>
      </c>
      <c r="D43" s="49">
        <v>91.29805718667447</v>
      </c>
      <c r="E43" s="49">
        <v>89.065946066013353</v>
      </c>
      <c r="F43" s="49">
        <v>88.821076805462141</v>
      </c>
      <c r="G43" s="49">
        <v>88.581672856236523</v>
      </c>
      <c r="H43" s="49">
        <v>88.68238563176115</v>
      </c>
      <c r="I43" s="49">
        <v>85.518483553050586</v>
      </c>
      <c r="J43" s="49">
        <v>86.184377579951828</v>
      </c>
      <c r="K43" s="49">
        <v>84.104409826583407</v>
      </c>
      <c r="L43" s="49">
        <v>85.446763232170866</v>
      </c>
      <c r="M43" s="49">
        <v>83.01281874038564</v>
      </c>
      <c r="N43" s="49">
        <v>82.553736934347668</v>
      </c>
    </row>
    <row r="44" spans="1:14" x14ac:dyDescent="0.25">
      <c r="A44" s="19" t="s">
        <v>47</v>
      </c>
      <c r="B44" s="19"/>
      <c r="C44" s="50">
        <v>89.830596632272346</v>
      </c>
      <c r="D44" s="50">
        <v>91.29805718667447</v>
      </c>
      <c r="E44" s="50">
        <v>88.878335521365656</v>
      </c>
      <c r="F44" s="50">
        <v>88.467647535284911</v>
      </c>
      <c r="G44" s="50">
        <v>88.079841028185953</v>
      </c>
      <c r="H44" s="50">
        <v>88.024461995164202</v>
      </c>
      <c r="I44" s="50">
        <v>84.737996880633318</v>
      </c>
      <c r="J44" s="50">
        <v>85.289207233158237</v>
      </c>
      <c r="K44" s="50">
        <v>83.131333408757044</v>
      </c>
      <c r="L44" s="50">
        <v>84.381761895072842</v>
      </c>
      <c r="M44" s="50">
        <v>81.883577470264456</v>
      </c>
      <c r="N44" s="50">
        <v>81.342810117420072</v>
      </c>
    </row>
    <row r="45" spans="1:14" x14ac:dyDescent="0.25">
      <c r="A45" s="51" t="s">
        <v>48</v>
      </c>
      <c r="B45" s="51"/>
      <c r="C45" s="52">
        <v>87.791840442025631</v>
      </c>
      <c r="D45" s="52">
        <v>91.298057186674455</v>
      </c>
      <c r="E45" s="52">
        <v>89.254001337444947</v>
      </c>
      <c r="F45" s="52">
        <v>89.178368295953476</v>
      </c>
      <c r="G45" s="52">
        <v>89.09139111534266</v>
      </c>
      <c r="H45" s="52">
        <v>89.360135452545862</v>
      </c>
      <c r="I45" s="52">
        <v>86.325782678750457</v>
      </c>
      <c r="J45" s="52">
        <v>87.12070284340075</v>
      </c>
      <c r="K45" s="52">
        <v>85.13198777824465</v>
      </c>
      <c r="L45" s="52">
        <v>86.578293495492133</v>
      </c>
      <c r="M45" s="52">
        <v>84.217036010565053</v>
      </c>
      <c r="N45" s="52">
        <v>83.848048425962276</v>
      </c>
    </row>
    <row r="47" spans="1:14" x14ac:dyDescent="0.25">
      <c r="A47" s="48" t="s">
        <v>32</v>
      </c>
      <c r="B47" s="48"/>
      <c r="C47" s="49">
        <v>80.910866174200578</v>
      </c>
      <c r="D47" s="49">
        <v>80.566926596871994</v>
      </c>
      <c r="E47" s="49">
        <v>80.864700405087873</v>
      </c>
      <c r="F47" s="49">
        <v>80.896764567860615</v>
      </c>
      <c r="G47" s="49">
        <v>80.931874914444094</v>
      </c>
      <c r="H47" s="49">
        <v>80.912599001906131</v>
      </c>
      <c r="I47" s="49">
        <v>81.348123101841054</v>
      </c>
      <c r="J47" s="49">
        <v>81.247329066597686</v>
      </c>
      <c r="K47" s="49">
        <v>81.528019992542582</v>
      </c>
      <c r="L47" s="49">
        <v>81.337070737184234</v>
      </c>
      <c r="M47" s="49">
        <v>81.676951676437</v>
      </c>
      <c r="N47" s="49">
        <v>81.743545456826908</v>
      </c>
    </row>
    <row r="48" spans="1:14" x14ac:dyDescent="0.25">
      <c r="A48" s="19" t="s">
        <v>45</v>
      </c>
      <c r="B48" s="19"/>
      <c r="C48" s="50">
        <v>78.789188079693673</v>
      </c>
      <c r="D48" s="50">
        <v>78.580920956014523</v>
      </c>
      <c r="E48" s="50">
        <v>78.924510640385876</v>
      </c>
      <c r="F48" s="50">
        <v>78.982596533412931</v>
      </c>
      <c r="G48" s="50">
        <v>79.036705959651954</v>
      </c>
      <c r="H48" s="50">
        <v>79.041228808190013</v>
      </c>
      <c r="I48" s="50">
        <v>79.518035731273471</v>
      </c>
      <c r="J48" s="50">
        <v>79.433461644789062</v>
      </c>
      <c r="K48" s="50">
        <v>79.75246279143218</v>
      </c>
      <c r="L48" s="50">
        <v>79.565950115697973</v>
      </c>
      <c r="M48" s="50">
        <v>79.942582760751478</v>
      </c>
      <c r="N48" s="50">
        <v>80.025511970147846</v>
      </c>
    </row>
    <row r="49" spans="1:14" x14ac:dyDescent="0.25">
      <c r="A49" s="51" t="s">
        <v>46</v>
      </c>
      <c r="B49" s="51"/>
      <c r="C49" s="52">
        <v>82.856228836778442</v>
      </c>
      <c r="D49" s="52">
        <v>82.417520929609609</v>
      </c>
      <c r="E49" s="52">
        <v>82.675864243940936</v>
      </c>
      <c r="F49" s="52">
        <v>82.687852942602788</v>
      </c>
      <c r="G49" s="52">
        <v>82.700892730867139</v>
      </c>
      <c r="H49" s="52">
        <v>82.669033323659562</v>
      </c>
      <c r="I49" s="52">
        <v>83.055869687868537</v>
      </c>
      <c r="J49" s="52">
        <v>82.954224977196247</v>
      </c>
      <c r="K49" s="52">
        <v>83.208270624059296</v>
      </c>
      <c r="L49" s="52">
        <v>83.023136573323313</v>
      </c>
      <c r="M49" s="52">
        <v>83.32788080621107</v>
      </c>
      <c r="N49" s="52">
        <v>83.379485601865113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CFE4-0A87-45F1-9ACD-07AD859BEE30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69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18271</v>
      </c>
      <c r="D8" s="21">
        <v>18406.813563888063</v>
      </c>
      <c r="E8" s="21">
        <v>18533.98554352986</v>
      </c>
      <c r="F8" s="21">
        <v>18658.841800126753</v>
      </c>
      <c r="G8" s="21">
        <v>18777.278040690937</v>
      </c>
      <c r="H8" s="21">
        <v>18898.015312250864</v>
      </c>
      <c r="I8" s="21">
        <v>19014.071810788013</v>
      </c>
      <c r="J8" s="21">
        <v>19132.930773335986</v>
      </c>
      <c r="K8" s="21">
        <v>19248.254276763444</v>
      </c>
      <c r="L8" s="21">
        <v>19364.583338832846</v>
      </c>
      <c r="M8" s="21">
        <v>19472.147262981311</v>
      </c>
      <c r="N8" s="21">
        <v>19581.258325617677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155.44177342657073</v>
      </c>
      <c r="D10" s="26">
        <f t="shared" ref="D10:N10" si="0">SUM(D11:D12)</f>
        <v>160.00582156639953</v>
      </c>
      <c r="E10" s="26">
        <f t="shared" si="0"/>
        <v>161.70490956720312</v>
      </c>
      <c r="F10" s="26">
        <f t="shared" si="0"/>
        <v>162.92151683115168</v>
      </c>
      <c r="G10" s="26">
        <f t="shared" si="0"/>
        <v>164.64971387636524</v>
      </c>
      <c r="H10" s="26">
        <f t="shared" si="0"/>
        <v>167.30101708501257</v>
      </c>
      <c r="I10" s="26">
        <f t="shared" si="0"/>
        <v>168.77123719122162</v>
      </c>
      <c r="J10" s="26">
        <f t="shared" si="0"/>
        <v>169.52704780099083</v>
      </c>
      <c r="K10" s="26">
        <f t="shared" si="0"/>
        <v>171.23431743678887</v>
      </c>
      <c r="L10" s="26">
        <f t="shared" si="0"/>
        <v>170.99291304238733</v>
      </c>
      <c r="M10" s="26">
        <f t="shared" si="0"/>
        <v>172.2994688461709</v>
      </c>
      <c r="N10" s="26">
        <f t="shared" si="0"/>
        <v>171.90631515099727</v>
      </c>
    </row>
    <row r="11" spans="1:14" x14ac:dyDescent="0.25">
      <c r="A11" s="20" t="s">
        <v>34</v>
      </c>
      <c r="B11" s="18"/>
      <c r="C11" s="22">
        <v>79.672038680982908</v>
      </c>
      <c r="D11" s="22">
        <v>82.045886033026122</v>
      </c>
      <c r="E11" s="22">
        <v>82.904547544606672</v>
      </c>
      <c r="F11" s="22">
        <v>83.51992824407877</v>
      </c>
      <c r="G11" s="22">
        <v>84.308588430668948</v>
      </c>
      <c r="H11" s="22">
        <v>85.723117772994541</v>
      </c>
      <c r="I11" s="22">
        <v>86.297805026841388</v>
      </c>
      <c r="J11" s="22">
        <v>87.013882942101489</v>
      </c>
      <c r="K11" s="22">
        <v>87.872439972439949</v>
      </c>
      <c r="L11" s="22">
        <v>87.422429586803318</v>
      </c>
      <c r="M11" s="22">
        <v>88.500799300128719</v>
      </c>
      <c r="N11" s="22">
        <v>88.057789249727307</v>
      </c>
    </row>
    <row r="12" spans="1:14" x14ac:dyDescent="0.25">
      <c r="A12" s="27" t="s">
        <v>35</v>
      </c>
      <c r="B12" s="28"/>
      <c r="C12" s="29">
        <v>75.769734745587826</v>
      </c>
      <c r="D12" s="29">
        <v>77.959935533373411</v>
      </c>
      <c r="E12" s="29">
        <v>78.800362022596445</v>
      </c>
      <c r="F12" s="29">
        <v>79.401588587072908</v>
      </c>
      <c r="G12" s="29">
        <v>80.341125445696292</v>
      </c>
      <c r="H12" s="29">
        <v>81.577899312018033</v>
      </c>
      <c r="I12" s="29">
        <v>82.473432164380228</v>
      </c>
      <c r="J12" s="29">
        <v>82.51316485888934</v>
      </c>
      <c r="K12" s="29">
        <v>83.361877464348922</v>
      </c>
      <c r="L12" s="29">
        <v>83.570483455584011</v>
      </c>
      <c r="M12" s="29">
        <v>83.798669546042177</v>
      </c>
      <c r="N12" s="29">
        <v>83.848525901269966</v>
      </c>
    </row>
    <row r="13" spans="1:14" x14ac:dyDescent="0.25">
      <c r="A13" s="33" t="s">
        <v>36</v>
      </c>
      <c r="B13" s="18"/>
      <c r="C13" s="26">
        <f>SUM(C14:C15)</f>
        <v>193.65515023704353</v>
      </c>
      <c r="D13" s="26">
        <f t="shared" ref="D13:N13" si="1">SUM(D14:D15)</f>
        <v>205.23154108646392</v>
      </c>
      <c r="E13" s="26">
        <f t="shared" si="1"/>
        <v>204.89303937032727</v>
      </c>
      <c r="F13" s="26">
        <f t="shared" si="1"/>
        <v>209.7725709811761</v>
      </c>
      <c r="G13" s="26">
        <f t="shared" si="1"/>
        <v>214.47196960030175</v>
      </c>
      <c r="H13" s="26">
        <f t="shared" si="1"/>
        <v>219.62219669468072</v>
      </c>
      <c r="I13" s="26">
        <f t="shared" si="1"/>
        <v>216.90429606632671</v>
      </c>
      <c r="J13" s="26">
        <f t="shared" si="1"/>
        <v>224.21522464980416</v>
      </c>
      <c r="K13" s="26">
        <f t="shared" si="1"/>
        <v>224.32957998016298</v>
      </c>
      <c r="L13" s="26">
        <f t="shared" si="1"/>
        <v>233.91325807642971</v>
      </c>
      <c r="M13" s="26">
        <f t="shared" si="1"/>
        <v>232.45974068584951</v>
      </c>
      <c r="N13" s="26">
        <f t="shared" si="1"/>
        <v>236.65874323966781</v>
      </c>
    </row>
    <row r="14" spans="1:14" x14ac:dyDescent="0.25">
      <c r="A14" s="20" t="s">
        <v>37</v>
      </c>
      <c r="B14" s="18"/>
      <c r="C14" s="22">
        <v>95.777548368369821</v>
      </c>
      <c r="D14" s="22">
        <v>101.04513263545968</v>
      </c>
      <c r="E14" s="22">
        <v>101.1722757539379</v>
      </c>
      <c r="F14" s="22">
        <v>103.91113481883653</v>
      </c>
      <c r="G14" s="22">
        <v>106.40171843632082</v>
      </c>
      <c r="H14" s="22">
        <v>109.16362904712456</v>
      </c>
      <c r="I14" s="22">
        <v>108.12807757067273</v>
      </c>
      <c r="J14" s="22">
        <v>111.706083801907</v>
      </c>
      <c r="K14" s="22">
        <v>111.8402017045437</v>
      </c>
      <c r="L14" s="22">
        <v>116.42460629429304</v>
      </c>
      <c r="M14" s="22">
        <v>115.77695973527945</v>
      </c>
      <c r="N14" s="22">
        <v>117.85534309784057</v>
      </c>
    </row>
    <row r="15" spans="1:14" x14ac:dyDescent="0.25">
      <c r="A15" s="10" t="s">
        <v>38</v>
      </c>
      <c r="B15" s="12"/>
      <c r="C15" s="23">
        <v>97.877601868673693</v>
      </c>
      <c r="D15" s="23">
        <v>104.18640845100424</v>
      </c>
      <c r="E15" s="23">
        <v>103.72076361638938</v>
      </c>
      <c r="F15" s="23">
        <v>105.86143616233956</v>
      </c>
      <c r="G15" s="23">
        <v>108.07025116398094</v>
      </c>
      <c r="H15" s="23">
        <v>110.45856764755615</v>
      </c>
      <c r="I15" s="23">
        <v>108.77621849565398</v>
      </c>
      <c r="J15" s="23">
        <v>112.50914084789716</v>
      </c>
      <c r="K15" s="23">
        <v>112.48937827561926</v>
      </c>
      <c r="L15" s="23">
        <v>117.48865178213669</v>
      </c>
      <c r="M15" s="23">
        <v>116.68278095057008</v>
      </c>
      <c r="N15" s="23">
        <v>118.80340014182724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-38.213376810472795</v>
      </c>
      <c r="D17" s="32">
        <f t="shared" ref="D17:N17" si="2">D10-D13</f>
        <v>-45.225719520064388</v>
      </c>
      <c r="E17" s="32">
        <f t="shared" si="2"/>
        <v>-43.188129803124156</v>
      </c>
      <c r="F17" s="32">
        <f t="shared" si="2"/>
        <v>-46.851054150024424</v>
      </c>
      <c r="G17" s="32">
        <f t="shared" si="2"/>
        <v>-49.822255723936507</v>
      </c>
      <c r="H17" s="32">
        <f t="shared" si="2"/>
        <v>-52.32117960966815</v>
      </c>
      <c r="I17" s="32">
        <f t="shared" si="2"/>
        <v>-48.133058875105093</v>
      </c>
      <c r="J17" s="32">
        <f t="shared" si="2"/>
        <v>-54.688176848813328</v>
      </c>
      <c r="K17" s="32">
        <f t="shared" si="2"/>
        <v>-53.095262543374105</v>
      </c>
      <c r="L17" s="32">
        <f t="shared" si="2"/>
        <v>-62.920345034042384</v>
      </c>
      <c r="M17" s="32">
        <f t="shared" si="2"/>
        <v>-60.160271839678614</v>
      </c>
      <c r="N17" s="32">
        <f t="shared" si="2"/>
        <v>-64.752428088670541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734.40141477101452</v>
      </c>
      <c r="D19" s="26">
        <f t="shared" ref="D19:N19" si="3">SUM(D20:D21)</f>
        <v>732.45183994137733</v>
      </c>
      <c r="E19" s="26">
        <f t="shared" si="3"/>
        <v>729.92664667548047</v>
      </c>
      <c r="F19" s="26">
        <f t="shared" si="3"/>
        <v>728.70275103684685</v>
      </c>
      <c r="G19" s="26">
        <f t="shared" si="3"/>
        <v>732.58222094153905</v>
      </c>
      <c r="H19" s="26">
        <f t="shared" si="3"/>
        <v>731.52654356209075</v>
      </c>
      <c r="I19" s="26">
        <f t="shared" si="3"/>
        <v>731.75610539472837</v>
      </c>
      <c r="J19" s="26">
        <f t="shared" si="3"/>
        <v>732.83435274335397</v>
      </c>
      <c r="K19" s="26">
        <f t="shared" si="3"/>
        <v>732.61699162378545</v>
      </c>
      <c r="L19" s="26">
        <f t="shared" si="3"/>
        <v>732.65119576856659</v>
      </c>
      <c r="M19" s="26">
        <f t="shared" si="3"/>
        <v>732.51881104313463</v>
      </c>
      <c r="N19" s="26">
        <f t="shared" si="3"/>
        <v>732.41527335848104</v>
      </c>
    </row>
    <row r="20" spans="1:14" x14ac:dyDescent="0.25">
      <c r="A20" s="60" t="s">
        <v>40</v>
      </c>
      <c r="B20" s="60"/>
      <c r="C20" s="22">
        <v>365.49208238801026</v>
      </c>
      <c r="D20" s="22">
        <v>364.46137051901792</v>
      </c>
      <c r="E20" s="22">
        <v>363.0097303484327</v>
      </c>
      <c r="F20" s="22">
        <v>362.13642727747072</v>
      </c>
      <c r="G20" s="22">
        <v>364.47199661775852</v>
      </c>
      <c r="H20" s="22">
        <v>363.55757410304062</v>
      </c>
      <c r="I20" s="22">
        <v>363.0474256189334</v>
      </c>
      <c r="J20" s="22">
        <v>364.22406146612082</v>
      </c>
      <c r="K20" s="22">
        <v>364.38944456936389</v>
      </c>
      <c r="L20" s="22">
        <v>364.01025973649809</v>
      </c>
      <c r="M20" s="22">
        <v>363.97680736431636</v>
      </c>
      <c r="N20" s="22">
        <v>363.86215815684324</v>
      </c>
    </row>
    <row r="21" spans="1:14" x14ac:dyDescent="0.25">
      <c r="A21" s="27" t="s">
        <v>41</v>
      </c>
      <c r="B21" s="27"/>
      <c r="C21" s="29">
        <v>368.9093323830042</v>
      </c>
      <c r="D21" s="29">
        <v>367.99046942235947</v>
      </c>
      <c r="E21" s="29">
        <v>366.91691632704777</v>
      </c>
      <c r="F21" s="29">
        <v>366.56632375937613</v>
      </c>
      <c r="G21" s="29">
        <v>368.11022432378053</v>
      </c>
      <c r="H21" s="29">
        <v>367.96896945905013</v>
      </c>
      <c r="I21" s="29">
        <v>368.70867977579496</v>
      </c>
      <c r="J21" s="29">
        <v>368.61029127723316</v>
      </c>
      <c r="K21" s="29">
        <v>368.22754705442162</v>
      </c>
      <c r="L21" s="29">
        <v>368.64093603206857</v>
      </c>
      <c r="M21" s="29">
        <v>368.54200367881828</v>
      </c>
      <c r="N21" s="29">
        <v>368.55311520163787</v>
      </c>
    </row>
    <row r="22" spans="1:14" x14ac:dyDescent="0.25">
      <c r="A22" s="63" t="s">
        <v>44</v>
      </c>
      <c r="B22" s="63"/>
      <c r="C22" s="26">
        <f>SUM(C23:C24)</f>
        <v>560.37447407247987</v>
      </c>
      <c r="D22" s="26">
        <f t="shared" ref="D22:N22" si="4">SUM(D23:D24)</f>
        <v>560.05414077951195</v>
      </c>
      <c r="E22" s="26">
        <f t="shared" si="4"/>
        <v>561.88226027546602</v>
      </c>
      <c r="F22" s="26">
        <f t="shared" si="4"/>
        <v>563.41545632263706</v>
      </c>
      <c r="G22" s="26">
        <f t="shared" si="4"/>
        <v>562.0226936576787</v>
      </c>
      <c r="H22" s="26">
        <f t="shared" si="4"/>
        <v>563.14886541527255</v>
      </c>
      <c r="I22" s="26">
        <f t="shared" si="4"/>
        <v>564.76408397164801</v>
      </c>
      <c r="J22" s="26">
        <f t="shared" si="4"/>
        <v>562.82267246708443</v>
      </c>
      <c r="K22" s="26">
        <f t="shared" si="4"/>
        <v>563.19266701101219</v>
      </c>
      <c r="L22" s="26">
        <f t="shared" si="4"/>
        <v>562.16692658605734</v>
      </c>
      <c r="M22" s="26">
        <f t="shared" si="4"/>
        <v>563.24747656709042</v>
      </c>
      <c r="N22" s="26">
        <f t="shared" si="4"/>
        <v>562.0664347320261</v>
      </c>
    </row>
    <row r="23" spans="1:14" x14ac:dyDescent="0.25">
      <c r="A23" s="60" t="s">
        <v>42</v>
      </c>
      <c r="B23" s="60"/>
      <c r="C23" s="23">
        <v>281.58425397090821</v>
      </c>
      <c r="D23" s="22">
        <v>281.39117026876005</v>
      </c>
      <c r="E23" s="22">
        <v>283.11751438013965</v>
      </c>
      <c r="F23" s="22">
        <v>283.0866265946118</v>
      </c>
      <c r="G23" s="22">
        <v>282.12728177734863</v>
      </c>
      <c r="H23" s="22">
        <v>283.9041310835417</v>
      </c>
      <c r="I23" s="22">
        <v>284.66504688689588</v>
      </c>
      <c r="J23" s="22">
        <v>282.47271887465507</v>
      </c>
      <c r="K23" s="22">
        <v>282.68092226040301</v>
      </c>
      <c r="L23" s="22">
        <v>281.89970548041475</v>
      </c>
      <c r="M23" s="22">
        <v>283.03815674003818</v>
      </c>
      <c r="N23" s="22">
        <v>281.93167785979097</v>
      </c>
    </row>
    <row r="24" spans="1:14" x14ac:dyDescent="0.25">
      <c r="A24" s="10" t="s">
        <v>43</v>
      </c>
      <c r="B24" s="10"/>
      <c r="C24" s="23">
        <v>278.79022010157161</v>
      </c>
      <c r="D24" s="23">
        <v>278.6629705107519</v>
      </c>
      <c r="E24" s="23">
        <v>278.76474589532637</v>
      </c>
      <c r="F24" s="23">
        <v>280.32882972802531</v>
      </c>
      <c r="G24" s="23">
        <v>279.89541188033002</v>
      </c>
      <c r="H24" s="23">
        <v>279.24473433173085</v>
      </c>
      <c r="I24" s="23">
        <v>280.09903708475207</v>
      </c>
      <c r="J24" s="23">
        <v>280.3499535924293</v>
      </c>
      <c r="K24" s="23">
        <v>280.51174475060924</v>
      </c>
      <c r="L24" s="23">
        <v>280.26722110564259</v>
      </c>
      <c r="M24" s="23">
        <v>280.20931982705224</v>
      </c>
      <c r="N24" s="23">
        <v>280.13475687223513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174.02694069853464</v>
      </c>
      <c r="D26" s="32">
        <f t="shared" ref="D26:N26" si="5">D19-D22</f>
        <v>172.39769916186538</v>
      </c>
      <c r="E26" s="32">
        <f t="shared" si="5"/>
        <v>168.04438640001445</v>
      </c>
      <c r="F26" s="32">
        <f t="shared" si="5"/>
        <v>165.28729471420979</v>
      </c>
      <c r="G26" s="32">
        <f t="shared" si="5"/>
        <v>170.55952728386035</v>
      </c>
      <c r="H26" s="32">
        <f t="shared" si="5"/>
        <v>168.3776781468182</v>
      </c>
      <c r="I26" s="32">
        <f t="shared" si="5"/>
        <v>166.99202142308036</v>
      </c>
      <c r="J26" s="32">
        <f t="shared" si="5"/>
        <v>170.01168027626954</v>
      </c>
      <c r="K26" s="32">
        <f t="shared" si="5"/>
        <v>169.42432461277326</v>
      </c>
      <c r="L26" s="32">
        <f t="shared" si="5"/>
        <v>170.48426918250925</v>
      </c>
      <c r="M26" s="32">
        <f t="shared" si="5"/>
        <v>169.27133447604422</v>
      </c>
      <c r="N26" s="32">
        <f t="shared" si="5"/>
        <v>170.34883862645495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135.81356388806185</v>
      </c>
      <c r="D30" s="32">
        <f t="shared" ref="D30:N30" si="6">D17+D26+D28</f>
        <v>127.17197964180099</v>
      </c>
      <c r="E30" s="32">
        <f t="shared" si="6"/>
        <v>124.85625659689029</v>
      </c>
      <c r="F30" s="32">
        <f t="shared" si="6"/>
        <v>118.43624056418537</v>
      </c>
      <c r="G30" s="32">
        <f t="shared" si="6"/>
        <v>120.73727155992384</v>
      </c>
      <c r="H30" s="32">
        <f t="shared" si="6"/>
        <v>116.05649853715005</v>
      </c>
      <c r="I30" s="32">
        <f t="shared" si="6"/>
        <v>118.85896254797527</v>
      </c>
      <c r="J30" s="32">
        <f t="shared" si="6"/>
        <v>115.32350342745622</v>
      </c>
      <c r="K30" s="32">
        <f t="shared" si="6"/>
        <v>116.32906206939916</v>
      </c>
      <c r="L30" s="32">
        <f t="shared" si="6"/>
        <v>107.56392414846687</v>
      </c>
      <c r="M30" s="32">
        <f t="shared" si="6"/>
        <v>109.1110626363656</v>
      </c>
      <c r="N30" s="32">
        <f t="shared" si="6"/>
        <v>105.59641053778441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18406.813563888063</v>
      </c>
      <c r="D32" s="21">
        <v>18533.98554352986</v>
      </c>
      <c r="E32" s="21">
        <v>18658.841800126753</v>
      </c>
      <c r="F32" s="21">
        <v>18777.278040690937</v>
      </c>
      <c r="G32" s="21">
        <v>18898.015312250864</v>
      </c>
      <c r="H32" s="21">
        <v>19014.071810788013</v>
      </c>
      <c r="I32" s="21">
        <v>19132.930773335986</v>
      </c>
      <c r="J32" s="21">
        <v>19248.254276763444</v>
      </c>
      <c r="K32" s="21">
        <v>19364.583338832846</v>
      </c>
      <c r="L32" s="21">
        <v>19472.147262981311</v>
      </c>
      <c r="M32" s="21">
        <v>19581.258325617677</v>
      </c>
      <c r="N32" s="21">
        <v>19686.854736155459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7.4332857472532154E-3</v>
      </c>
      <c r="D34" s="39">
        <f t="shared" ref="D34:N34" si="7">(D32/D8)-1</f>
        <v>6.9089622275140261E-3</v>
      </c>
      <c r="E34" s="39">
        <f t="shared" si="7"/>
        <v>6.7366113081102075E-3</v>
      </c>
      <c r="F34" s="39">
        <f t="shared" si="7"/>
        <v>6.3474593885768371E-3</v>
      </c>
      <c r="G34" s="39">
        <f t="shared" si="7"/>
        <v>6.4299666489617824E-3</v>
      </c>
      <c r="H34" s="39">
        <f t="shared" si="7"/>
        <v>6.1412003651999392E-3</v>
      </c>
      <c r="I34" s="39">
        <f t="shared" si="7"/>
        <v>6.2511051673075357E-3</v>
      </c>
      <c r="J34" s="39">
        <f t="shared" si="7"/>
        <v>6.0274876229717833E-3</v>
      </c>
      <c r="K34" s="39">
        <f t="shared" si="7"/>
        <v>6.0436162363999291E-3</v>
      </c>
      <c r="L34" s="39">
        <f t="shared" si="7"/>
        <v>5.5546727893061032E-3</v>
      </c>
      <c r="M34" s="39">
        <f t="shared" si="7"/>
        <v>5.6034427617439597E-3</v>
      </c>
      <c r="N34" s="39">
        <f t="shared" si="7"/>
        <v>5.3927285357158183E-3</v>
      </c>
    </row>
    <row r="35" spans="1:14" ht="15.75" thickBot="1" x14ac:dyDescent="0.3">
      <c r="A35" s="40" t="s">
        <v>15</v>
      </c>
      <c r="B35" s="41"/>
      <c r="C35" s="42">
        <f>(C32/$C$8)-1</f>
        <v>7.4332857472532154E-3</v>
      </c>
      <c r="D35" s="42">
        <f t="shared" ref="D35:N35" si="8">(D32/$C$8)-1</f>
        <v>1.4393604265221294E-2</v>
      </c>
      <c r="E35" s="42">
        <f t="shared" si="8"/>
        <v>2.122717969058896E-2</v>
      </c>
      <c r="F35" s="42">
        <f t="shared" si="8"/>
        <v>2.7709377740186003E-2</v>
      </c>
      <c r="G35" s="42">
        <f t="shared" si="8"/>
        <v>3.4317514763880563E-2</v>
      </c>
      <c r="H35" s="42">
        <f t="shared" si="8"/>
        <v>4.0669465863281351E-2</v>
      </c>
      <c r="I35" s="42">
        <f t="shared" si="8"/>
        <v>4.7174800138798378E-2</v>
      </c>
      <c r="J35" s="42">
        <f t="shared" si="8"/>
        <v>5.3486633285722895E-2</v>
      </c>
      <c r="K35" s="42">
        <f t="shared" si="8"/>
        <v>5.985350220747887E-2</v>
      </c>
      <c r="L35" s="42">
        <f t="shared" si="8"/>
        <v>6.5740641616841566E-2</v>
      </c>
      <c r="M35" s="42">
        <f t="shared" si="8"/>
        <v>7.171245830100581E-2</v>
      </c>
      <c r="N35" s="42">
        <f t="shared" si="8"/>
        <v>7.7491912656967754E-2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1.6467692150086226</v>
      </c>
      <c r="D41" s="47">
        <v>1.6643651455325417</v>
      </c>
      <c r="E41" s="47">
        <v>1.6559216115817412</v>
      </c>
      <c r="F41" s="47">
        <v>1.6458844572971081</v>
      </c>
      <c r="G41" s="47">
        <v>1.6460520845753848</v>
      </c>
      <c r="H41" s="47">
        <v>1.6578901025068147</v>
      </c>
      <c r="I41" s="47">
        <v>1.6631757448178814</v>
      </c>
      <c r="J41" s="47">
        <v>1.6654496609045046</v>
      </c>
      <c r="K41" s="47">
        <v>1.6796541730949812</v>
      </c>
      <c r="L41" s="47">
        <v>1.6768516288960562</v>
      </c>
      <c r="M41" s="47">
        <v>1.6912445094240047</v>
      </c>
      <c r="N41" s="47">
        <v>1.6910460426287948</v>
      </c>
    </row>
    <row r="43" spans="1:14" x14ac:dyDescent="0.25">
      <c r="A43" s="48" t="s">
        <v>31</v>
      </c>
      <c r="B43" s="48"/>
      <c r="C43" s="49">
        <v>91.718546484822468</v>
      </c>
      <c r="D43" s="49">
        <v>94.307883247773631</v>
      </c>
      <c r="E43" s="49">
        <v>92.007616131855727</v>
      </c>
      <c r="F43" s="49">
        <v>91.766420834035998</v>
      </c>
      <c r="G43" s="49">
        <v>91.542097378962993</v>
      </c>
      <c r="H43" s="49">
        <v>91.679842340311524</v>
      </c>
      <c r="I43" s="49">
        <v>88.445375331665943</v>
      </c>
      <c r="J43" s="49">
        <v>89.167330497933023</v>
      </c>
      <c r="K43" s="49">
        <v>87.049812855382939</v>
      </c>
      <c r="L43" s="49">
        <v>88.473986696042701</v>
      </c>
      <c r="M43" s="49">
        <v>85.989747483751529</v>
      </c>
      <c r="N43" s="49">
        <v>85.561614229620233</v>
      </c>
    </row>
    <row r="44" spans="1:14" x14ac:dyDescent="0.25">
      <c r="A44" s="19" t="s">
        <v>47</v>
      </c>
      <c r="B44" s="19"/>
      <c r="C44" s="50">
        <v>92.801524697606922</v>
      </c>
      <c r="D44" s="50">
        <v>94.307883247773617</v>
      </c>
      <c r="E44" s="50">
        <v>91.810703066169623</v>
      </c>
      <c r="F44" s="50">
        <v>91.394701355246667</v>
      </c>
      <c r="G44" s="50">
        <v>91.005844169900541</v>
      </c>
      <c r="H44" s="50">
        <v>90.971246956329182</v>
      </c>
      <c r="I44" s="50">
        <v>87.62179510867287</v>
      </c>
      <c r="J44" s="50">
        <v>88.207596241072011</v>
      </c>
      <c r="K44" s="50">
        <v>86.004285358043418</v>
      </c>
      <c r="L44" s="50">
        <v>87.308735587239056</v>
      </c>
      <c r="M44" s="50">
        <v>84.754087169601249</v>
      </c>
      <c r="N44" s="50">
        <v>84.253742989932093</v>
      </c>
    </row>
    <row r="45" spans="1:14" x14ac:dyDescent="0.25">
      <c r="A45" s="51" t="s">
        <v>48</v>
      </c>
      <c r="B45" s="51"/>
      <c r="C45" s="52">
        <v>90.682996971693157</v>
      </c>
      <c r="D45" s="52">
        <v>94.307883247773603</v>
      </c>
      <c r="E45" s="52">
        <v>92.200506410517448</v>
      </c>
      <c r="F45" s="52">
        <v>92.134244515468069</v>
      </c>
      <c r="G45" s="52">
        <v>92.076281377086204</v>
      </c>
      <c r="H45" s="52">
        <v>92.391060242485551</v>
      </c>
      <c r="I45" s="52">
        <v>89.279536976400721</v>
      </c>
      <c r="J45" s="52">
        <v>90.141101615750699</v>
      </c>
      <c r="K45" s="52">
        <v>88.114815606585793</v>
      </c>
      <c r="L45" s="52">
        <v>89.659778226884356</v>
      </c>
      <c r="M45" s="52">
        <v>87.251949757362041</v>
      </c>
      <c r="N45" s="52">
        <v>86.899795498972679</v>
      </c>
    </row>
    <row r="47" spans="1:14" x14ac:dyDescent="0.25">
      <c r="A47" s="48" t="s">
        <v>32</v>
      </c>
      <c r="B47" s="48"/>
      <c r="C47" s="49">
        <v>80.545616785496904</v>
      </c>
      <c r="D47" s="49">
        <v>80.190309513063028</v>
      </c>
      <c r="E47" s="49">
        <v>80.493326959584849</v>
      </c>
      <c r="F47" s="49">
        <v>80.520963573722611</v>
      </c>
      <c r="G47" s="49">
        <v>80.550260419775427</v>
      </c>
      <c r="H47" s="49">
        <v>80.534997048460951</v>
      </c>
      <c r="I47" s="49">
        <v>80.96127129223801</v>
      </c>
      <c r="J47" s="49">
        <v>80.865163955103341</v>
      </c>
      <c r="K47" s="49">
        <v>81.150813892698821</v>
      </c>
      <c r="L47" s="49">
        <v>80.965712768166739</v>
      </c>
      <c r="M47" s="49">
        <v>81.306535451538963</v>
      </c>
      <c r="N47" s="49">
        <v>81.375001368708027</v>
      </c>
    </row>
    <row r="48" spans="1:14" x14ac:dyDescent="0.25">
      <c r="A48" s="19" t="s">
        <v>45</v>
      </c>
      <c r="B48" s="19"/>
      <c r="C48" s="50">
        <v>78.37173752623923</v>
      </c>
      <c r="D48" s="50">
        <v>78.164102668544587</v>
      </c>
      <c r="E48" s="50">
        <v>78.50902449169817</v>
      </c>
      <c r="F48" s="50">
        <v>78.568012844971307</v>
      </c>
      <c r="G48" s="50">
        <v>78.623058723466386</v>
      </c>
      <c r="H48" s="50">
        <v>78.628544088221005</v>
      </c>
      <c r="I48" s="50">
        <v>79.106861369136482</v>
      </c>
      <c r="J48" s="50">
        <v>79.023050334114672</v>
      </c>
      <c r="K48" s="50">
        <v>79.343263009673038</v>
      </c>
      <c r="L48" s="50">
        <v>79.157374599566793</v>
      </c>
      <c r="M48" s="50">
        <v>79.53524867008457</v>
      </c>
      <c r="N48" s="50">
        <v>79.619099837886282</v>
      </c>
    </row>
    <row r="49" spans="1:14" x14ac:dyDescent="0.25">
      <c r="A49" s="51" t="s">
        <v>46</v>
      </c>
      <c r="B49" s="51"/>
      <c r="C49" s="52">
        <v>82.48949833204577</v>
      </c>
      <c r="D49" s="52">
        <v>82.051870087757166</v>
      </c>
      <c r="E49" s="52">
        <v>82.311475507178287</v>
      </c>
      <c r="F49" s="52">
        <v>82.324419986035693</v>
      </c>
      <c r="G49" s="52">
        <v>82.338405385967363</v>
      </c>
      <c r="H49" s="52">
        <v>82.307631957383165</v>
      </c>
      <c r="I49" s="52">
        <v>82.695715101471535</v>
      </c>
      <c r="J49" s="52">
        <v>82.594926531075629</v>
      </c>
      <c r="K49" s="52">
        <v>82.849993462071041</v>
      </c>
      <c r="L49" s="52">
        <v>82.665657072793678</v>
      </c>
      <c r="M49" s="52">
        <v>82.971542447694816</v>
      </c>
      <c r="N49" s="52">
        <v>83.024148053392423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B4AA-F619-4287-BFBA-759CB751EA25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70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19410</v>
      </c>
      <c r="D8" s="21">
        <v>19425.596849345558</v>
      </c>
      <c r="E8" s="21">
        <v>19433.718409268931</v>
      </c>
      <c r="F8" s="21">
        <v>19440.71360366272</v>
      </c>
      <c r="G8" s="21">
        <v>19444.497796203024</v>
      </c>
      <c r="H8" s="21">
        <v>19455.022694808122</v>
      </c>
      <c r="I8" s="21">
        <v>19459.668611325018</v>
      </c>
      <c r="J8" s="21">
        <v>19468.979043865711</v>
      </c>
      <c r="K8" s="21">
        <v>19473.397601962995</v>
      </c>
      <c r="L8" s="21">
        <v>19478.038326274738</v>
      </c>
      <c r="M8" s="21">
        <v>19472.069354514908</v>
      </c>
      <c r="N8" s="21">
        <v>19466.605308611699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200.3403896031308</v>
      </c>
      <c r="D10" s="26">
        <f t="shared" ref="D10:N10" si="0">SUM(D11:D12)</f>
        <v>204.59576442974728</v>
      </c>
      <c r="E10" s="26">
        <f t="shared" si="0"/>
        <v>205.15314515917038</v>
      </c>
      <c r="F10" s="26">
        <f t="shared" si="0"/>
        <v>205.00142796401789</v>
      </c>
      <c r="G10" s="26">
        <f t="shared" si="0"/>
        <v>205.24212963648009</v>
      </c>
      <c r="H10" s="26">
        <f t="shared" si="0"/>
        <v>206.34269705287397</v>
      </c>
      <c r="I10" s="26">
        <f t="shared" si="0"/>
        <v>205.42297434784649</v>
      </c>
      <c r="J10" s="26">
        <f t="shared" si="0"/>
        <v>203.27359172717766</v>
      </c>
      <c r="K10" s="26">
        <f t="shared" si="0"/>
        <v>201.91902435697298</v>
      </c>
      <c r="L10" s="26">
        <f t="shared" si="0"/>
        <v>197.88965996667923</v>
      </c>
      <c r="M10" s="26">
        <f t="shared" si="0"/>
        <v>195.44761787895342</v>
      </c>
      <c r="N10" s="26">
        <f t="shared" si="0"/>
        <v>191.13758818742278</v>
      </c>
    </row>
    <row r="11" spans="1:14" x14ac:dyDescent="0.25">
      <c r="A11" s="20" t="s">
        <v>34</v>
      </c>
      <c r="B11" s="18"/>
      <c r="C11" s="22">
        <v>102.68492772545407</v>
      </c>
      <c r="D11" s="22">
        <v>104.91018768512068</v>
      </c>
      <c r="E11" s="22">
        <v>105.18003888871171</v>
      </c>
      <c r="F11" s="22">
        <v>105.09173304121039</v>
      </c>
      <c r="G11" s="22">
        <v>105.09386156084824</v>
      </c>
      <c r="H11" s="22">
        <v>105.72762574463414</v>
      </c>
      <c r="I11" s="22">
        <v>105.03893959264268</v>
      </c>
      <c r="J11" s="22">
        <v>104.33511787766642</v>
      </c>
      <c r="K11" s="22">
        <v>103.6189334748954</v>
      </c>
      <c r="L11" s="22">
        <v>101.17375367542269</v>
      </c>
      <c r="M11" s="22">
        <v>100.39073549922853</v>
      </c>
      <c r="N11" s="22">
        <v>97.908872303645566</v>
      </c>
    </row>
    <row r="12" spans="1:14" x14ac:dyDescent="0.25">
      <c r="A12" s="27" t="s">
        <v>35</v>
      </c>
      <c r="B12" s="28"/>
      <c r="C12" s="29">
        <v>97.655461877676728</v>
      </c>
      <c r="D12" s="29">
        <v>99.685576744626601</v>
      </c>
      <c r="E12" s="29">
        <v>99.973106270458672</v>
      </c>
      <c r="F12" s="29">
        <v>99.909694922807503</v>
      </c>
      <c r="G12" s="29">
        <v>100.14826807563185</v>
      </c>
      <c r="H12" s="29">
        <v>100.61507130823983</v>
      </c>
      <c r="I12" s="29">
        <v>100.38403475520381</v>
      </c>
      <c r="J12" s="29">
        <v>98.93847384951124</v>
      </c>
      <c r="K12" s="29">
        <v>98.300090882077583</v>
      </c>
      <c r="L12" s="29">
        <v>96.715906291256545</v>
      </c>
      <c r="M12" s="29">
        <v>95.056882379724897</v>
      </c>
      <c r="N12" s="29">
        <v>93.228715883777213</v>
      </c>
    </row>
    <row r="13" spans="1:14" x14ac:dyDescent="0.25">
      <c r="A13" s="33" t="s">
        <v>36</v>
      </c>
      <c r="B13" s="18"/>
      <c r="C13" s="26">
        <f>SUM(C14:C15)</f>
        <v>190.36762596067007</v>
      </c>
      <c r="D13" s="26">
        <f t="shared" ref="D13:N13" si="1">SUM(D14:D15)</f>
        <v>197.42902097616627</v>
      </c>
      <c r="E13" s="26">
        <f t="shared" si="1"/>
        <v>193.49908029846776</v>
      </c>
      <c r="F13" s="26">
        <f t="shared" si="1"/>
        <v>194.29366798682673</v>
      </c>
      <c r="G13" s="26">
        <f t="shared" si="1"/>
        <v>195.65103343283556</v>
      </c>
      <c r="H13" s="26">
        <f t="shared" si="1"/>
        <v>197.50067019386654</v>
      </c>
      <c r="I13" s="26">
        <f t="shared" si="1"/>
        <v>191.43081491072718</v>
      </c>
      <c r="J13" s="26">
        <f t="shared" si="1"/>
        <v>195.70204086966973</v>
      </c>
      <c r="K13" s="26">
        <f t="shared" si="1"/>
        <v>193.08964013297629</v>
      </c>
      <c r="L13" s="26">
        <f t="shared" si="1"/>
        <v>199.46740829355298</v>
      </c>
      <c r="M13" s="26">
        <f t="shared" si="1"/>
        <v>196.54773458800622</v>
      </c>
      <c r="N13" s="26">
        <f t="shared" si="1"/>
        <v>198.79936341623954</v>
      </c>
    </row>
    <row r="14" spans="1:14" x14ac:dyDescent="0.25">
      <c r="A14" s="20" t="s">
        <v>37</v>
      </c>
      <c r="B14" s="18"/>
      <c r="C14" s="22">
        <v>88.721753015743616</v>
      </c>
      <c r="D14" s="22">
        <v>91.304215839445078</v>
      </c>
      <c r="E14" s="22">
        <v>90.055183618831023</v>
      </c>
      <c r="F14" s="22">
        <v>90.884226888131565</v>
      </c>
      <c r="G14" s="22">
        <v>91.627330840763577</v>
      </c>
      <c r="H14" s="22">
        <v>92.892424570238589</v>
      </c>
      <c r="I14" s="22">
        <v>90.425845470967033</v>
      </c>
      <c r="J14" s="22">
        <v>92.663743165479815</v>
      </c>
      <c r="K14" s="22">
        <v>91.653688200094933</v>
      </c>
      <c r="L14" s="22">
        <v>94.841166186285264</v>
      </c>
      <c r="M14" s="22">
        <v>93.708403985392749</v>
      </c>
      <c r="N14" s="22">
        <v>95.070138715897201</v>
      </c>
    </row>
    <row r="15" spans="1:14" x14ac:dyDescent="0.25">
      <c r="A15" s="10" t="s">
        <v>38</v>
      </c>
      <c r="B15" s="12"/>
      <c r="C15" s="23">
        <v>101.64587294492647</v>
      </c>
      <c r="D15" s="23">
        <v>106.12480513672121</v>
      </c>
      <c r="E15" s="23">
        <v>103.44389667963674</v>
      </c>
      <c r="F15" s="23">
        <v>103.40944109869515</v>
      </c>
      <c r="G15" s="23">
        <v>104.023702592072</v>
      </c>
      <c r="H15" s="23">
        <v>104.60824562362797</v>
      </c>
      <c r="I15" s="23">
        <v>101.00496943976015</v>
      </c>
      <c r="J15" s="23">
        <v>103.03829770418992</v>
      </c>
      <c r="K15" s="23">
        <v>101.43595193288135</v>
      </c>
      <c r="L15" s="23">
        <v>104.6262421072677</v>
      </c>
      <c r="M15" s="23">
        <v>102.83933060261347</v>
      </c>
      <c r="N15" s="23">
        <v>103.72922470034234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9.972763642460734</v>
      </c>
      <c r="D17" s="32">
        <f t="shared" ref="D17:N17" si="2">D10-D13</f>
        <v>7.166743453581006</v>
      </c>
      <c r="E17" s="32">
        <f t="shared" si="2"/>
        <v>11.654064860702618</v>
      </c>
      <c r="F17" s="32">
        <f t="shared" si="2"/>
        <v>10.707759977191159</v>
      </c>
      <c r="G17" s="32">
        <f t="shared" si="2"/>
        <v>9.5910962036445255</v>
      </c>
      <c r="H17" s="32">
        <f t="shared" si="2"/>
        <v>8.8420268590074329</v>
      </c>
      <c r="I17" s="32">
        <f t="shared" si="2"/>
        <v>13.992159437119312</v>
      </c>
      <c r="J17" s="32">
        <f t="shared" si="2"/>
        <v>7.5715508575079298</v>
      </c>
      <c r="K17" s="32">
        <f t="shared" si="2"/>
        <v>8.8293842239966978</v>
      </c>
      <c r="L17" s="32">
        <f t="shared" si="2"/>
        <v>-1.5777483268737456</v>
      </c>
      <c r="M17" s="32">
        <f t="shared" si="2"/>
        <v>-1.1001167090527986</v>
      </c>
      <c r="N17" s="32">
        <f t="shared" si="2"/>
        <v>-7.6617752288167651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836.46045155926208</v>
      </c>
      <c r="D19" s="26">
        <f t="shared" ref="D19:N19" si="3">SUM(D20:D21)</f>
        <v>833.33375748136905</v>
      </c>
      <c r="E19" s="26">
        <f t="shared" si="3"/>
        <v>830.30353532615413</v>
      </c>
      <c r="F19" s="26">
        <f t="shared" si="3"/>
        <v>828.37914608522578</v>
      </c>
      <c r="G19" s="26">
        <f t="shared" si="3"/>
        <v>831.71510784625002</v>
      </c>
      <c r="H19" s="26">
        <f t="shared" si="3"/>
        <v>830.36414079934116</v>
      </c>
      <c r="I19" s="26">
        <f t="shared" si="3"/>
        <v>828.91316864471833</v>
      </c>
      <c r="J19" s="26">
        <f t="shared" si="3"/>
        <v>830.30737574702243</v>
      </c>
      <c r="K19" s="26">
        <f t="shared" si="3"/>
        <v>829.34836610244815</v>
      </c>
      <c r="L19" s="26">
        <f t="shared" si="3"/>
        <v>830.29163640122988</v>
      </c>
      <c r="M19" s="26">
        <f t="shared" si="3"/>
        <v>828.63791700348929</v>
      </c>
      <c r="N19" s="26">
        <f t="shared" si="3"/>
        <v>828.49227309519654</v>
      </c>
    </row>
    <row r="20" spans="1:14" x14ac:dyDescent="0.25">
      <c r="A20" s="60" t="s">
        <v>40</v>
      </c>
      <c r="B20" s="60"/>
      <c r="C20" s="22">
        <v>414.78996080950895</v>
      </c>
      <c r="D20" s="22">
        <v>413.32060866041797</v>
      </c>
      <c r="E20" s="22">
        <v>411.70697735105034</v>
      </c>
      <c r="F20" s="22">
        <v>410.80572049887752</v>
      </c>
      <c r="G20" s="22">
        <v>412.24149196483046</v>
      </c>
      <c r="H20" s="22">
        <v>411.25738241084088</v>
      </c>
      <c r="I20" s="22">
        <v>410.72285111762943</v>
      </c>
      <c r="J20" s="22">
        <v>411.9127618762397</v>
      </c>
      <c r="K20" s="22">
        <v>411.45723508924209</v>
      </c>
      <c r="L20" s="22">
        <v>412.00470709160953</v>
      </c>
      <c r="M20" s="22">
        <v>410.76495549235369</v>
      </c>
      <c r="N20" s="22">
        <v>410.90562338473899</v>
      </c>
    </row>
    <row r="21" spans="1:14" x14ac:dyDescent="0.25">
      <c r="A21" s="27" t="s">
        <v>41</v>
      </c>
      <c r="B21" s="27"/>
      <c r="C21" s="29">
        <v>421.67049074975313</v>
      </c>
      <c r="D21" s="29">
        <v>420.01314882095113</v>
      </c>
      <c r="E21" s="29">
        <v>418.59655797510379</v>
      </c>
      <c r="F21" s="29">
        <v>417.57342558634832</v>
      </c>
      <c r="G21" s="29">
        <v>419.47361588141956</v>
      </c>
      <c r="H21" s="29">
        <v>419.10675838850028</v>
      </c>
      <c r="I21" s="29">
        <v>418.19031752708895</v>
      </c>
      <c r="J21" s="29">
        <v>418.39461387078273</v>
      </c>
      <c r="K21" s="29">
        <v>417.89113101320601</v>
      </c>
      <c r="L21" s="29">
        <v>418.28692930962029</v>
      </c>
      <c r="M21" s="29">
        <v>417.87296151113566</v>
      </c>
      <c r="N21" s="29">
        <v>417.58664971045755</v>
      </c>
    </row>
    <row r="22" spans="1:14" x14ac:dyDescent="0.25">
      <c r="A22" s="63" t="s">
        <v>44</v>
      </c>
      <c r="B22" s="63"/>
      <c r="C22" s="26">
        <f>SUM(C23:C24)</f>
        <v>830.83636585616762</v>
      </c>
      <c r="D22" s="26">
        <f t="shared" ref="D22:N22" si="4">SUM(D23:D24)</f>
        <v>832.37894101157963</v>
      </c>
      <c r="E22" s="26">
        <f t="shared" si="4"/>
        <v>834.96240579306186</v>
      </c>
      <c r="F22" s="26">
        <f t="shared" si="4"/>
        <v>835.30271352211275</v>
      </c>
      <c r="G22" s="26">
        <f t="shared" si="4"/>
        <v>830.78130544479905</v>
      </c>
      <c r="H22" s="26">
        <f t="shared" si="4"/>
        <v>834.56025114145109</v>
      </c>
      <c r="I22" s="26">
        <f t="shared" si="4"/>
        <v>833.59489554114691</v>
      </c>
      <c r="J22" s="26">
        <f t="shared" si="4"/>
        <v>833.46036850724431</v>
      </c>
      <c r="K22" s="26">
        <f t="shared" si="4"/>
        <v>833.53702601469899</v>
      </c>
      <c r="L22" s="26">
        <f t="shared" si="4"/>
        <v>834.68285983418696</v>
      </c>
      <c r="M22" s="26">
        <f t="shared" si="4"/>
        <v>833.00184619764514</v>
      </c>
      <c r="N22" s="26">
        <f t="shared" si="4"/>
        <v>834.52948942999808</v>
      </c>
    </row>
    <row r="23" spans="1:14" x14ac:dyDescent="0.25">
      <c r="A23" s="60" t="s">
        <v>42</v>
      </c>
      <c r="B23" s="60"/>
      <c r="C23" s="23">
        <v>418.37781433812683</v>
      </c>
      <c r="D23" s="22">
        <v>418.54464417917802</v>
      </c>
      <c r="E23" s="22">
        <v>422.31745108889521</v>
      </c>
      <c r="F23" s="22">
        <v>422.64281104927642</v>
      </c>
      <c r="G23" s="22">
        <v>418.62980486756248</v>
      </c>
      <c r="H23" s="22">
        <v>421.41151938713352</v>
      </c>
      <c r="I23" s="22">
        <v>422.45720038951225</v>
      </c>
      <c r="J23" s="22">
        <v>421.32607883989147</v>
      </c>
      <c r="K23" s="22">
        <v>421.15745669335689</v>
      </c>
      <c r="L23" s="22">
        <v>421.50948571503778</v>
      </c>
      <c r="M23" s="22">
        <v>421.05739317021437</v>
      </c>
      <c r="N23" s="22">
        <v>421.60101335215131</v>
      </c>
    </row>
    <row r="24" spans="1:14" x14ac:dyDescent="0.25">
      <c r="A24" s="10" t="s">
        <v>43</v>
      </c>
      <c r="B24" s="10"/>
      <c r="C24" s="23">
        <v>412.45855151804079</v>
      </c>
      <c r="D24" s="23">
        <v>413.83429683240155</v>
      </c>
      <c r="E24" s="23">
        <v>412.64495470416659</v>
      </c>
      <c r="F24" s="23">
        <v>412.65990247283628</v>
      </c>
      <c r="G24" s="23">
        <v>412.15150057723662</v>
      </c>
      <c r="H24" s="23">
        <v>413.14873175431751</v>
      </c>
      <c r="I24" s="23">
        <v>411.13769515163466</v>
      </c>
      <c r="J24" s="23">
        <v>412.13428966735285</v>
      </c>
      <c r="K24" s="23">
        <v>412.37956932134216</v>
      </c>
      <c r="L24" s="23">
        <v>413.17337411914923</v>
      </c>
      <c r="M24" s="23">
        <v>411.94445302743082</v>
      </c>
      <c r="N24" s="23">
        <v>412.92847607784677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5.6240857030944653</v>
      </c>
      <c r="D26" s="32">
        <f t="shared" ref="D26:N26" si="5">D19-D22</f>
        <v>0.95481646978942081</v>
      </c>
      <c r="E26" s="32">
        <f t="shared" si="5"/>
        <v>-4.6588704669077288</v>
      </c>
      <c r="F26" s="32">
        <f t="shared" si="5"/>
        <v>-6.9235674368869695</v>
      </c>
      <c r="G26" s="32">
        <f t="shared" si="5"/>
        <v>0.93380240145097559</v>
      </c>
      <c r="H26" s="32">
        <f t="shared" si="5"/>
        <v>-4.1961103421099324</v>
      </c>
      <c r="I26" s="32">
        <f t="shared" si="5"/>
        <v>-4.6817268964285859</v>
      </c>
      <c r="J26" s="32">
        <f t="shared" si="5"/>
        <v>-3.1529927602218777</v>
      </c>
      <c r="K26" s="32">
        <f t="shared" si="5"/>
        <v>-4.1886599122508414</v>
      </c>
      <c r="L26" s="32">
        <f t="shared" si="5"/>
        <v>-4.3912234329570765</v>
      </c>
      <c r="M26" s="32">
        <f t="shared" si="5"/>
        <v>-4.363929194155844</v>
      </c>
      <c r="N26" s="32">
        <f t="shared" si="5"/>
        <v>-6.037216334801542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15.596849345555199</v>
      </c>
      <c r="D30" s="32">
        <f t="shared" ref="D30:N30" si="6">D17+D26+D28</f>
        <v>8.1215599233704268</v>
      </c>
      <c r="E30" s="32">
        <f t="shared" si="6"/>
        <v>6.9951943937948897</v>
      </c>
      <c r="F30" s="32">
        <f t="shared" si="6"/>
        <v>3.7841925403041898</v>
      </c>
      <c r="G30" s="32">
        <f t="shared" si="6"/>
        <v>10.524898605095501</v>
      </c>
      <c r="H30" s="32">
        <f t="shared" si="6"/>
        <v>4.6459165168975005</v>
      </c>
      <c r="I30" s="32">
        <f t="shared" si="6"/>
        <v>9.3104325406907265</v>
      </c>
      <c r="J30" s="32">
        <f t="shared" si="6"/>
        <v>4.4185580972860521</v>
      </c>
      <c r="K30" s="32">
        <f t="shared" si="6"/>
        <v>4.6407243117458563</v>
      </c>
      <c r="L30" s="32">
        <f t="shared" si="6"/>
        <v>-5.9689717598308221</v>
      </c>
      <c r="M30" s="32">
        <f t="shared" si="6"/>
        <v>-5.4640459032086426</v>
      </c>
      <c r="N30" s="32">
        <f t="shared" si="6"/>
        <v>-13.698991563618307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19425.596849345558</v>
      </c>
      <c r="D32" s="21">
        <v>19433.718409268931</v>
      </c>
      <c r="E32" s="21">
        <v>19440.71360366272</v>
      </c>
      <c r="F32" s="21">
        <v>19444.497796203024</v>
      </c>
      <c r="G32" s="21">
        <v>19455.022694808122</v>
      </c>
      <c r="H32" s="21">
        <v>19459.668611325018</v>
      </c>
      <c r="I32" s="21">
        <v>19468.979043865711</v>
      </c>
      <c r="J32" s="21">
        <v>19473.397601962995</v>
      </c>
      <c r="K32" s="21">
        <v>19478.038326274738</v>
      </c>
      <c r="L32" s="21">
        <v>19472.069354514908</v>
      </c>
      <c r="M32" s="21">
        <v>19466.605308611699</v>
      </c>
      <c r="N32" s="21">
        <v>19452.906317048084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8.0354710693253395E-4</v>
      </c>
      <c r="D34" s="39">
        <f t="shared" ref="D34:N34" si="7">(D32/D8)-1</f>
        <v>4.1808547692823161E-4</v>
      </c>
      <c r="E34" s="39">
        <f t="shared" si="7"/>
        <v>3.5995141261557784E-4</v>
      </c>
      <c r="F34" s="39">
        <f t="shared" si="7"/>
        <v>1.9465296477561012E-4</v>
      </c>
      <c r="G34" s="39">
        <f t="shared" si="7"/>
        <v>5.4127901452671878E-4</v>
      </c>
      <c r="H34" s="39">
        <f t="shared" si="7"/>
        <v>2.3880293483991011E-4</v>
      </c>
      <c r="I34" s="39">
        <f t="shared" si="7"/>
        <v>4.7844764094673309E-4</v>
      </c>
      <c r="J34" s="39">
        <f t="shared" si="7"/>
        <v>2.2695376513226506E-4</v>
      </c>
      <c r="K34" s="39">
        <f t="shared" si="7"/>
        <v>2.3831097205517793E-4</v>
      </c>
      <c r="L34" s="39">
        <f t="shared" si="7"/>
        <v>-3.0644624781228647E-4</v>
      </c>
      <c r="M34" s="39">
        <f t="shared" si="7"/>
        <v>-2.8060941052177046E-4</v>
      </c>
      <c r="N34" s="39">
        <f t="shared" si="7"/>
        <v>-7.0371753813469606E-4</v>
      </c>
    </row>
    <row r="35" spans="1:14" ht="15.75" thickBot="1" x14ac:dyDescent="0.3">
      <c r="A35" s="40" t="s">
        <v>15</v>
      </c>
      <c r="B35" s="41"/>
      <c r="C35" s="42">
        <f>(C32/$C$8)-1</f>
        <v>8.0354710693253395E-4</v>
      </c>
      <c r="D35" s="42">
        <f t="shared" ref="D35:N35" si="8">(D32/$C$8)-1</f>
        <v>1.2219685352359289E-3</v>
      </c>
      <c r="E35" s="42">
        <f t="shared" si="8"/>
        <v>1.5823597971520442E-3</v>
      </c>
      <c r="F35" s="42">
        <f t="shared" si="8"/>
        <v>1.7773207729534501E-3</v>
      </c>
      <c r="G35" s="42">
        <f t="shared" si="8"/>
        <v>2.3195618139166818E-3</v>
      </c>
      <c r="H35" s="42">
        <f t="shared" si="8"/>
        <v>2.5589186669252584E-3</v>
      </c>
      <c r="I35" s="42">
        <f t="shared" si="8"/>
        <v>3.0385906164713816E-3</v>
      </c>
      <c r="J35" s="42">
        <f t="shared" si="8"/>
        <v>3.2662340011846425E-3</v>
      </c>
      <c r="K35" s="42">
        <f t="shared" si="8"/>
        <v>3.5053233526398664E-3</v>
      </c>
      <c r="L35" s="42">
        <f t="shared" si="8"/>
        <v>3.1978029116388473E-3</v>
      </c>
      <c r="M35" s="42">
        <f t="shared" si="8"/>
        <v>2.9162961675270882E-3</v>
      </c>
      <c r="N35" s="42">
        <f t="shared" si="8"/>
        <v>2.2105263806329045E-3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1.5244442590026603</v>
      </c>
      <c r="D41" s="47">
        <v>1.5403867456977907</v>
      </c>
      <c r="E41" s="47">
        <v>1.5326382331843706</v>
      </c>
      <c r="F41" s="47">
        <v>1.5230553509123026</v>
      </c>
      <c r="G41" s="47">
        <v>1.5230483229408904</v>
      </c>
      <c r="H41" s="47">
        <v>1.5341596195233769</v>
      </c>
      <c r="I41" s="47">
        <v>1.5387418718324073</v>
      </c>
      <c r="J41" s="47">
        <v>1.5408429009259352</v>
      </c>
      <c r="K41" s="47">
        <v>1.5539355014003025</v>
      </c>
      <c r="L41" s="47">
        <v>1.5513282632440335</v>
      </c>
      <c r="M41" s="47">
        <v>1.564284505892543</v>
      </c>
      <c r="N41" s="47">
        <v>1.5638266594299874</v>
      </c>
    </row>
    <row r="43" spans="1:14" x14ac:dyDescent="0.25">
      <c r="A43" s="48" t="s">
        <v>31</v>
      </c>
      <c r="B43" s="48"/>
      <c r="C43" s="49">
        <v>88.694547146043504</v>
      </c>
      <c r="D43" s="49">
        <v>91.298057186674455</v>
      </c>
      <c r="E43" s="49">
        <v>89.10230705594816</v>
      </c>
      <c r="F43" s="49">
        <v>88.88580518893616</v>
      </c>
      <c r="G43" s="49">
        <v>88.678606100781906</v>
      </c>
      <c r="H43" s="49">
        <v>88.811286072440041</v>
      </c>
      <c r="I43" s="49">
        <v>85.649199835030316</v>
      </c>
      <c r="J43" s="49">
        <v>86.338009386295028</v>
      </c>
      <c r="K43" s="49">
        <v>84.271570405378455</v>
      </c>
      <c r="L43" s="49">
        <v>85.639842924012243</v>
      </c>
      <c r="M43" s="49">
        <v>83.204429771722985</v>
      </c>
      <c r="N43" s="49">
        <v>82.736369838890496</v>
      </c>
    </row>
    <row r="44" spans="1:14" x14ac:dyDescent="0.25">
      <c r="A44" s="19" t="s">
        <v>47</v>
      </c>
      <c r="B44" s="19"/>
      <c r="C44" s="50">
        <v>89.817725804942796</v>
      </c>
      <c r="D44" s="50">
        <v>91.298057186674455</v>
      </c>
      <c r="E44" s="50">
        <v>88.890347052414114</v>
      </c>
      <c r="F44" s="50">
        <v>88.485899213346599</v>
      </c>
      <c r="G44" s="50">
        <v>88.101408136446111</v>
      </c>
      <c r="H44" s="50">
        <v>88.053687373020395</v>
      </c>
      <c r="I44" s="50">
        <v>84.769651420022754</v>
      </c>
      <c r="J44" s="50">
        <v>85.322000847578636</v>
      </c>
      <c r="K44" s="50">
        <v>83.174621952258775</v>
      </c>
      <c r="L44" s="50">
        <v>84.427603112461199</v>
      </c>
      <c r="M44" s="50">
        <v>81.941553777922948</v>
      </c>
      <c r="N44" s="50">
        <v>81.408158561843564</v>
      </c>
    </row>
    <row r="45" spans="1:14" x14ac:dyDescent="0.25">
      <c r="A45" s="51" t="s">
        <v>48</v>
      </c>
      <c r="B45" s="51"/>
      <c r="C45" s="52">
        <v>87.736891450478112</v>
      </c>
      <c r="D45" s="52">
        <v>91.298057186674455</v>
      </c>
      <c r="E45" s="52">
        <v>89.287657910095007</v>
      </c>
      <c r="F45" s="52">
        <v>89.240269917351995</v>
      </c>
      <c r="G45" s="52">
        <v>89.193321313968397</v>
      </c>
      <c r="H45" s="52">
        <v>89.495048226794253</v>
      </c>
      <c r="I45" s="52">
        <v>86.452255253113464</v>
      </c>
      <c r="J45" s="52">
        <v>87.272608680591773</v>
      </c>
      <c r="K45" s="52">
        <v>85.287914850672081</v>
      </c>
      <c r="L45" s="52">
        <v>86.769185923969744</v>
      </c>
      <c r="M45" s="52">
        <v>84.389555737823031</v>
      </c>
      <c r="N45" s="52">
        <v>83.99234759454994</v>
      </c>
    </row>
    <row r="47" spans="1:14" x14ac:dyDescent="0.25">
      <c r="A47" s="48" t="s">
        <v>32</v>
      </c>
      <c r="B47" s="48"/>
      <c r="C47" s="49">
        <v>80.987417285081193</v>
      </c>
      <c r="D47" s="49">
        <v>80.642500781503259</v>
      </c>
      <c r="E47" s="49">
        <v>80.938119646187147</v>
      </c>
      <c r="F47" s="49">
        <v>80.964555411040976</v>
      </c>
      <c r="G47" s="49">
        <v>80.993074886861322</v>
      </c>
      <c r="H47" s="49">
        <v>80.974317423251151</v>
      </c>
      <c r="I47" s="49">
        <v>81.403690500083599</v>
      </c>
      <c r="J47" s="49">
        <v>81.304428827590883</v>
      </c>
      <c r="K47" s="49">
        <v>81.590881286850077</v>
      </c>
      <c r="L47" s="49">
        <v>81.403592074260956</v>
      </c>
      <c r="M47" s="49">
        <v>81.743283141853709</v>
      </c>
      <c r="N47" s="49">
        <v>81.809948644732472</v>
      </c>
    </row>
    <row r="48" spans="1:14" x14ac:dyDescent="0.25">
      <c r="A48" s="19" t="s">
        <v>45</v>
      </c>
      <c r="B48" s="19"/>
      <c r="C48" s="50">
        <v>78.789188079693673</v>
      </c>
      <c r="D48" s="50">
        <v>78.580920956014523</v>
      </c>
      <c r="E48" s="50">
        <v>78.924510640385861</v>
      </c>
      <c r="F48" s="50">
        <v>78.982596533412917</v>
      </c>
      <c r="G48" s="50">
        <v>79.036705959651954</v>
      </c>
      <c r="H48" s="50">
        <v>79.041228808189999</v>
      </c>
      <c r="I48" s="50">
        <v>79.518035731273471</v>
      </c>
      <c r="J48" s="50">
        <v>79.433461644789062</v>
      </c>
      <c r="K48" s="50">
        <v>79.752462791432208</v>
      </c>
      <c r="L48" s="50">
        <v>79.565950115697973</v>
      </c>
      <c r="M48" s="50">
        <v>79.942582760751463</v>
      </c>
      <c r="N48" s="50">
        <v>80.025511970147846</v>
      </c>
    </row>
    <row r="49" spans="1:14" x14ac:dyDescent="0.25">
      <c r="A49" s="51" t="s">
        <v>46</v>
      </c>
      <c r="B49" s="51"/>
      <c r="C49" s="52">
        <v>82.856228836778442</v>
      </c>
      <c r="D49" s="52">
        <v>82.417520929609609</v>
      </c>
      <c r="E49" s="52">
        <v>82.675864243940936</v>
      </c>
      <c r="F49" s="52">
        <v>82.687852942602788</v>
      </c>
      <c r="G49" s="52">
        <v>82.700892730867139</v>
      </c>
      <c r="H49" s="52">
        <v>82.669033323659562</v>
      </c>
      <c r="I49" s="52">
        <v>83.055869687868537</v>
      </c>
      <c r="J49" s="52">
        <v>82.954224977196262</v>
      </c>
      <c r="K49" s="52">
        <v>83.208270624059296</v>
      </c>
      <c r="L49" s="52">
        <v>83.023136573323313</v>
      </c>
      <c r="M49" s="52">
        <v>83.32788080621107</v>
      </c>
      <c r="N49" s="52">
        <v>83.379485601865113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74BF-1D57-4ED6-9562-EAF632619EF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71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13446</v>
      </c>
      <c r="D8" s="21">
        <v>13619.105122138069</v>
      </c>
      <c r="E8" s="21">
        <v>13783.490471493345</v>
      </c>
      <c r="F8" s="21">
        <v>13947.51104200874</v>
      </c>
      <c r="G8" s="21">
        <v>14107.528480755385</v>
      </c>
      <c r="H8" s="21">
        <v>14268.009313828301</v>
      </c>
      <c r="I8" s="21">
        <v>14422.797453961639</v>
      </c>
      <c r="J8" s="21">
        <v>14582.90603423265</v>
      </c>
      <c r="K8" s="21">
        <v>14738.744205911702</v>
      </c>
      <c r="L8" s="21">
        <v>14896.952851255564</v>
      </c>
      <c r="M8" s="21">
        <v>15048.005471303984</v>
      </c>
      <c r="N8" s="21">
        <v>15202.002289270718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66.921565686404918</v>
      </c>
      <c r="D10" s="26">
        <f t="shared" ref="D10:N10" si="0">SUM(D11:D12)</f>
        <v>68.776358792004885</v>
      </c>
      <c r="E10" s="26">
        <f t="shared" si="0"/>
        <v>69.578301993714234</v>
      </c>
      <c r="F10" s="26">
        <f t="shared" si="0"/>
        <v>70.476269260426349</v>
      </c>
      <c r="G10" s="26">
        <f t="shared" si="0"/>
        <v>71.724033034755678</v>
      </c>
      <c r="H10" s="26">
        <f t="shared" si="0"/>
        <v>73.48466355406309</v>
      </c>
      <c r="I10" s="26">
        <f t="shared" si="0"/>
        <v>74.915384024572006</v>
      </c>
      <c r="J10" s="26">
        <f t="shared" si="0"/>
        <v>76.26170666705741</v>
      </c>
      <c r="K10" s="26">
        <f t="shared" si="0"/>
        <v>78.192485261377669</v>
      </c>
      <c r="L10" s="26">
        <f t="shared" si="0"/>
        <v>79.210717085743966</v>
      </c>
      <c r="M10" s="26">
        <f t="shared" si="0"/>
        <v>80.952252397186228</v>
      </c>
      <c r="N10" s="26">
        <f t="shared" si="0"/>
        <v>81.95179168969328</v>
      </c>
    </row>
    <row r="11" spans="1:14" x14ac:dyDescent="0.25">
      <c r="A11" s="20" t="s">
        <v>34</v>
      </c>
      <c r="B11" s="18"/>
      <c r="C11" s="22">
        <v>34.300802496169887</v>
      </c>
      <c r="D11" s="22">
        <v>35.266324937269104</v>
      </c>
      <c r="E11" s="22">
        <v>35.672124372411865</v>
      </c>
      <c r="F11" s="22">
        <v>36.128886263939492</v>
      </c>
      <c r="G11" s="22">
        <v>36.726161493700197</v>
      </c>
      <c r="H11" s="22">
        <v>37.652696786373255</v>
      </c>
      <c r="I11" s="22">
        <v>38.306487003697406</v>
      </c>
      <c r="J11" s="22">
        <v>39.1431768733569</v>
      </c>
      <c r="K11" s="22">
        <v>40.126094875594788</v>
      </c>
      <c r="L11" s="22">
        <v>40.497545855786825</v>
      </c>
      <c r="M11" s="22">
        <v>41.580737829743811</v>
      </c>
      <c r="N11" s="22">
        <v>41.979223363084806</v>
      </c>
    </row>
    <row r="12" spans="1:14" x14ac:dyDescent="0.25">
      <c r="A12" s="27" t="s">
        <v>35</v>
      </c>
      <c r="B12" s="28"/>
      <c r="C12" s="29">
        <v>32.620763190235031</v>
      </c>
      <c r="D12" s="29">
        <v>33.510033854735781</v>
      </c>
      <c r="E12" s="29">
        <v>33.906177621302369</v>
      </c>
      <c r="F12" s="29">
        <v>34.347382996486857</v>
      </c>
      <c r="G12" s="29">
        <v>34.997871541055481</v>
      </c>
      <c r="H12" s="29">
        <v>35.831966767689835</v>
      </c>
      <c r="I12" s="29">
        <v>36.608897020874601</v>
      </c>
      <c r="J12" s="29">
        <v>37.11852979370051</v>
      </c>
      <c r="K12" s="29">
        <v>38.066390385782881</v>
      </c>
      <c r="L12" s="29">
        <v>38.71317122995714</v>
      </c>
      <c r="M12" s="29">
        <v>39.371514567442418</v>
      </c>
      <c r="N12" s="29">
        <v>39.972568326608474</v>
      </c>
    </row>
    <row r="13" spans="1:14" x14ac:dyDescent="0.25">
      <c r="A13" s="33" t="s">
        <v>36</v>
      </c>
      <c r="B13" s="18"/>
      <c r="C13" s="26">
        <f>SUM(C14:C15)</f>
        <v>170.02726277800474</v>
      </c>
      <c r="D13" s="26">
        <f t="shared" ref="D13:N13" si="1">SUM(D14:D15)</f>
        <v>179.31610881504116</v>
      </c>
      <c r="E13" s="26">
        <f t="shared" si="1"/>
        <v>179.17985106839365</v>
      </c>
      <c r="F13" s="26">
        <f t="shared" si="1"/>
        <v>183.49683517853623</v>
      </c>
      <c r="G13" s="26">
        <f t="shared" si="1"/>
        <v>187.7208722899756</v>
      </c>
      <c r="H13" s="26">
        <f t="shared" si="1"/>
        <v>192.63045155522542</v>
      </c>
      <c r="I13" s="26">
        <f t="shared" si="1"/>
        <v>189.35159918998207</v>
      </c>
      <c r="J13" s="26">
        <f t="shared" si="1"/>
        <v>195.86494818085748</v>
      </c>
      <c r="K13" s="26">
        <f t="shared" si="1"/>
        <v>195.84825986350313</v>
      </c>
      <c r="L13" s="26">
        <f t="shared" si="1"/>
        <v>203.66335199421951</v>
      </c>
      <c r="M13" s="26">
        <f t="shared" si="1"/>
        <v>202.10215150548774</v>
      </c>
      <c r="N13" s="26">
        <f t="shared" si="1"/>
        <v>205.92921368786725</v>
      </c>
    </row>
    <row r="14" spans="1:14" x14ac:dyDescent="0.25">
      <c r="A14" s="20" t="s">
        <v>37</v>
      </c>
      <c r="B14" s="18"/>
      <c r="C14" s="22">
        <v>83.808806153144303</v>
      </c>
      <c r="D14" s="22">
        <v>87.259016652766164</v>
      </c>
      <c r="E14" s="22">
        <v>87.238135645180648</v>
      </c>
      <c r="F14" s="22">
        <v>89.127894882643531</v>
      </c>
      <c r="G14" s="22">
        <v>91.075809339882824</v>
      </c>
      <c r="H14" s="22">
        <v>93.638144101238026</v>
      </c>
      <c r="I14" s="22">
        <v>92.096457418283237</v>
      </c>
      <c r="J14" s="22">
        <v>95.17670560028246</v>
      </c>
      <c r="K14" s="22">
        <v>95.369565957559487</v>
      </c>
      <c r="L14" s="22">
        <v>99.492140962044104</v>
      </c>
      <c r="M14" s="22">
        <v>99.038736726571386</v>
      </c>
      <c r="N14" s="22">
        <v>101.03295491716</v>
      </c>
    </row>
    <row r="15" spans="1:14" x14ac:dyDescent="0.25">
      <c r="A15" s="10" t="s">
        <v>38</v>
      </c>
      <c r="B15" s="12"/>
      <c r="C15" s="23">
        <v>86.218456624860437</v>
      </c>
      <c r="D15" s="23">
        <v>92.057092162275012</v>
      </c>
      <c r="E15" s="23">
        <v>91.941715423212997</v>
      </c>
      <c r="F15" s="23">
        <v>94.368940295892713</v>
      </c>
      <c r="G15" s="23">
        <v>96.645062950092779</v>
      </c>
      <c r="H15" s="23">
        <v>98.992307453987394</v>
      </c>
      <c r="I15" s="23">
        <v>97.255141771698831</v>
      </c>
      <c r="J15" s="23">
        <v>100.68824258057502</v>
      </c>
      <c r="K15" s="23">
        <v>100.47869390594364</v>
      </c>
      <c r="L15" s="23">
        <v>104.17121103217539</v>
      </c>
      <c r="M15" s="23">
        <v>103.06341477891635</v>
      </c>
      <c r="N15" s="23">
        <v>104.89625877070725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-103.10569709159982</v>
      </c>
      <c r="D17" s="32">
        <f t="shared" ref="D17:N17" si="2">D10-D13</f>
        <v>-110.53975002303628</v>
      </c>
      <c r="E17" s="32">
        <f t="shared" si="2"/>
        <v>-109.60154907467941</v>
      </c>
      <c r="F17" s="32">
        <f t="shared" si="2"/>
        <v>-113.02056591810988</v>
      </c>
      <c r="G17" s="32">
        <f t="shared" si="2"/>
        <v>-115.99683925521992</v>
      </c>
      <c r="H17" s="32">
        <f t="shared" si="2"/>
        <v>-119.14578800116233</v>
      </c>
      <c r="I17" s="32">
        <f t="shared" si="2"/>
        <v>-114.43621516541006</v>
      </c>
      <c r="J17" s="32">
        <f t="shared" si="2"/>
        <v>-119.60324151380007</v>
      </c>
      <c r="K17" s="32">
        <f t="shared" si="2"/>
        <v>-117.65577460212546</v>
      </c>
      <c r="L17" s="32">
        <f t="shared" si="2"/>
        <v>-124.45263490847555</v>
      </c>
      <c r="M17" s="32">
        <f t="shared" si="2"/>
        <v>-121.14989910830151</v>
      </c>
      <c r="N17" s="32">
        <f t="shared" si="2"/>
        <v>-123.97742199817397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601.82963781638227</v>
      </c>
      <c r="D19" s="26">
        <f t="shared" ref="D19:N19" si="3">SUM(D20:D21)</f>
        <v>602.43069130737422</v>
      </c>
      <c r="E19" s="26">
        <f t="shared" si="3"/>
        <v>600.01947671307948</v>
      </c>
      <c r="F19" s="26">
        <f t="shared" si="3"/>
        <v>599.47299563122033</v>
      </c>
      <c r="G19" s="26">
        <f t="shared" si="3"/>
        <v>603.80067686986104</v>
      </c>
      <c r="H19" s="26">
        <f t="shared" si="3"/>
        <v>601.94811298912464</v>
      </c>
      <c r="I19" s="26">
        <f t="shared" si="3"/>
        <v>603.23895892333769</v>
      </c>
      <c r="J19" s="26">
        <f t="shared" si="3"/>
        <v>604.99718498918196</v>
      </c>
      <c r="K19" s="26">
        <f t="shared" si="3"/>
        <v>604.9107646098671</v>
      </c>
      <c r="L19" s="26">
        <f t="shared" si="3"/>
        <v>605.32264579011553</v>
      </c>
      <c r="M19" s="26">
        <f t="shared" si="3"/>
        <v>604.63792835880793</v>
      </c>
      <c r="N19" s="26">
        <f t="shared" si="3"/>
        <v>605.97739869480824</v>
      </c>
    </row>
    <row r="20" spans="1:14" x14ac:dyDescent="0.25">
      <c r="A20" s="60" t="s">
        <v>40</v>
      </c>
      <c r="B20" s="60"/>
      <c r="C20" s="22">
        <v>301.53461408793743</v>
      </c>
      <c r="D20" s="22">
        <v>301.70365318801521</v>
      </c>
      <c r="E20" s="22">
        <v>300.67194494568588</v>
      </c>
      <c r="F20" s="22">
        <v>300.29928970130385</v>
      </c>
      <c r="G20" s="22">
        <v>303.19897004114944</v>
      </c>
      <c r="H20" s="22">
        <v>301.45607912630999</v>
      </c>
      <c r="I20" s="22">
        <v>301.32587581260094</v>
      </c>
      <c r="J20" s="22">
        <v>302.86099116893951</v>
      </c>
      <c r="K20" s="22">
        <v>303.15953877121342</v>
      </c>
      <c r="L20" s="22">
        <v>303.08616576640884</v>
      </c>
      <c r="M20" s="22">
        <v>302.46062404382764</v>
      </c>
      <c r="N20" s="22">
        <v>303.08936433767144</v>
      </c>
    </row>
    <row r="21" spans="1:14" x14ac:dyDescent="0.25">
      <c r="A21" s="27" t="s">
        <v>41</v>
      </c>
      <c r="B21" s="27"/>
      <c r="C21" s="29">
        <v>300.2950237284449</v>
      </c>
      <c r="D21" s="29">
        <v>300.72703811935907</v>
      </c>
      <c r="E21" s="29">
        <v>299.34753176739366</v>
      </c>
      <c r="F21" s="29">
        <v>299.17370592991654</v>
      </c>
      <c r="G21" s="29">
        <v>300.60170682871166</v>
      </c>
      <c r="H21" s="29">
        <v>300.49203386281471</v>
      </c>
      <c r="I21" s="29">
        <v>301.91308311073675</v>
      </c>
      <c r="J21" s="29">
        <v>302.13619382024251</v>
      </c>
      <c r="K21" s="29">
        <v>301.75122583865362</v>
      </c>
      <c r="L21" s="29">
        <v>302.23648002370669</v>
      </c>
      <c r="M21" s="29">
        <v>302.17730431498029</v>
      </c>
      <c r="N21" s="29">
        <v>302.88803435713686</v>
      </c>
    </row>
    <row r="22" spans="1:14" x14ac:dyDescent="0.25">
      <c r="A22" s="63" t="s">
        <v>44</v>
      </c>
      <c r="B22" s="63"/>
      <c r="C22" s="26">
        <f>SUM(C23:C24)</f>
        <v>325.61881858671478</v>
      </c>
      <c r="D22" s="26">
        <f t="shared" ref="D22:N22" si="4">SUM(D23:D24)</f>
        <v>327.50559192906354</v>
      </c>
      <c r="E22" s="26">
        <f t="shared" si="4"/>
        <v>326.39735712300109</v>
      </c>
      <c r="F22" s="26">
        <f t="shared" si="4"/>
        <v>326.43499096646713</v>
      </c>
      <c r="G22" s="26">
        <f t="shared" si="4"/>
        <v>327.32300454172321</v>
      </c>
      <c r="H22" s="26">
        <f t="shared" si="4"/>
        <v>328.01418485462568</v>
      </c>
      <c r="I22" s="26">
        <f t="shared" si="4"/>
        <v>328.69416348691652</v>
      </c>
      <c r="J22" s="26">
        <f t="shared" si="4"/>
        <v>329.55577179633036</v>
      </c>
      <c r="K22" s="26">
        <f t="shared" si="4"/>
        <v>329.04634466388143</v>
      </c>
      <c r="L22" s="26">
        <f t="shared" si="4"/>
        <v>329.81739083321969</v>
      </c>
      <c r="M22" s="26">
        <f t="shared" si="4"/>
        <v>329.49121128377305</v>
      </c>
      <c r="N22" s="26">
        <f t="shared" si="4"/>
        <v>329.67922778067009</v>
      </c>
    </row>
    <row r="23" spans="1:14" x14ac:dyDescent="0.25">
      <c r="A23" s="60" t="s">
        <v>42</v>
      </c>
      <c r="B23" s="60"/>
      <c r="C23" s="23">
        <v>163.51628614285355</v>
      </c>
      <c r="D23" s="22">
        <v>164.08938215916822</v>
      </c>
      <c r="E23" s="22">
        <v>164.7641297612125</v>
      </c>
      <c r="F23" s="22">
        <v>164.38706753716505</v>
      </c>
      <c r="G23" s="22">
        <v>164.60750001757802</v>
      </c>
      <c r="H23" s="22">
        <v>165.70944623092765</v>
      </c>
      <c r="I23" s="22">
        <v>166.08890982348402</v>
      </c>
      <c r="J23" s="22">
        <v>165.73119358031312</v>
      </c>
      <c r="K23" s="22">
        <v>165.60502781751089</v>
      </c>
      <c r="L23" s="22">
        <v>165.94511842830093</v>
      </c>
      <c r="M23" s="22">
        <v>165.871503365705</v>
      </c>
      <c r="N23" s="22">
        <v>165.78892349116188</v>
      </c>
    </row>
    <row r="24" spans="1:14" x14ac:dyDescent="0.25">
      <c r="A24" s="10" t="s">
        <v>43</v>
      </c>
      <c r="B24" s="10"/>
      <c r="C24" s="23">
        <v>162.10253244386124</v>
      </c>
      <c r="D24" s="23">
        <v>163.41620976989532</v>
      </c>
      <c r="E24" s="23">
        <v>161.63322736178858</v>
      </c>
      <c r="F24" s="23">
        <v>162.0479234293021</v>
      </c>
      <c r="G24" s="23">
        <v>162.71550452414519</v>
      </c>
      <c r="H24" s="23">
        <v>162.30473862369803</v>
      </c>
      <c r="I24" s="23">
        <v>162.60525366343248</v>
      </c>
      <c r="J24" s="23">
        <v>163.82457821601724</v>
      </c>
      <c r="K24" s="23">
        <v>163.44131684637051</v>
      </c>
      <c r="L24" s="23">
        <v>163.87227240491876</v>
      </c>
      <c r="M24" s="23">
        <v>163.61970791806809</v>
      </c>
      <c r="N24" s="23">
        <v>163.89030428950821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276.21081922966749</v>
      </c>
      <c r="D26" s="32">
        <f t="shared" ref="D26:N26" si="5">D19-D22</f>
        <v>274.92509937831068</v>
      </c>
      <c r="E26" s="32">
        <f t="shared" si="5"/>
        <v>273.6221195900784</v>
      </c>
      <c r="F26" s="32">
        <f t="shared" si="5"/>
        <v>273.0380046647532</v>
      </c>
      <c r="G26" s="32">
        <f t="shared" si="5"/>
        <v>276.47767232813783</v>
      </c>
      <c r="H26" s="32">
        <f t="shared" si="5"/>
        <v>273.93392813449896</v>
      </c>
      <c r="I26" s="32">
        <f t="shared" si="5"/>
        <v>274.54479543642117</v>
      </c>
      <c r="J26" s="32">
        <f t="shared" si="5"/>
        <v>275.4414131928516</v>
      </c>
      <c r="K26" s="32">
        <f t="shared" si="5"/>
        <v>275.86441994598567</v>
      </c>
      <c r="L26" s="32">
        <f t="shared" si="5"/>
        <v>275.50525495689584</v>
      </c>
      <c r="M26" s="32">
        <f t="shared" si="5"/>
        <v>275.14671707503487</v>
      </c>
      <c r="N26" s="32">
        <f t="shared" si="5"/>
        <v>276.29817091413815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173.10512213806766</v>
      </c>
      <c r="D30" s="32">
        <f t="shared" ref="D30:N30" si="6">D17+D26+D28</f>
        <v>164.3853493552744</v>
      </c>
      <c r="E30" s="32">
        <f t="shared" si="6"/>
        <v>164.02057051539899</v>
      </c>
      <c r="F30" s="32">
        <f t="shared" si="6"/>
        <v>160.01743874664334</v>
      </c>
      <c r="G30" s="32">
        <f t="shared" si="6"/>
        <v>160.4808330729179</v>
      </c>
      <c r="H30" s="32">
        <f t="shared" si="6"/>
        <v>154.78814013333664</v>
      </c>
      <c r="I30" s="32">
        <f t="shared" si="6"/>
        <v>160.10858027101111</v>
      </c>
      <c r="J30" s="32">
        <f t="shared" si="6"/>
        <v>155.83817167905153</v>
      </c>
      <c r="K30" s="32">
        <f t="shared" si="6"/>
        <v>158.20864534386021</v>
      </c>
      <c r="L30" s="32">
        <f t="shared" si="6"/>
        <v>151.05262004842029</v>
      </c>
      <c r="M30" s="32">
        <f t="shared" si="6"/>
        <v>153.99681796673337</v>
      </c>
      <c r="N30" s="32">
        <f t="shared" si="6"/>
        <v>152.3207489159642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13619.105122138069</v>
      </c>
      <c r="D32" s="21">
        <v>13783.490471493345</v>
      </c>
      <c r="E32" s="21">
        <v>13947.51104200874</v>
      </c>
      <c r="F32" s="21">
        <v>14107.528480755385</v>
      </c>
      <c r="G32" s="21">
        <v>14268.009313828301</v>
      </c>
      <c r="H32" s="21">
        <v>14422.797453961639</v>
      </c>
      <c r="I32" s="21">
        <v>14582.90603423265</v>
      </c>
      <c r="J32" s="21">
        <v>14738.744205911702</v>
      </c>
      <c r="K32" s="21">
        <v>14896.952851255564</v>
      </c>
      <c r="L32" s="21">
        <v>15048.005471303984</v>
      </c>
      <c r="M32" s="21">
        <v>15202.002289270718</v>
      </c>
      <c r="N32" s="21">
        <v>15354.323038186678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1.2874098031985026E-2</v>
      </c>
      <c r="D34" s="39">
        <f t="shared" ref="D34:N34" si="7">(D32/D8)-1</f>
        <v>1.2070201961218885E-2</v>
      </c>
      <c r="E34" s="39">
        <f t="shared" si="7"/>
        <v>1.1899784808109271E-2</v>
      </c>
      <c r="F34" s="39">
        <f t="shared" si="7"/>
        <v>1.1472831121243532E-2</v>
      </c>
      <c r="G34" s="39">
        <f t="shared" si="7"/>
        <v>1.1375545567165357E-2</v>
      </c>
      <c r="H34" s="39">
        <f t="shared" si="7"/>
        <v>1.084861501900769E-2</v>
      </c>
      <c r="I34" s="39">
        <f t="shared" si="7"/>
        <v>1.1101076665749998E-2</v>
      </c>
      <c r="J34" s="39">
        <f t="shared" si="7"/>
        <v>1.0686359173763371E-2</v>
      </c>
      <c r="K34" s="39">
        <f t="shared" si="7"/>
        <v>1.0734201173014712E-2</v>
      </c>
      <c r="L34" s="39">
        <f t="shared" si="7"/>
        <v>1.0139833397921239E-2</v>
      </c>
      <c r="M34" s="39">
        <f t="shared" si="7"/>
        <v>1.0233702948899248E-2</v>
      </c>
      <c r="N34" s="39">
        <f t="shared" si="7"/>
        <v>1.0019782000918687E-2</v>
      </c>
    </row>
    <row r="35" spans="1:14" ht="15.75" thickBot="1" x14ac:dyDescent="0.3">
      <c r="A35" s="40" t="s">
        <v>15</v>
      </c>
      <c r="B35" s="41"/>
      <c r="C35" s="42">
        <f>(C32/$C$8)-1</f>
        <v>1.2874098031985026E-2</v>
      </c>
      <c r="D35" s="42">
        <f t="shared" ref="D35:N35" si="8">(D32/$C$8)-1</f>
        <v>2.5099692956518371E-2</v>
      </c>
      <c r="E35" s="42">
        <f t="shared" si="8"/>
        <v>3.729815870955977E-2</v>
      </c>
      <c r="F35" s="42">
        <f t="shared" si="8"/>
        <v>4.9198905306811369E-2</v>
      </c>
      <c r="G35" s="42">
        <f t="shared" si="8"/>
        <v>6.1134115263149047E-2</v>
      </c>
      <c r="H35" s="42">
        <f t="shared" si="8"/>
        <v>7.2645950763174039E-2</v>
      </c>
      <c r="I35" s="42">
        <f t="shared" si="8"/>
        <v>8.4553475697802361E-2</v>
      </c>
      <c r="J35" s="42">
        <f t="shared" si="8"/>
        <v>9.6143403682262596E-2</v>
      </c>
      <c r="K35" s="42">
        <f t="shared" si="8"/>
        <v>0.10790962749186117</v>
      </c>
      <c r="L35" s="42">
        <f t="shared" si="8"/>
        <v>0.11914364653458165</v>
      </c>
      <c r="M35" s="42">
        <f t="shared" si="8"/>
        <v>0.13059663017036427</v>
      </c>
      <c r="N35" s="42">
        <f t="shared" si="8"/>
        <v>0.14192496193564463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1.3381306870269196</v>
      </c>
      <c r="D41" s="47">
        <v>1.3519072682633211</v>
      </c>
      <c r="E41" s="47">
        <v>1.3441260406982258</v>
      </c>
      <c r="F41" s="47">
        <v>1.3362206266547003</v>
      </c>
      <c r="G41" s="47">
        <v>1.3366968522086573</v>
      </c>
      <c r="H41" s="47">
        <v>1.346674306523449</v>
      </c>
      <c r="I41" s="47">
        <v>1.3508506876825728</v>
      </c>
      <c r="J41" s="47">
        <v>1.3524925909517806</v>
      </c>
      <c r="K41" s="47">
        <v>1.3643653020757933</v>
      </c>
      <c r="L41" s="47">
        <v>1.3625590062771151</v>
      </c>
      <c r="M41" s="47">
        <v>1.374629914689623</v>
      </c>
      <c r="N41" s="47">
        <v>1.3747019574075721</v>
      </c>
    </row>
    <row r="43" spans="1:14" x14ac:dyDescent="0.25">
      <c r="A43" s="48" t="s">
        <v>31</v>
      </c>
      <c r="B43" s="48"/>
      <c r="C43" s="49">
        <v>79.940347827901391</v>
      </c>
      <c r="D43" s="49">
        <v>82.268579003376956</v>
      </c>
      <c r="E43" s="49">
        <v>80.32002882227107</v>
      </c>
      <c r="F43" s="49">
        <v>80.168355704996671</v>
      </c>
      <c r="G43" s="49">
        <v>80.019261672665053</v>
      </c>
      <c r="H43" s="49">
        <v>80.19411117312471</v>
      </c>
      <c r="I43" s="49">
        <v>77.405075133619746</v>
      </c>
      <c r="J43" s="49">
        <v>78.076353970941668</v>
      </c>
      <c r="K43" s="49">
        <v>76.273792954404044</v>
      </c>
      <c r="L43" s="49">
        <v>77.536461083962536</v>
      </c>
      <c r="M43" s="49">
        <v>75.383662780289896</v>
      </c>
      <c r="N43" s="49">
        <v>75.029542471158109</v>
      </c>
    </row>
    <row r="44" spans="1:14" x14ac:dyDescent="0.25">
      <c r="A44" s="19" t="s">
        <v>47</v>
      </c>
      <c r="B44" s="19"/>
      <c r="C44" s="50">
        <v>80.884203660758047</v>
      </c>
      <c r="D44" s="50">
        <v>82.268579003376942</v>
      </c>
      <c r="E44" s="50">
        <v>80.145142422317534</v>
      </c>
      <c r="F44" s="50">
        <v>79.83219207739522</v>
      </c>
      <c r="G44" s="50">
        <v>79.533396236223595</v>
      </c>
      <c r="H44" s="50">
        <v>79.55160164938377</v>
      </c>
      <c r="I44" s="50">
        <v>76.652315625327091</v>
      </c>
      <c r="J44" s="50">
        <v>77.199024468899992</v>
      </c>
      <c r="K44" s="50">
        <v>75.330132557887879</v>
      </c>
      <c r="L44" s="50">
        <v>76.48978361974045</v>
      </c>
      <c r="M44" s="50">
        <v>74.27349703462103</v>
      </c>
      <c r="N44" s="50">
        <v>73.851582869043952</v>
      </c>
    </row>
    <row r="45" spans="1:14" x14ac:dyDescent="0.25">
      <c r="A45" s="51" t="s">
        <v>48</v>
      </c>
      <c r="B45" s="51"/>
      <c r="C45" s="52">
        <v>79.043747523206562</v>
      </c>
      <c r="D45" s="52">
        <v>82.268579003376971</v>
      </c>
      <c r="E45" s="52">
        <v>80.48667547517617</v>
      </c>
      <c r="F45" s="52">
        <v>80.488459522394777</v>
      </c>
      <c r="G45" s="52">
        <v>80.482593148073008</v>
      </c>
      <c r="H45" s="52">
        <v>80.811494834207139</v>
      </c>
      <c r="I45" s="52">
        <v>78.131663424656281</v>
      </c>
      <c r="J45" s="52">
        <v>78.924192159215366</v>
      </c>
      <c r="K45" s="52">
        <v>77.191603160942364</v>
      </c>
      <c r="L45" s="52">
        <v>78.563223107099645</v>
      </c>
      <c r="M45" s="52">
        <v>76.482200284739733</v>
      </c>
      <c r="N45" s="52">
        <v>76.200199708160881</v>
      </c>
    </row>
    <row r="47" spans="1:14" x14ac:dyDescent="0.25">
      <c r="A47" s="48" t="s">
        <v>32</v>
      </c>
      <c r="B47" s="48"/>
      <c r="C47" s="49">
        <v>82.168472452337269</v>
      </c>
      <c r="D47" s="49">
        <v>81.833024012251386</v>
      </c>
      <c r="E47" s="49">
        <v>82.126134201759854</v>
      </c>
      <c r="F47" s="49">
        <v>82.156703294755857</v>
      </c>
      <c r="G47" s="49">
        <v>82.182889116913458</v>
      </c>
      <c r="H47" s="49">
        <v>82.160494708431372</v>
      </c>
      <c r="I47" s="49">
        <v>82.588434332035405</v>
      </c>
      <c r="J47" s="49">
        <v>82.492197634098787</v>
      </c>
      <c r="K47" s="49">
        <v>82.774218913270204</v>
      </c>
      <c r="L47" s="49">
        <v>82.581778228620365</v>
      </c>
      <c r="M47" s="49">
        <v>82.915454230046151</v>
      </c>
      <c r="N47" s="49">
        <v>82.977476005788844</v>
      </c>
    </row>
    <row r="48" spans="1:14" x14ac:dyDescent="0.25">
      <c r="A48" s="19" t="s">
        <v>45</v>
      </c>
      <c r="B48" s="19"/>
      <c r="C48" s="50">
        <v>80.126514636225593</v>
      </c>
      <c r="D48" s="50">
        <v>79.915927853270944</v>
      </c>
      <c r="E48" s="50">
        <v>80.255549096393281</v>
      </c>
      <c r="F48" s="50">
        <v>80.310740577340809</v>
      </c>
      <c r="G48" s="50">
        <v>80.361831390169542</v>
      </c>
      <c r="H48" s="50">
        <v>80.363175147394486</v>
      </c>
      <c r="I48" s="50">
        <v>80.835643909668391</v>
      </c>
      <c r="J48" s="50">
        <v>80.748416683092799</v>
      </c>
      <c r="K48" s="50">
        <v>81.063880493662637</v>
      </c>
      <c r="L48" s="50">
        <v>80.875003513827451</v>
      </c>
      <c r="M48" s="50">
        <v>81.2481001434614</v>
      </c>
      <c r="N48" s="50">
        <v>81.328096432065124</v>
      </c>
    </row>
    <row r="49" spans="1:14" x14ac:dyDescent="0.25">
      <c r="A49" s="51" t="s">
        <v>46</v>
      </c>
      <c r="B49" s="51"/>
      <c r="C49" s="52">
        <v>84.033645135776027</v>
      </c>
      <c r="D49" s="52">
        <v>83.590335973977943</v>
      </c>
      <c r="E49" s="52">
        <v>83.845133462761964</v>
      </c>
      <c r="F49" s="52">
        <v>83.854012790489776</v>
      </c>
      <c r="G49" s="52">
        <v>83.863978144783616</v>
      </c>
      <c r="H49" s="52">
        <v>83.828467981716031</v>
      </c>
      <c r="I49" s="52">
        <v>84.212151737371727</v>
      </c>
      <c r="J49" s="52">
        <v>84.107431051954606</v>
      </c>
      <c r="K49" s="52">
        <v>84.358755145434117</v>
      </c>
      <c r="L49" s="52">
        <v>84.170506200267226</v>
      </c>
      <c r="M49" s="52">
        <v>84.472260969821292</v>
      </c>
      <c r="N49" s="52">
        <v>84.520685722404778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E96-2810-4012-BBC4-0F2B268BF8C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72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17988</v>
      </c>
      <c r="D8" s="21">
        <v>18007.460420014817</v>
      </c>
      <c r="E8" s="21">
        <v>18017.352234881404</v>
      </c>
      <c r="F8" s="21">
        <v>18024.246431702726</v>
      </c>
      <c r="G8" s="21">
        <v>18024.91649312056</v>
      </c>
      <c r="H8" s="21">
        <v>18029.49963215975</v>
      </c>
      <c r="I8" s="21">
        <v>18027.593950171973</v>
      </c>
      <c r="J8" s="21">
        <v>18026.266453515214</v>
      </c>
      <c r="K8" s="21">
        <v>18020.709289616814</v>
      </c>
      <c r="L8" s="21">
        <v>18014.362285310195</v>
      </c>
      <c r="M8" s="21">
        <v>17998.373085761541</v>
      </c>
      <c r="N8" s="21">
        <v>17982.589102103684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171.48168784517222</v>
      </c>
      <c r="D10" s="26">
        <f t="shared" ref="D10:N10" si="0">SUM(D11:D12)</f>
        <v>173.50951764943801</v>
      </c>
      <c r="E10" s="26">
        <f t="shared" si="0"/>
        <v>172.68940316431204</v>
      </c>
      <c r="F10" s="26">
        <f t="shared" si="0"/>
        <v>171.63447719976301</v>
      </c>
      <c r="G10" s="26">
        <f t="shared" si="0"/>
        <v>171.11402486299343</v>
      </c>
      <c r="H10" s="26">
        <f t="shared" si="0"/>
        <v>171.64356316268984</v>
      </c>
      <c r="I10" s="26">
        <f t="shared" si="0"/>
        <v>171.00893560211128</v>
      </c>
      <c r="J10" s="26">
        <f t="shared" si="0"/>
        <v>169.68232158095557</v>
      </c>
      <c r="K10" s="26">
        <f t="shared" si="0"/>
        <v>169.32578842103473</v>
      </c>
      <c r="L10" s="26">
        <f t="shared" si="0"/>
        <v>167.04406281864036</v>
      </c>
      <c r="M10" s="26">
        <f t="shared" si="0"/>
        <v>166.28450790937723</v>
      </c>
      <c r="N10" s="26">
        <f t="shared" si="0"/>
        <v>164.06143754933646</v>
      </c>
    </row>
    <row r="11" spans="1:14" x14ac:dyDescent="0.25">
      <c r="A11" s="20" t="s">
        <v>34</v>
      </c>
      <c r="B11" s="18"/>
      <c r="C11" s="22">
        <v>87.893333728174042</v>
      </c>
      <c r="D11" s="22">
        <v>88.97015103168323</v>
      </c>
      <c r="E11" s="22">
        <v>88.536191470028001</v>
      </c>
      <c r="F11" s="22">
        <v>87.986531789969504</v>
      </c>
      <c r="G11" s="22">
        <v>87.618627188882186</v>
      </c>
      <c r="H11" s="22">
        <v>87.948188458979828</v>
      </c>
      <c r="I11" s="22">
        <v>87.442007465513058</v>
      </c>
      <c r="J11" s="22">
        <v>87.093580988455074</v>
      </c>
      <c r="K11" s="22">
        <v>86.893038740940753</v>
      </c>
      <c r="L11" s="22">
        <v>85.403526730000266</v>
      </c>
      <c r="M11" s="22">
        <v>85.411243341366287</v>
      </c>
      <c r="N11" s="22">
        <v>84.039306403822692</v>
      </c>
    </row>
    <row r="12" spans="1:14" x14ac:dyDescent="0.25">
      <c r="A12" s="27" t="s">
        <v>35</v>
      </c>
      <c r="B12" s="28"/>
      <c r="C12" s="29">
        <v>83.588354116998175</v>
      </c>
      <c r="D12" s="29">
        <v>84.53936661775478</v>
      </c>
      <c r="E12" s="29">
        <v>84.153211694284039</v>
      </c>
      <c r="F12" s="29">
        <v>83.647945409793508</v>
      </c>
      <c r="G12" s="29">
        <v>83.495397674111246</v>
      </c>
      <c r="H12" s="29">
        <v>83.695374703710016</v>
      </c>
      <c r="I12" s="29">
        <v>83.566928136598221</v>
      </c>
      <c r="J12" s="29">
        <v>82.5887405925005</v>
      </c>
      <c r="K12" s="29">
        <v>82.432749680093977</v>
      </c>
      <c r="L12" s="29">
        <v>81.64053608864009</v>
      </c>
      <c r="M12" s="29">
        <v>80.873264568010939</v>
      </c>
      <c r="N12" s="29">
        <v>80.022131145513768</v>
      </c>
    </row>
    <row r="13" spans="1:14" x14ac:dyDescent="0.25">
      <c r="A13" s="33" t="s">
        <v>36</v>
      </c>
      <c r="B13" s="18"/>
      <c r="C13" s="26">
        <f>SUM(C14:C15)</f>
        <v>162.49746891560417</v>
      </c>
      <c r="D13" s="26">
        <f t="shared" ref="D13:N13" si="1">SUM(D14:D15)</f>
        <v>169.54687127083298</v>
      </c>
      <c r="E13" s="26">
        <f t="shared" si="1"/>
        <v>167.84503021158486</v>
      </c>
      <c r="F13" s="26">
        <f t="shared" si="1"/>
        <v>170.48940618716762</v>
      </c>
      <c r="G13" s="26">
        <f t="shared" si="1"/>
        <v>173.19590486215122</v>
      </c>
      <c r="H13" s="26">
        <f t="shared" si="1"/>
        <v>176.93167673286536</v>
      </c>
      <c r="I13" s="26">
        <f t="shared" si="1"/>
        <v>173.88227612069383</v>
      </c>
      <c r="J13" s="26">
        <f t="shared" si="1"/>
        <v>179.43471469782679</v>
      </c>
      <c r="K13" s="26">
        <f t="shared" si="1"/>
        <v>178.8813852199076</v>
      </c>
      <c r="L13" s="26">
        <f t="shared" si="1"/>
        <v>186.23195237397761</v>
      </c>
      <c r="M13" s="26">
        <f t="shared" si="1"/>
        <v>184.93915006123271</v>
      </c>
      <c r="N13" s="26">
        <f t="shared" si="1"/>
        <v>187.91674347390921</v>
      </c>
    </row>
    <row r="14" spans="1:14" x14ac:dyDescent="0.25">
      <c r="A14" s="20" t="s">
        <v>37</v>
      </c>
      <c r="B14" s="18"/>
      <c r="C14" s="22">
        <v>85.476472753393836</v>
      </c>
      <c r="D14" s="22">
        <v>88.012337974985101</v>
      </c>
      <c r="E14" s="22">
        <v>86.704921188387672</v>
      </c>
      <c r="F14" s="22">
        <v>87.894683115067195</v>
      </c>
      <c r="G14" s="22">
        <v>89.024660456057816</v>
      </c>
      <c r="H14" s="22">
        <v>90.899673245371687</v>
      </c>
      <c r="I14" s="22">
        <v>89.27503464048759</v>
      </c>
      <c r="J14" s="22">
        <v>91.731428177540252</v>
      </c>
      <c r="K14" s="22">
        <v>91.214598602201846</v>
      </c>
      <c r="L14" s="22">
        <v>94.74409884799401</v>
      </c>
      <c r="M14" s="22">
        <v>93.905507991245344</v>
      </c>
      <c r="N14" s="22">
        <v>95.370867096460074</v>
      </c>
    </row>
    <row r="15" spans="1:14" x14ac:dyDescent="0.25">
      <c r="A15" s="10" t="s">
        <v>38</v>
      </c>
      <c r="B15" s="12"/>
      <c r="C15" s="23">
        <v>77.020996162210338</v>
      </c>
      <c r="D15" s="23">
        <v>81.534533295847893</v>
      </c>
      <c r="E15" s="23">
        <v>81.140109023197198</v>
      </c>
      <c r="F15" s="23">
        <v>82.594723072100436</v>
      </c>
      <c r="G15" s="23">
        <v>84.171244406093393</v>
      </c>
      <c r="H15" s="23">
        <v>86.032003487493654</v>
      </c>
      <c r="I15" s="23">
        <v>84.607241480206241</v>
      </c>
      <c r="J15" s="23">
        <v>87.703286520286539</v>
      </c>
      <c r="K15" s="23">
        <v>87.666786617705753</v>
      </c>
      <c r="L15" s="23">
        <v>91.48785352598361</v>
      </c>
      <c r="M15" s="23">
        <v>91.033642069987366</v>
      </c>
      <c r="N15" s="23">
        <v>92.545876377449147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8.9842189295680441</v>
      </c>
      <c r="D17" s="32">
        <f t="shared" ref="D17:N17" si="2">D10-D13</f>
        <v>3.9626463786050294</v>
      </c>
      <c r="E17" s="32">
        <f t="shared" si="2"/>
        <v>4.8443729527271842</v>
      </c>
      <c r="F17" s="32">
        <f t="shared" si="2"/>
        <v>1.1450710125953947</v>
      </c>
      <c r="G17" s="32">
        <f t="shared" si="2"/>
        <v>-2.0818799991577919</v>
      </c>
      <c r="H17" s="32">
        <f t="shared" si="2"/>
        <v>-5.2881135701755113</v>
      </c>
      <c r="I17" s="32">
        <f t="shared" si="2"/>
        <v>-2.8733405185825518</v>
      </c>
      <c r="J17" s="32">
        <f t="shared" si="2"/>
        <v>-9.7523931168712181</v>
      </c>
      <c r="K17" s="32">
        <f t="shared" si="2"/>
        <v>-9.5555967988728696</v>
      </c>
      <c r="L17" s="32">
        <f t="shared" si="2"/>
        <v>-19.18788955533725</v>
      </c>
      <c r="M17" s="32">
        <f t="shared" si="2"/>
        <v>-18.654642151855484</v>
      </c>
      <c r="N17" s="32">
        <f t="shared" si="2"/>
        <v>-23.855305924572747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715.8263300622549</v>
      </c>
      <c r="D19" s="26">
        <f t="shared" ref="D19:N19" si="3">SUM(D20:D21)</f>
        <v>714.50801270394436</v>
      </c>
      <c r="E19" s="26">
        <f t="shared" si="3"/>
        <v>711.22204417254557</v>
      </c>
      <c r="F19" s="26">
        <f t="shared" si="3"/>
        <v>710.11773160529674</v>
      </c>
      <c r="G19" s="26">
        <f t="shared" si="3"/>
        <v>714.02344444079358</v>
      </c>
      <c r="H19" s="26">
        <f t="shared" si="3"/>
        <v>713.39130857262762</v>
      </c>
      <c r="I19" s="26">
        <f t="shared" si="3"/>
        <v>711.71352023033592</v>
      </c>
      <c r="J19" s="26">
        <f t="shared" si="3"/>
        <v>713.66182619256438</v>
      </c>
      <c r="K19" s="26">
        <f t="shared" si="3"/>
        <v>712.43445199950042</v>
      </c>
      <c r="L19" s="26">
        <f t="shared" si="3"/>
        <v>713.57557183467088</v>
      </c>
      <c r="M19" s="26">
        <f t="shared" si="3"/>
        <v>712.28888899044171</v>
      </c>
      <c r="N19" s="26">
        <f t="shared" si="3"/>
        <v>712.70591033779215</v>
      </c>
    </row>
    <row r="20" spans="1:14" x14ac:dyDescent="0.25">
      <c r="A20" s="60" t="s">
        <v>40</v>
      </c>
      <c r="B20" s="60"/>
      <c r="C20" s="22">
        <v>354.37112018769852</v>
      </c>
      <c r="D20" s="22">
        <v>354.36870468317363</v>
      </c>
      <c r="E20" s="22">
        <v>352.68734358146952</v>
      </c>
      <c r="F20" s="22">
        <v>351.89179738985769</v>
      </c>
      <c r="G20" s="22">
        <v>354.02957053133503</v>
      </c>
      <c r="H20" s="22">
        <v>353.49073260315873</v>
      </c>
      <c r="I20" s="22">
        <v>352.44244513247821</v>
      </c>
      <c r="J20" s="22">
        <v>353.80029439491614</v>
      </c>
      <c r="K20" s="22">
        <v>353.38514924349602</v>
      </c>
      <c r="L20" s="22">
        <v>354.01139748151866</v>
      </c>
      <c r="M20" s="22">
        <v>352.96569855056919</v>
      </c>
      <c r="N20" s="22">
        <v>353.38549368656902</v>
      </c>
    </row>
    <row r="21" spans="1:14" x14ac:dyDescent="0.25">
      <c r="A21" s="27" t="s">
        <v>41</v>
      </c>
      <c r="B21" s="27"/>
      <c r="C21" s="29">
        <v>361.45520987455637</v>
      </c>
      <c r="D21" s="29">
        <v>360.13930802077067</v>
      </c>
      <c r="E21" s="29">
        <v>358.53470059107599</v>
      </c>
      <c r="F21" s="29">
        <v>358.22593421543905</v>
      </c>
      <c r="G21" s="29">
        <v>359.9938739094585</v>
      </c>
      <c r="H21" s="29">
        <v>359.90057596946883</v>
      </c>
      <c r="I21" s="29">
        <v>359.27107509785776</v>
      </c>
      <c r="J21" s="29">
        <v>359.86153179764824</v>
      </c>
      <c r="K21" s="29">
        <v>359.04930275600435</v>
      </c>
      <c r="L21" s="29">
        <v>359.56417435315223</v>
      </c>
      <c r="M21" s="29">
        <v>359.32319043987252</v>
      </c>
      <c r="N21" s="29">
        <v>359.32041665122307</v>
      </c>
    </row>
    <row r="22" spans="1:14" x14ac:dyDescent="0.25">
      <c r="A22" s="63" t="s">
        <v>44</v>
      </c>
      <c r="B22" s="63"/>
      <c r="C22" s="26">
        <f>SUM(C23:C24)</f>
        <v>705.35012897700767</v>
      </c>
      <c r="D22" s="26">
        <f t="shared" ref="D22:N22" si="4">SUM(D23:D24)</f>
        <v>708.57884421595895</v>
      </c>
      <c r="E22" s="26">
        <f t="shared" si="4"/>
        <v>709.17222030395419</v>
      </c>
      <c r="F22" s="26">
        <f t="shared" si="4"/>
        <v>710.59274120005512</v>
      </c>
      <c r="G22" s="26">
        <f t="shared" si="4"/>
        <v>707.35842540244641</v>
      </c>
      <c r="H22" s="26">
        <f t="shared" si="4"/>
        <v>710.00887699022917</v>
      </c>
      <c r="I22" s="26">
        <f t="shared" si="4"/>
        <v>710.16767636851341</v>
      </c>
      <c r="J22" s="26">
        <f t="shared" si="4"/>
        <v>709.46659697409132</v>
      </c>
      <c r="K22" s="26">
        <f t="shared" si="4"/>
        <v>709.2258595072451</v>
      </c>
      <c r="L22" s="26">
        <f t="shared" si="4"/>
        <v>710.37688182798786</v>
      </c>
      <c r="M22" s="26">
        <f t="shared" si="4"/>
        <v>709.41823049644768</v>
      </c>
      <c r="N22" s="26">
        <f t="shared" si="4"/>
        <v>711.12059015315685</v>
      </c>
    </row>
    <row r="23" spans="1:14" x14ac:dyDescent="0.25">
      <c r="A23" s="60" t="s">
        <v>42</v>
      </c>
      <c r="B23" s="60"/>
      <c r="C23" s="23">
        <v>353.25409501970353</v>
      </c>
      <c r="D23" s="22">
        <v>354.11485661304317</v>
      </c>
      <c r="E23" s="22">
        <v>356.4940624075295</v>
      </c>
      <c r="F23" s="22">
        <v>356.89105150913304</v>
      </c>
      <c r="G23" s="22">
        <v>354.43711356073362</v>
      </c>
      <c r="H23" s="22">
        <v>357.37685079296551</v>
      </c>
      <c r="I23" s="22">
        <v>357.89603331142672</v>
      </c>
      <c r="J23" s="22">
        <v>356.49211458889459</v>
      </c>
      <c r="K23" s="22">
        <v>356.41246234173286</v>
      </c>
      <c r="L23" s="22">
        <v>356.60265410321523</v>
      </c>
      <c r="M23" s="22">
        <v>356.69771371970876</v>
      </c>
      <c r="N23" s="22">
        <v>357.28850809180511</v>
      </c>
    </row>
    <row r="24" spans="1:14" x14ac:dyDescent="0.25">
      <c r="A24" s="10" t="s">
        <v>43</v>
      </c>
      <c r="B24" s="10"/>
      <c r="C24" s="23">
        <v>352.09603395730409</v>
      </c>
      <c r="D24" s="23">
        <v>354.46398760291584</v>
      </c>
      <c r="E24" s="23">
        <v>352.67815789642464</v>
      </c>
      <c r="F24" s="23">
        <v>353.70168969092208</v>
      </c>
      <c r="G24" s="23">
        <v>352.92131184171279</v>
      </c>
      <c r="H24" s="23">
        <v>352.63202619726366</v>
      </c>
      <c r="I24" s="23">
        <v>352.27164305708675</v>
      </c>
      <c r="J24" s="23">
        <v>352.97448238519678</v>
      </c>
      <c r="K24" s="23">
        <v>352.8133971655123</v>
      </c>
      <c r="L24" s="23">
        <v>353.77422772477263</v>
      </c>
      <c r="M24" s="23">
        <v>352.72051677673892</v>
      </c>
      <c r="N24" s="23">
        <v>353.8320820613518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10.476201085247226</v>
      </c>
      <c r="D26" s="32">
        <f t="shared" ref="D26:N26" si="5">D19-D22</f>
        <v>5.9291684879854074</v>
      </c>
      <c r="E26" s="32">
        <f t="shared" si="5"/>
        <v>2.0498238685913748</v>
      </c>
      <c r="F26" s="32">
        <f t="shared" si="5"/>
        <v>-0.4750095947583759</v>
      </c>
      <c r="G26" s="32">
        <f t="shared" si="5"/>
        <v>6.6650190383471681</v>
      </c>
      <c r="H26" s="32">
        <f t="shared" si="5"/>
        <v>3.3824315823984534</v>
      </c>
      <c r="I26" s="32">
        <f t="shared" si="5"/>
        <v>1.5458438618225046</v>
      </c>
      <c r="J26" s="32">
        <f t="shared" si="5"/>
        <v>4.1952292184730595</v>
      </c>
      <c r="K26" s="32">
        <f t="shared" si="5"/>
        <v>3.2085924922553204</v>
      </c>
      <c r="L26" s="32">
        <f t="shared" si="5"/>
        <v>3.1986900066830231</v>
      </c>
      <c r="M26" s="32">
        <f t="shared" si="5"/>
        <v>2.8706584939940285</v>
      </c>
      <c r="N26" s="32">
        <f t="shared" si="5"/>
        <v>1.5853201846352931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19.46042001481527</v>
      </c>
      <c r="D30" s="32">
        <f t="shared" ref="D30:N30" si="6">D17+D26+D28</f>
        <v>9.8918148665904368</v>
      </c>
      <c r="E30" s="32">
        <f t="shared" si="6"/>
        <v>6.8941968213185589</v>
      </c>
      <c r="F30" s="32">
        <f t="shared" si="6"/>
        <v>0.67006141783701878</v>
      </c>
      <c r="G30" s="32">
        <f t="shared" si="6"/>
        <v>4.5831390391893763</v>
      </c>
      <c r="H30" s="32">
        <f t="shared" si="6"/>
        <v>-1.9056819877770579</v>
      </c>
      <c r="I30" s="32">
        <f t="shared" si="6"/>
        <v>-1.3274966567600472</v>
      </c>
      <c r="J30" s="32">
        <f t="shared" si="6"/>
        <v>-5.5571638983981586</v>
      </c>
      <c r="K30" s="32">
        <f t="shared" si="6"/>
        <v>-6.3470043066175492</v>
      </c>
      <c r="L30" s="32">
        <f t="shared" si="6"/>
        <v>-15.989199548654227</v>
      </c>
      <c r="M30" s="32">
        <f t="shared" si="6"/>
        <v>-15.783983657861455</v>
      </c>
      <c r="N30" s="32">
        <f t="shared" si="6"/>
        <v>-22.269985739937454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18007.460420014817</v>
      </c>
      <c r="D32" s="21">
        <v>18017.352234881404</v>
      </c>
      <c r="E32" s="21">
        <v>18024.246431702726</v>
      </c>
      <c r="F32" s="21">
        <v>18024.91649312056</v>
      </c>
      <c r="G32" s="21">
        <v>18029.49963215975</v>
      </c>
      <c r="H32" s="21">
        <v>18027.593950171973</v>
      </c>
      <c r="I32" s="21">
        <v>18026.266453515214</v>
      </c>
      <c r="J32" s="21">
        <v>18020.709289616814</v>
      </c>
      <c r="K32" s="21">
        <v>18014.362285310195</v>
      </c>
      <c r="L32" s="21">
        <v>17998.373085761541</v>
      </c>
      <c r="M32" s="21">
        <v>17982.589102103684</v>
      </c>
      <c r="N32" s="21">
        <v>17960.319116363738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1.0818556823892767E-3</v>
      </c>
      <c r="D34" s="39">
        <f t="shared" ref="D34:N34" si="7">(D32/D8)-1</f>
        <v>5.4931759592213858E-4</v>
      </c>
      <c r="E34" s="39">
        <f t="shared" si="7"/>
        <v>3.8264206257654365E-4</v>
      </c>
      <c r="F34" s="39">
        <f t="shared" si="7"/>
        <v>3.7175557956015126E-5</v>
      </c>
      <c r="G34" s="39">
        <f t="shared" si="7"/>
        <v>2.5426686669760556E-4</v>
      </c>
      <c r="H34" s="39">
        <f t="shared" si="7"/>
        <v>-1.0569799643123101E-4</v>
      </c>
      <c r="I34" s="39">
        <f t="shared" si="7"/>
        <v>-7.3636929055931333E-5</v>
      </c>
      <c r="J34" s="39">
        <f t="shared" si="7"/>
        <v>-3.0828146875172546E-4</v>
      </c>
      <c r="K34" s="39">
        <f t="shared" si="7"/>
        <v>-3.5220613154640645E-4</v>
      </c>
      <c r="L34" s="39">
        <f t="shared" si="7"/>
        <v>-8.8758065899963157E-4</v>
      </c>
      <c r="M34" s="39">
        <f t="shared" si="7"/>
        <v>-8.7696724490859967E-4</v>
      </c>
      <c r="N34" s="39">
        <f t="shared" si="7"/>
        <v>-1.2384193184584724E-3</v>
      </c>
    </row>
    <row r="35" spans="1:14" ht="15.75" thickBot="1" x14ac:dyDescent="0.3">
      <c r="A35" s="40" t="s">
        <v>15</v>
      </c>
      <c r="B35" s="41"/>
      <c r="C35" s="42">
        <f>(C32/$C$8)-1</f>
        <v>1.0818556823892767E-3</v>
      </c>
      <c r="D35" s="42">
        <f t="shared" ref="D35:N35" si="8">(D32/$C$8)-1</f>
        <v>1.6317675606740689E-3</v>
      </c>
      <c r="E35" s="42">
        <f t="shared" si="8"/>
        <v>2.0150340061555472E-3</v>
      </c>
      <c r="F35" s="42">
        <f t="shared" si="8"/>
        <v>2.0522844741248658E-3</v>
      </c>
      <c r="G35" s="42">
        <f t="shared" si="8"/>
        <v>2.3070731687653279E-3</v>
      </c>
      <c r="H35" s="42">
        <f t="shared" si="8"/>
        <v>2.2011313193224247E-3</v>
      </c>
      <c r="I35" s="42">
        <f t="shared" si="8"/>
        <v>2.1273323057158233E-3</v>
      </c>
      <c r="J35" s="42">
        <f t="shared" si="8"/>
        <v>1.8183950198362719E-3</v>
      </c>
      <c r="K35" s="42">
        <f t="shared" si="8"/>
        <v>1.4655484384142881E-3</v>
      </c>
      <c r="L35" s="42">
        <f t="shared" si="8"/>
        <v>5.7666698696579033E-4</v>
      </c>
      <c r="M35" s="42">
        <f t="shared" si="8"/>
        <v>-3.0080597600157244E-4</v>
      </c>
      <c r="N35" s="42">
        <f t="shared" si="8"/>
        <v>-1.5388527705282318E-3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1.6192448202191478</v>
      </c>
      <c r="D41" s="47">
        <v>1.6354287280763677</v>
      </c>
      <c r="E41" s="47">
        <v>1.627058879902155</v>
      </c>
      <c r="F41" s="47">
        <v>1.6170481415226228</v>
      </c>
      <c r="G41" s="47">
        <v>1.6170262740462291</v>
      </c>
      <c r="H41" s="47">
        <v>1.6287064861162392</v>
      </c>
      <c r="I41" s="47">
        <v>1.6333295098632492</v>
      </c>
      <c r="J41" s="47">
        <v>1.6358456772443954</v>
      </c>
      <c r="K41" s="47">
        <v>1.649711407673079</v>
      </c>
      <c r="L41" s="47">
        <v>1.6468010914240241</v>
      </c>
      <c r="M41" s="47">
        <v>1.6609165080756683</v>
      </c>
      <c r="N41" s="47">
        <v>1.6602040192126226</v>
      </c>
    </row>
    <row r="43" spans="1:14" x14ac:dyDescent="0.25">
      <c r="A43" s="48" t="s">
        <v>31</v>
      </c>
      <c r="B43" s="48"/>
      <c r="C43" s="49">
        <v>86.928031747446823</v>
      </c>
      <c r="D43" s="49">
        <v>89.291506479275014</v>
      </c>
      <c r="E43" s="49">
        <v>87.077677005986004</v>
      </c>
      <c r="F43" s="49">
        <v>86.814728711637372</v>
      </c>
      <c r="G43" s="49">
        <v>86.561239377553804</v>
      </c>
      <c r="H43" s="49">
        <v>86.650432857069703</v>
      </c>
      <c r="I43" s="49">
        <v>83.538874589710261</v>
      </c>
      <c r="J43" s="49">
        <v>84.187561009342573</v>
      </c>
      <c r="K43" s="49">
        <v>82.174825921638458</v>
      </c>
      <c r="L43" s="49">
        <v>83.498024605794058</v>
      </c>
      <c r="M43" s="49">
        <v>81.125742341838318</v>
      </c>
      <c r="N43" s="49">
        <v>80.661368156978796</v>
      </c>
    </row>
    <row r="44" spans="1:14" x14ac:dyDescent="0.25">
      <c r="A44" s="19" t="s">
        <v>47</v>
      </c>
      <c r="B44" s="19"/>
      <c r="C44" s="50">
        <v>87.865510566162968</v>
      </c>
      <c r="D44" s="50">
        <v>89.291506479275029</v>
      </c>
      <c r="E44" s="50">
        <v>86.912472333453948</v>
      </c>
      <c r="F44" s="50">
        <v>86.497589441865557</v>
      </c>
      <c r="G44" s="50">
        <v>86.103707812942375</v>
      </c>
      <c r="H44" s="50">
        <v>86.043439275808026</v>
      </c>
      <c r="I44" s="50">
        <v>82.832336156529792</v>
      </c>
      <c r="J44" s="50">
        <v>83.357907450934206</v>
      </c>
      <c r="K44" s="50">
        <v>81.262928276013994</v>
      </c>
      <c r="L44" s="50">
        <v>82.488046119187302</v>
      </c>
      <c r="M44" s="50">
        <v>80.060992000488852</v>
      </c>
      <c r="N44" s="50">
        <v>79.515230686974022</v>
      </c>
    </row>
    <row r="45" spans="1:14" x14ac:dyDescent="0.25">
      <c r="A45" s="51" t="s">
        <v>48</v>
      </c>
      <c r="B45" s="51"/>
      <c r="C45" s="52">
        <v>85.910780681166983</v>
      </c>
      <c r="D45" s="52">
        <v>89.291506479275014</v>
      </c>
      <c r="E45" s="52">
        <v>87.254907417240048</v>
      </c>
      <c r="F45" s="52">
        <v>87.154782442358709</v>
      </c>
      <c r="G45" s="52">
        <v>87.050473707504551</v>
      </c>
      <c r="H45" s="52">
        <v>87.301144473286598</v>
      </c>
      <c r="I45" s="52">
        <v>84.297580526534048</v>
      </c>
      <c r="J45" s="52">
        <v>85.07317589833896</v>
      </c>
      <c r="K45" s="52">
        <v>83.145609024728458</v>
      </c>
      <c r="L45" s="52">
        <v>84.570353437440218</v>
      </c>
      <c r="M45" s="52">
        <v>82.254170450937323</v>
      </c>
      <c r="N45" s="52">
        <v>81.877582320688475</v>
      </c>
    </row>
    <row r="47" spans="1:14" x14ac:dyDescent="0.25">
      <c r="A47" s="48" t="s">
        <v>32</v>
      </c>
      <c r="B47" s="48"/>
      <c r="C47" s="49">
        <v>81.141737987309554</v>
      </c>
      <c r="D47" s="49">
        <v>80.817585127327064</v>
      </c>
      <c r="E47" s="49">
        <v>81.13628690818291</v>
      </c>
      <c r="F47" s="49">
        <v>81.169073493324163</v>
      </c>
      <c r="G47" s="49">
        <v>81.202262889022492</v>
      </c>
      <c r="H47" s="49">
        <v>81.18627985926085</v>
      </c>
      <c r="I47" s="49">
        <v>81.613530090237418</v>
      </c>
      <c r="J47" s="49">
        <v>81.521514140952178</v>
      </c>
      <c r="K47" s="49">
        <v>81.811635261560752</v>
      </c>
      <c r="L47" s="49">
        <v>81.625775422834224</v>
      </c>
      <c r="M47" s="49">
        <v>81.965451797740513</v>
      </c>
      <c r="N47" s="49">
        <v>82.029309071480057</v>
      </c>
    </row>
    <row r="48" spans="1:14" x14ac:dyDescent="0.25">
      <c r="A48" s="19" t="s">
        <v>45</v>
      </c>
      <c r="B48" s="19"/>
      <c r="C48" s="50">
        <v>79.074917323856269</v>
      </c>
      <c r="D48" s="50">
        <v>78.866194671234751</v>
      </c>
      <c r="E48" s="50">
        <v>79.208894577441328</v>
      </c>
      <c r="F48" s="50">
        <v>79.266361981844554</v>
      </c>
      <c r="G48" s="50">
        <v>79.319828381007596</v>
      </c>
      <c r="H48" s="50">
        <v>79.323684321882254</v>
      </c>
      <c r="I48" s="50">
        <v>79.799495082207926</v>
      </c>
      <c r="J48" s="50">
        <v>79.714381925119483</v>
      </c>
      <c r="K48" s="50">
        <v>80.032579742691382</v>
      </c>
      <c r="L48" s="50">
        <v>79.845610810972374</v>
      </c>
      <c r="M48" s="50">
        <v>80.22142727672329</v>
      </c>
      <c r="N48" s="50">
        <v>80.303726339438555</v>
      </c>
    </row>
    <row r="49" spans="1:14" x14ac:dyDescent="0.25">
      <c r="A49" s="51" t="s">
        <v>46</v>
      </c>
      <c r="B49" s="51"/>
      <c r="C49" s="52">
        <v>83.10742751169623</v>
      </c>
      <c r="D49" s="52">
        <v>82.667888472848091</v>
      </c>
      <c r="E49" s="52">
        <v>82.925407520712113</v>
      </c>
      <c r="F49" s="52">
        <v>82.936737991541506</v>
      </c>
      <c r="G49" s="52">
        <v>82.949126693341526</v>
      </c>
      <c r="H49" s="52">
        <v>82.916509853057775</v>
      </c>
      <c r="I49" s="52">
        <v>83.302560284556961</v>
      </c>
      <c r="J49" s="52">
        <v>83.20030245269551</v>
      </c>
      <c r="K49" s="52">
        <v>83.453693174494333</v>
      </c>
      <c r="L49" s="52">
        <v>83.26796766404749</v>
      </c>
      <c r="M49" s="52">
        <v>83.571984241715995</v>
      </c>
      <c r="N49" s="52">
        <v>83.622905751010975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141C-EC66-4C79-811A-454B5E974E2F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56" t="s">
        <v>8</v>
      </c>
      <c r="B1" s="56"/>
      <c r="C1" s="56"/>
      <c r="D1" s="56"/>
      <c r="E1" s="56"/>
    </row>
    <row r="2" spans="1:14" x14ac:dyDescent="0.25">
      <c r="A2" s="57" t="s">
        <v>73</v>
      </c>
      <c r="B2" s="57"/>
      <c r="C2" s="57"/>
      <c r="D2" s="57"/>
      <c r="E2" s="57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58" t="s">
        <v>7</v>
      </c>
      <c r="B5" s="58"/>
      <c r="C5" s="58"/>
      <c r="D5" s="58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59" t="s">
        <v>9</v>
      </c>
      <c r="B8" s="59"/>
      <c r="C8" s="21">
        <v>21917</v>
      </c>
      <c r="D8" s="21">
        <v>22163.145372620984</v>
      </c>
      <c r="E8" s="21">
        <v>22396.256088527694</v>
      </c>
      <c r="F8" s="21">
        <v>22626.502506101828</v>
      </c>
      <c r="G8" s="21">
        <v>22850.148589439661</v>
      </c>
      <c r="H8" s="21">
        <v>23074.54725304844</v>
      </c>
      <c r="I8" s="21">
        <v>23295.370053413033</v>
      </c>
      <c r="J8" s="21">
        <v>23519.155507801188</v>
      </c>
      <c r="K8" s="21">
        <v>23737.6848461193</v>
      </c>
      <c r="L8" s="21">
        <v>23958.878038024381</v>
      </c>
      <c r="M8" s="21">
        <v>24169.153301834023</v>
      </c>
      <c r="N8" s="21">
        <v>24385.52435446766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239.87812066157593</v>
      </c>
      <c r="D10" s="26">
        <f t="shared" ref="D10:N10" si="0">SUM(D11:D12)</f>
        <v>246.82410723572562</v>
      </c>
      <c r="E10" s="26">
        <f t="shared" si="0"/>
        <v>249.04808334285266</v>
      </c>
      <c r="F10" s="26">
        <f t="shared" si="0"/>
        <v>250.5574433240368</v>
      </c>
      <c r="G10" s="26">
        <f t="shared" si="0"/>
        <v>252.75291290576263</v>
      </c>
      <c r="H10" s="26">
        <f t="shared" si="0"/>
        <v>256.65146629922265</v>
      </c>
      <c r="I10" s="26">
        <f t="shared" si="0"/>
        <v>258.91988554732217</v>
      </c>
      <c r="J10" s="26">
        <f t="shared" si="0"/>
        <v>260.2730614030329</v>
      </c>
      <c r="K10" s="26">
        <f t="shared" si="0"/>
        <v>263.40642702211966</v>
      </c>
      <c r="L10" s="26">
        <f t="shared" si="0"/>
        <v>263.58074662752574</v>
      </c>
      <c r="M10" s="26">
        <f t="shared" si="0"/>
        <v>266.11472911014812</v>
      </c>
      <c r="N10" s="26">
        <f t="shared" si="0"/>
        <v>265.89916302556861</v>
      </c>
    </row>
    <row r="11" spans="1:14" x14ac:dyDescent="0.25">
      <c r="A11" s="20" t="s">
        <v>34</v>
      </c>
      <c r="B11" s="18"/>
      <c r="C11" s="22">
        <v>122.9500827658705</v>
      </c>
      <c r="D11" s="22">
        <v>126.56353609022908</v>
      </c>
      <c r="E11" s="22">
        <v>127.68455034328994</v>
      </c>
      <c r="F11" s="22">
        <v>128.44552453517355</v>
      </c>
      <c r="G11" s="22">
        <v>129.42167227102306</v>
      </c>
      <c r="H11" s="22">
        <v>131.50526073012696</v>
      </c>
      <c r="I11" s="22">
        <v>132.39351783158639</v>
      </c>
      <c r="J11" s="22">
        <v>133.5914828440346</v>
      </c>
      <c r="K11" s="22">
        <v>135.17246889135117</v>
      </c>
      <c r="L11" s="22">
        <v>134.75920640506214</v>
      </c>
      <c r="M11" s="22">
        <v>136.68855968913067</v>
      </c>
      <c r="N11" s="22">
        <v>136.20495814140293</v>
      </c>
    </row>
    <row r="12" spans="1:14" x14ac:dyDescent="0.25">
      <c r="A12" s="27" t="s">
        <v>35</v>
      </c>
      <c r="B12" s="28"/>
      <c r="C12" s="29">
        <v>116.92803789570543</v>
      </c>
      <c r="D12" s="29">
        <v>120.26057114549654</v>
      </c>
      <c r="E12" s="29">
        <v>121.36353299956272</v>
      </c>
      <c r="F12" s="29">
        <v>122.11191878886325</v>
      </c>
      <c r="G12" s="29">
        <v>123.33124063473957</v>
      </c>
      <c r="H12" s="29">
        <v>125.14620556909568</v>
      </c>
      <c r="I12" s="29">
        <v>126.52636771573577</v>
      </c>
      <c r="J12" s="29">
        <v>126.6815785589983</v>
      </c>
      <c r="K12" s="29">
        <v>128.23395813076849</v>
      </c>
      <c r="L12" s="29">
        <v>128.8215402224636</v>
      </c>
      <c r="M12" s="29">
        <v>129.42616942101745</v>
      </c>
      <c r="N12" s="29">
        <v>129.69420488416569</v>
      </c>
    </row>
    <row r="13" spans="1:14" x14ac:dyDescent="0.25">
      <c r="A13" s="33" t="s">
        <v>36</v>
      </c>
      <c r="B13" s="18"/>
      <c r="C13" s="26">
        <f>SUM(C14:C15)</f>
        <v>198.86470765388822</v>
      </c>
      <c r="D13" s="26">
        <f t="shared" ref="D13:N13" si="1">SUM(D14:D15)</f>
        <v>210.15229109839709</v>
      </c>
      <c r="E13" s="26">
        <f t="shared" si="1"/>
        <v>209.34719941949871</v>
      </c>
      <c r="F13" s="26">
        <f t="shared" si="1"/>
        <v>214.40034388142033</v>
      </c>
      <c r="G13" s="26">
        <f t="shared" si="1"/>
        <v>219.31356749902289</v>
      </c>
      <c r="H13" s="26">
        <f t="shared" si="1"/>
        <v>224.7760411444944</v>
      </c>
      <c r="I13" s="26">
        <f t="shared" si="1"/>
        <v>221.7882109237255</v>
      </c>
      <c r="J13" s="26">
        <f t="shared" si="1"/>
        <v>229.52703838413359</v>
      </c>
      <c r="K13" s="26">
        <f t="shared" si="1"/>
        <v>229.2720773202328</v>
      </c>
      <c r="L13" s="26">
        <f t="shared" si="1"/>
        <v>238.63293491645061</v>
      </c>
      <c r="M13" s="26">
        <f t="shared" si="1"/>
        <v>236.57117197848521</v>
      </c>
      <c r="N13" s="26">
        <f t="shared" si="1"/>
        <v>241.07930431502155</v>
      </c>
    </row>
    <row r="14" spans="1:14" x14ac:dyDescent="0.25">
      <c r="A14" s="20" t="s">
        <v>37</v>
      </c>
      <c r="B14" s="18"/>
      <c r="C14" s="22">
        <v>101.57724646898173</v>
      </c>
      <c r="D14" s="22">
        <v>106.34999227787446</v>
      </c>
      <c r="E14" s="22">
        <v>106.38909022697089</v>
      </c>
      <c r="F14" s="22">
        <v>108.64476996271743</v>
      </c>
      <c r="G14" s="22">
        <v>111.0813660230438</v>
      </c>
      <c r="H14" s="22">
        <v>113.74293310935911</v>
      </c>
      <c r="I14" s="22">
        <v>112.00650817961889</v>
      </c>
      <c r="J14" s="22">
        <v>115.76319610850729</v>
      </c>
      <c r="K14" s="22">
        <v>115.51368227357354</v>
      </c>
      <c r="L14" s="22">
        <v>120.37074424569735</v>
      </c>
      <c r="M14" s="22">
        <v>119.27120540822415</v>
      </c>
      <c r="N14" s="22">
        <v>121.69253194501225</v>
      </c>
    </row>
    <row r="15" spans="1:14" x14ac:dyDescent="0.25">
      <c r="A15" s="10" t="s">
        <v>38</v>
      </c>
      <c r="B15" s="12"/>
      <c r="C15" s="23">
        <v>97.287461184906491</v>
      </c>
      <c r="D15" s="23">
        <v>103.80229882052261</v>
      </c>
      <c r="E15" s="23">
        <v>102.95810919252781</v>
      </c>
      <c r="F15" s="23">
        <v>105.75557391870289</v>
      </c>
      <c r="G15" s="23">
        <v>108.2322014759791</v>
      </c>
      <c r="H15" s="23">
        <v>111.0331080351353</v>
      </c>
      <c r="I15" s="23">
        <v>109.78170274410661</v>
      </c>
      <c r="J15" s="23">
        <v>113.7638422756263</v>
      </c>
      <c r="K15" s="23">
        <v>113.75839504665926</v>
      </c>
      <c r="L15" s="23">
        <v>118.26219067075327</v>
      </c>
      <c r="M15" s="23">
        <v>117.29996657026108</v>
      </c>
      <c r="N15" s="23">
        <v>119.38677237000931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41.013413007687717</v>
      </c>
      <c r="D17" s="32">
        <f t="shared" ref="D17:N17" si="2">D10-D13</f>
        <v>36.671816137328534</v>
      </c>
      <c r="E17" s="32">
        <f t="shared" si="2"/>
        <v>39.700883923353956</v>
      </c>
      <c r="F17" s="32">
        <f t="shared" si="2"/>
        <v>36.15709944261647</v>
      </c>
      <c r="G17" s="32">
        <f t="shared" si="2"/>
        <v>33.439345406739733</v>
      </c>
      <c r="H17" s="32">
        <f t="shared" si="2"/>
        <v>31.875425154728248</v>
      </c>
      <c r="I17" s="32">
        <f t="shared" si="2"/>
        <v>37.131674623596666</v>
      </c>
      <c r="J17" s="32">
        <f t="shared" si="2"/>
        <v>30.746023018899308</v>
      </c>
      <c r="K17" s="32">
        <f t="shared" si="2"/>
        <v>34.134349701886862</v>
      </c>
      <c r="L17" s="32">
        <f t="shared" si="2"/>
        <v>24.947811711075133</v>
      </c>
      <c r="M17" s="32">
        <f t="shared" si="2"/>
        <v>29.543557131662908</v>
      </c>
      <c r="N17" s="32">
        <f t="shared" si="2"/>
        <v>24.819858710547066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63" t="s">
        <v>39</v>
      </c>
      <c r="B19" s="63"/>
      <c r="C19" s="26">
        <f>SUM(C20:C21)</f>
        <v>1112.2348917777249</v>
      </c>
      <c r="D19" s="26">
        <f t="shared" ref="D19:N19" si="3">SUM(D20:D21)</f>
        <v>1110.7018180483951</v>
      </c>
      <c r="E19" s="26">
        <f t="shared" si="3"/>
        <v>1108.3354421478898</v>
      </c>
      <c r="F19" s="26">
        <f t="shared" si="3"/>
        <v>1106.457063986715</v>
      </c>
      <c r="G19" s="26">
        <f t="shared" si="3"/>
        <v>1103.9368673111271</v>
      </c>
      <c r="H19" s="26">
        <f t="shared" si="3"/>
        <v>1103.3904906379316</v>
      </c>
      <c r="I19" s="26">
        <f t="shared" si="3"/>
        <v>1099.3335679538141</v>
      </c>
      <c r="J19" s="26">
        <f t="shared" si="3"/>
        <v>1097.2272977820248</v>
      </c>
      <c r="K19" s="26">
        <f t="shared" si="3"/>
        <v>1098.1295138629534</v>
      </c>
      <c r="L19" s="26">
        <f t="shared" si="3"/>
        <v>1096.9087694140314</v>
      </c>
      <c r="M19" s="26">
        <f t="shared" si="3"/>
        <v>1098.2517407139781</v>
      </c>
      <c r="N19" s="26">
        <f t="shared" si="3"/>
        <v>1092.6994403992776</v>
      </c>
    </row>
    <row r="20" spans="1:14" x14ac:dyDescent="0.25">
      <c r="A20" s="60" t="s">
        <v>40</v>
      </c>
      <c r="B20" s="60"/>
      <c r="C20" s="22">
        <v>552.22554997992688</v>
      </c>
      <c r="D20" s="22">
        <v>551.84327883378774</v>
      </c>
      <c r="E20" s="22">
        <v>547.76567124588678</v>
      </c>
      <c r="F20" s="22">
        <v>548.25389938848446</v>
      </c>
      <c r="G20" s="22">
        <v>547.86823278888653</v>
      </c>
      <c r="H20" s="22">
        <v>544.31028892809968</v>
      </c>
      <c r="I20" s="22">
        <v>543.49211375748507</v>
      </c>
      <c r="J20" s="22">
        <v>544.17017670515543</v>
      </c>
      <c r="K20" s="22">
        <v>544.05227647935078</v>
      </c>
      <c r="L20" s="22">
        <v>543.26125804590561</v>
      </c>
      <c r="M20" s="22">
        <v>544.14734606338493</v>
      </c>
      <c r="N20" s="22">
        <v>542.57667658829666</v>
      </c>
    </row>
    <row r="21" spans="1:14" x14ac:dyDescent="0.25">
      <c r="A21" s="27" t="s">
        <v>41</v>
      </c>
      <c r="B21" s="27"/>
      <c r="C21" s="29">
        <v>560.0093417977979</v>
      </c>
      <c r="D21" s="29">
        <v>558.85853921460739</v>
      </c>
      <c r="E21" s="29">
        <v>560.56977090200303</v>
      </c>
      <c r="F21" s="29">
        <v>558.2031645982305</v>
      </c>
      <c r="G21" s="29">
        <v>556.0686345222407</v>
      </c>
      <c r="H21" s="29">
        <v>559.08020170983207</v>
      </c>
      <c r="I21" s="29">
        <v>555.84145419632898</v>
      </c>
      <c r="J21" s="29">
        <v>553.05712107686929</v>
      </c>
      <c r="K21" s="29">
        <v>554.07723738360255</v>
      </c>
      <c r="L21" s="29">
        <v>553.64751136812583</v>
      </c>
      <c r="M21" s="29">
        <v>554.10439465059301</v>
      </c>
      <c r="N21" s="29">
        <v>550.12276381098104</v>
      </c>
    </row>
    <row r="22" spans="1:14" x14ac:dyDescent="0.25">
      <c r="A22" s="63" t="s">
        <v>44</v>
      </c>
      <c r="B22" s="63"/>
      <c r="C22" s="26">
        <f>SUM(C23:C24)</f>
        <v>907.10293216443438</v>
      </c>
      <c r="D22" s="26">
        <f t="shared" ref="D22:N22" si="4">SUM(D23:D24)</f>
        <v>914.26291827900945</v>
      </c>
      <c r="E22" s="26">
        <f t="shared" si="4"/>
        <v>917.78990849710794</v>
      </c>
      <c r="F22" s="26">
        <f t="shared" si="4"/>
        <v>918.96808009150163</v>
      </c>
      <c r="G22" s="26">
        <f t="shared" si="4"/>
        <v>912.97754910907997</v>
      </c>
      <c r="H22" s="26">
        <f t="shared" si="4"/>
        <v>914.44311542807441</v>
      </c>
      <c r="I22" s="26">
        <f t="shared" si="4"/>
        <v>912.67978818925917</v>
      </c>
      <c r="J22" s="26">
        <f t="shared" si="4"/>
        <v>909.44398248280868</v>
      </c>
      <c r="K22" s="26">
        <f t="shared" si="4"/>
        <v>911.07067165975559</v>
      </c>
      <c r="L22" s="26">
        <f t="shared" si="4"/>
        <v>911.581317315467</v>
      </c>
      <c r="M22" s="26">
        <f t="shared" si="4"/>
        <v>911.42424521199757</v>
      </c>
      <c r="N22" s="26">
        <f t="shared" si="4"/>
        <v>911.7090585668027</v>
      </c>
    </row>
    <row r="23" spans="1:14" x14ac:dyDescent="0.25">
      <c r="A23" s="60" t="s">
        <v>42</v>
      </c>
      <c r="B23" s="60"/>
      <c r="C23" s="23">
        <v>459.05038382187638</v>
      </c>
      <c r="D23" s="22">
        <v>458.44844228684951</v>
      </c>
      <c r="E23" s="22">
        <v>460.93976755938792</v>
      </c>
      <c r="F23" s="22">
        <v>462.21228722148521</v>
      </c>
      <c r="G23" s="22">
        <v>458.62353825131885</v>
      </c>
      <c r="H23" s="22">
        <v>459.00813448816541</v>
      </c>
      <c r="I23" s="22">
        <v>459.3504794774833</v>
      </c>
      <c r="J23" s="22">
        <v>457.83589934914284</v>
      </c>
      <c r="K23" s="22">
        <v>457.95569276210534</v>
      </c>
      <c r="L23" s="22">
        <v>458.30866265662803</v>
      </c>
      <c r="M23" s="22">
        <v>459.3519270246972</v>
      </c>
      <c r="N23" s="22">
        <v>459.61401010536542</v>
      </c>
    </row>
    <row r="24" spans="1:14" x14ac:dyDescent="0.25">
      <c r="A24" s="10" t="s">
        <v>43</v>
      </c>
      <c r="B24" s="10"/>
      <c r="C24" s="23">
        <v>448.05254834255805</v>
      </c>
      <c r="D24" s="23">
        <v>455.81447599216</v>
      </c>
      <c r="E24" s="23">
        <v>456.85014093772008</v>
      </c>
      <c r="F24" s="23">
        <v>456.75579287001648</v>
      </c>
      <c r="G24" s="23">
        <v>454.35401085776107</v>
      </c>
      <c r="H24" s="23">
        <v>455.434980939909</v>
      </c>
      <c r="I24" s="23">
        <v>453.32930871177581</v>
      </c>
      <c r="J24" s="23">
        <v>451.60808313366579</v>
      </c>
      <c r="K24" s="23">
        <v>453.11497889765025</v>
      </c>
      <c r="L24" s="23">
        <v>453.27265465883892</v>
      </c>
      <c r="M24" s="23">
        <v>452.07231818730037</v>
      </c>
      <c r="N24" s="23">
        <v>452.09504846143733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62" t="s">
        <v>11</v>
      </c>
      <c r="B26" s="62"/>
      <c r="C26" s="32">
        <f>C19-C22</f>
        <v>205.13195961329052</v>
      </c>
      <c r="D26" s="32">
        <f t="shared" ref="D26:N26" si="5">D19-D22</f>
        <v>196.43889976938567</v>
      </c>
      <c r="E26" s="32">
        <f t="shared" si="5"/>
        <v>190.54553365078186</v>
      </c>
      <c r="F26" s="32">
        <f t="shared" si="5"/>
        <v>187.48898389521332</v>
      </c>
      <c r="G26" s="32">
        <f t="shared" si="5"/>
        <v>190.95931820204714</v>
      </c>
      <c r="H26" s="32">
        <f t="shared" si="5"/>
        <v>188.94737520985723</v>
      </c>
      <c r="I26" s="32">
        <f t="shared" si="5"/>
        <v>186.65377976455488</v>
      </c>
      <c r="J26" s="32">
        <f t="shared" si="5"/>
        <v>187.78331529921616</v>
      </c>
      <c r="K26" s="32">
        <f t="shared" si="5"/>
        <v>187.05884220319786</v>
      </c>
      <c r="L26" s="32">
        <f t="shared" si="5"/>
        <v>185.32745209856444</v>
      </c>
      <c r="M26" s="32">
        <f t="shared" si="5"/>
        <v>186.82749550198048</v>
      </c>
      <c r="N26" s="32">
        <f t="shared" si="5"/>
        <v>180.9903818324749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1" t="s">
        <v>28</v>
      </c>
      <c r="B28" s="61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62" t="s">
        <v>12</v>
      </c>
      <c r="B30" s="62"/>
      <c r="C30" s="32">
        <f>C17+C26+C28</f>
        <v>246.14537262097824</v>
      </c>
      <c r="D30" s="32">
        <f t="shared" ref="D30:N30" si="6">D17+D26+D28</f>
        <v>233.1107159067142</v>
      </c>
      <c r="E30" s="32">
        <f t="shared" si="6"/>
        <v>230.24641757413582</v>
      </c>
      <c r="F30" s="32">
        <f t="shared" si="6"/>
        <v>223.64608333782979</v>
      </c>
      <c r="G30" s="32">
        <f t="shared" si="6"/>
        <v>224.39866360878688</v>
      </c>
      <c r="H30" s="32">
        <f t="shared" si="6"/>
        <v>220.82280036458548</v>
      </c>
      <c r="I30" s="32">
        <f t="shared" si="6"/>
        <v>223.78545438815155</v>
      </c>
      <c r="J30" s="32">
        <f t="shared" si="6"/>
        <v>218.52933831811546</v>
      </c>
      <c r="K30" s="32">
        <f t="shared" si="6"/>
        <v>221.19319190508472</v>
      </c>
      <c r="L30" s="32">
        <f t="shared" si="6"/>
        <v>210.27526380963957</v>
      </c>
      <c r="M30" s="32">
        <f t="shared" si="6"/>
        <v>216.37105263364339</v>
      </c>
      <c r="N30" s="32">
        <f t="shared" si="6"/>
        <v>205.81024054302196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59" t="s">
        <v>13</v>
      </c>
      <c r="B32" s="59"/>
      <c r="C32" s="21">
        <v>22163.145372620984</v>
      </c>
      <c r="D32" s="21">
        <v>22396.256088527694</v>
      </c>
      <c r="E32" s="21">
        <v>22626.502506101828</v>
      </c>
      <c r="F32" s="21">
        <v>22850.148589439661</v>
      </c>
      <c r="G32" s="21">
        <v>23074.54725304844</v>
      </c>
      <c r="H32" s="21">
        <v>23295.370053413033</v>
      </c>
      <c r="I32" s="21">
        <v>23519.155507801188</v>
      </c>
      <c r="J32" s="21">
        <v>23737.6848461193</v>
      </c>
      <c r="K32" s="21">
        <v>23958.878038024381</v>
      </c>
      <c r="L32" s="21">
        <v>24169.153301834023</v>
      </c>
      <c r="M32" s="21">
        <v>24385.52435446766</v>
      </c>
      <c r="N32" s="21">
        <v>24591.334595010689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1.123079676146288E-2</v>
      </c>
      <c r="D34" s="39">
        <f t="shared" ref="D34:N34" si="7">(D32/D8)-1</f>
        <v>1.0517943729895007E-2</v>
      </c>
      <c r="E34" s="39">
        <f t="shared" si="7"/>
        <v>1.0280576211667558E-2</v>
      </c>
      <c r="F34" s="39">
        <f t="shared" si="7"/>
        <v>9.8842533563250345E-3</v>
      </c>
      <c r="G34" s="39">
        <f t="shared" si="7"/>
        <v>9.8204465817997022E-3</v>
      </c>
      <c r="H34" s="39">
        <f t="shared" si="7"/>
        <v>9.5699732672076543E-3</v>
      </c>
      <c r="I34" s="39">
        <f t="shared" si="7"/>
        <v>9.6064348355509033E-3</v>
      </c>
      <c r="J34" s="39">
        <f t="shared" si="7"/>
        <v>9.2915469794665473E-3</v>
      </c>
      <c r="K34" s="39">
        <f t="shared" si="7"/>
        <v>9.3182293614131328E-3</v>
      </c>
      <c r="L34" s="39">
        <f t="shared" si="7"/>
        <v>8.7765071250800464E-3</v>
      </c>
      <c r="M34" s="39">
        <f t="shared" si="7"/>
        <v>8.952363780870165E-3</v>
      </c>
      <c r="N34" s="39">
        <f t="shared" si="7"/>
        <v>8.4398529861968719E-3</v>
      </c>
    </row>
    <row r="35" spans="1:14" ht="15.75" thickBot="1" x14ac:dyDescent="0.3">
      <c r="A35" s="40" t="s">
        <v>15</v>
      </c>
      <c r="B35" s="41"/>
      <c r="C35" s="42">
        <f>(C32/$C$8)-1</f>
        <v>1.123079676146288E-2</v>
      </c>
      <c r="D35" s="42">
        <f t="shared" ref="D35:N35" si="8">(D32/$C$8)-1</f>
        <v>2.1866865379736922E-2</v>
      </c>
      <c r="E35" s="42">
        <f t="shared" si="8"/>
        <v>3.2372245567451108E-2</v>
      </c>
      <c r="F35" s="42">
        <f t="shared" si="8"/>
        <v>4.2576474400678022E-2</v>
      </c>
      <c r="G35" s="42">
        <f t="shared" si="8"/>
        <v>5.2815040974971028E-2</v>
      </c>
      <c r="H35" s="42">
        <f t="shared" si="8"/>
        <v>6.2890452772415673E-2</v>
      </c>
      <c r="I35" s="42">
        <f t="shared" si="8"/>
        <v>7.3101040644302895E-2</v>
      </c>
      <c r="J35" s="42">
        <f t="shared" si="8"/>
        <v>8.3071809377163852E-2</v>
      </c>
      <c r="K35" s="42">
        <f t="shared" si="8"/>
        <v>9.3164120911821025E-2</v>
      </c>
      <c r="L35" s="42">
        <f t="shared" si="8"/>
        <v>0.1027582836078853</v>
      </c>
      <c r="M35" s="42">
        <f t="shared" si="8"/>
        <v>0.11263057692511103</v>
      </c>
      <c r="N35" s="42">
        <f t="shared" si="8"/>
        <v>0.12202101542230626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1.5121665845411745</v>
      </c>
      <c r="D41" s="47">
        <v>1.5281906178630074</v>
      </c>
      <c r="E41" s="47">
        <v>1.520843368250836</v>
      </c>
      <c r="F41" s="47">
        <v>1.5122262735379004</v>
      </c>
      <c r="G41" s="47">
        <v>1.5121991891180675</v>
      </c>
      <c r="H41" s="47">
        <v>1.5234524415619501</v>
      </c>
      <c r="I41" s="47">
        <v>1.5283732485473536</v>
      </c>
      <c r="J41" s="47">
        <v>1.5303414139664904</v>
      </c>
      <c r="K41" s="47">
        <v>1.5437111533248458</v>
      </c>
      <c r="L41" s="47">
        <v>1.5414187929234351</v>
      </c>
      <c r="M41" s="47">
        <v>1.5551271460246807</v>
      </c>
      <c r="N41" s="47">
        <v>1.5549270758118516</v>
      </c>
    </row>
    <row r="43" spans="1:14" x14ac:dyDescent="0.25">
      <c r="A43" s="48" t="s">
        <v>31</v>
      </c>
      <c r="B43" s="48"/>
      <c r="C43" s="49">
        <v>104.44150245914805</v>
      </c>
      <c r="D43" s="49">
        <v>107.35046284587</v>
      </c>
      <c r="E43" s="49">
        <v>104.72777686661942</v>
      </c>
      <c r="F43" s="49">
        <v>104.45487051378808</v>
      </c>
      <c r="G43" s="49">
        <v>104.19067113269629</v>
      </c>
      <c r="H43" s="49">
        <v>104.33547856766914</v>
      </c>
      <c r="I43" s="49">
        <v>100.62975946730839</v>
      </c>
      <c r="J43" s="49">
        <v>101.43048829898012</v>
      </c>
      <c r="K43" s="49">
        <v>99.01637479389629</v>
      </c>
      <c r="L43" s="49">
        <v>100.58236724459805</v>
      </c>
      <c r="M43" s="49">
        <v>97.706222575973143</v>
      </c>
      <c r="N43" s="49">
        <v>97.148505979470769</v>
      </c>
    </row>
    <row r="44" spans="1:14" x14ac:dyDescent="0.25">
      <c r="A44" s="19" t="s">
        <v>47</v>
      </c>
      <c r="B44" s="19"/>
      <c r="C44" s="50">
        <v>105.61038851458063</v>
      </c>
      <c r="D44" s="50">
        <v>107.35046284586997</v>
      </c>
      <c r="E44" s="50">
        <v>104.52472292082787</v>
      </c>
      <c r="F44" s="50">
        <v>104.05677462270671</v>
      </c>
      <c r="G44" s="50">
        <v>103.62201602541842</v>
      </c>
      <c r="H44" s="50">
        <v>103.57977668099375</v>
      </c>
      <c r="I44" s="50">
        <v>99.742869557557654</v>
      </c>
      <c r="J44" s="50">
        <v>100.38983586517082</v>
      </c>
      <c r="K44" s="50">
        <v>97.858978595428255</v>
      </c>
      <c r="L44" s="50">
        <v>99.312707629710957</v>
      </c>
      <c r="M44" s="50">
        <v>96.370615689488687</v>
      </c>
      <c r="N44" s="50">
        <v>95.744899515062102</v>
      </c>
    </row>
    <row r="45" spans="1:14" x14ac:dyDescent="0.25">
      <c r="A45" s="51" t="s">
        <v>48</v>
      </c>
      <c r="B45" s="51"/>
      <c r="C45" s="52">
        <v>103.24837096057979</v>
      </c>
      <c r="D45" s="52">
        <v>107.35046284586994</v>
      </c>
      <c r="E45" s="52">
        <v>104.93842785373842</v>
      </c>
      <c r="F45" s="52">
        <v>104.86702672381071</v>
      </c>
      <c r="G45" s="52">
        <v>104.78082251604194</v>
      </c>
      <c r="H45" s="52">
        <v>105.12114380991909</v>
      </c>
      <c r="I45" s="52">
        <v>101.55102636833261</v>
      </c>
      <c r="J45" s="52">
        <v>102.51181301976298</v>
      </c>
      <c r="K45" s="52">
        <v>100.21998448609249</v>
      </c>
      <c r="L45" s="52">
        <v>101.90844096099906</v>
      </c>
      <c r="M45" s="52">
        <v>99.102776006611165</v>
      </c>
      <c r="N45" s="52">
        <v>98.622216510579435</v>
      </c>
    </row>
    <row r="47" spans="1:14" x14ac:dyDescent="0.25">
      <c r="A47" s="48" t="s">
        <v>32</v>
      </c>
      <c r="B47" s="48"/>
      <c r="C47" s="49">
        <v>78.943463561420458</v>
      </c>
      <c r="D47" s="49">
        <v>78.615837584336234</v>
      </c>
      <c r="E47" s="49">
        <v>78.919839865620943</v>
      </c>
      <c r="F47" s="49">
        <v>78.961902417841145</v>
      </c>
      <c r="G47" s="49">
        <v>78.993226013129899</v>
      </c>
      <c r="H47" s="49">
        <v>78.98542752142744</v>
      </c>
      <c r="I47" s="49">
        <v>79.428754450617745</v>
      </c>
      <c r="J47" s="49">
        <v>79.338113855568878</v>
      </c>
      <c r="K47" s="49">
        <v>79.632375077718933</v>
      </c>
      <c r="L47" s="49">
        <v>79.44734059458564</v>
      </c>
      <c r="M47" s="49">
        <v>79.796871725405964</v>
      </c>
      <c r="N47" s="49">
        <v>79.868862299689653</v>
      </c>
    </row>
    <row r="48" spans="1:14" x14ac:dyDescent="0.25">
      <c r="A48" s="19" t="s">
        <v>45</v>
      </c>
      <c r="B48" s="19"/>
      <c r="C48" s="50">
        <v>76.698663259352614</v>
      </c>
      <c r="D48" s="50">
        <v>76.49325449136127</v>
      </c>
      <c r="E48" s="50">
        <v>76.843767322496689</v>
      </c>
      <c r="F48" s="50">
        <v>76.906340336566345</v>
      </c>
      <c r="G48" s="50">
        <v>76.965086352612417</v>
      </c>
      <c r="H48" s="50">
        <v>76.974291406163204</v>
      </c>
      <c r="I48" s="50">
        <v>77.459123975698915</v>
      </c>
      <c r="J48" s="50">
        <v>77.378118643033844</v>
      </c>
      <c r="K48" s="50">
        <v>77.70350703543599</v>
      </c>
      <c r="L48" s="50">
        <v>77.519699316699004</v>
      </c>
      <c r="M48" s="50">
        <v>77.90297497092854</v>
      </c>
      <c r="N48" s="50">
        <v>77.990504340235859</v>
      </c>
    </row>
    <row r="49" spans="1:14" x14ac:dyDescent="0.25">
      <c r="A49" s="51" t="s">
        <v>46</v>
      </c>
      <c r="B49" s="51"/>
      <c r="C49" s="52">
        <v>81.021611452016714</v>
      </c>
      <c r="D49" s="52">
        <v>80.586925192876208</v>
      </c>
      <c r="E49" s="52">
        <v>80.8521625859523</v>
      </c>
      <c r="F49" s="52">
        <v>80.868868404071463</v>
      </c>
      <c r="G49" s="52">
        <v>80.886576707732047</v>
      </c>
      <c r="H49" s="52">
        <v>80.859932032171258</v>
      </c>
      <c r="I49" s="52">
        <v>81.254007312420256</v>
      </c>
      <c r="J49" s="52">
        <v>81.156232076532191</v>
      </c>
      <c r="K49" s="52">
        <v>81.416043162384653</v>
      </c>
      <c r="L49" s="52">
        <v>81.234205205505148</v>
      </c>
      <c r="M49" s="52">
        <v>81.54545261272736</v>
      </c>
      <c r="N49" s="52">
        <v>81.602079433669559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102E3F-4458-490C-8FB9-A28FE8DCD4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28F83C-1DD6-49B9-AAF7-FA6A6FCBC83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543e12e-b41e-4b3f-8a83-41e12152c6a2"/>
    <ds:schemaRef ds:uri="4ea622ab-6d0b-4c8a-8736-27bd26b1fd5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BF26E4F-679C-4B66-919B-3E647A693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Contents</vt:lpstr>
      <vt:lpstr>Area Codes</vt:lpstr>
      <vt:lpstr>East Lothian</vt:lpstr>
      <vt:lpstr>Dunbaran</vt:lpstr>
      <vt:lpstr>Haddingt</vt:lpstr>
      <vt:lpstr>Musselbu</vt:lpstr>
      <vt:lpstr>NorthBer</vt:lpstr>
      <vt:lpstr>PrestonS</vt:lpstr>
      <vt:lpstr>TranentW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Cara Connachan</cp:lastModifiedBy>
  <dcterms:created xsi:type="dcterms:W3CDTF">2020-07-15T14:42:44Z</dcterms:created>
  <dcterms:modified xsi:type="dcterms:W3CDTF">2020-08-05T11:55:09Z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