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8" documentId="8_{79459417-6B28-48CD-A057-13AFD262415D}" xr6:coauthVersionLast="45" xr6:coauthVersionMax="45" xr10:uidLastSave="{BA9EB724-03E2-422E-ACEC-ACF10AA4329A}"/>
  <bookViews>
    <workbookView xWindow="-120" yWindow="-120" windowWidth="20730" windowHeight="11160" activeTab="3" xr2:uid="{C755531B-7A9C-4546-B442-7F0F8920DE0C}"/>
  </bookViews>
  <sheets>
    <sheet name="Contents" sheetId="1" r:id="rId1"/>
    <sheet name="Area Codes" sheetId="2" r:id="rId2"/>
    <sheet name="East Renfrewshire" sheetId="3" r:id="rId3"/>
    <sheet name="Ewd_N_EW" sheetId="4" r:id="rId4"/>
    <sheet name="Lev_Vall" sheetId="5" r:id="rId5"/>
    <sheet name="N_Mearn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6" l="1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E30" i="4" l="1"/>
  <c r="H17" i="4"/>
  <c r="H30" i="4" s="1"/>
  <c r="L17" i="6"/>
  <c r="L30" i="6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<sst xmlns="http://schemas.openxmlformats.org/spreadsheetml/2006/main" count="254" uniqueCount="70">
  <si>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</si>
  <si>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</si>
  <si>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</si>
  <si>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</si>
  <si>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</si>
  <si>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</si>
  <si>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</si>
  <si>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</si>
  <si>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</si>
  <si>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</si>
  <si>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</si>
  <si>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</si>
  <si>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</si>
  <si>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</si>
  <si>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</si>
  <si>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</si>
  <si>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</si>
  <si>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</si>
  <si>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</si>
  <si>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</si>
  <si>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</si>
  <si>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</si>
  <si>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</si>
  <si>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</si>
  <si>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</si>
  <si>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</si>
  <si>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</si>
  <si>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</si>
  <si>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</si>
  <si>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</si>
  <si>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</si>
  <si>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</si>
  <si>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</si>
  <si>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</si>
  <si>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</si>
  <si>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</si>
  <si>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</si>
  <si>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</si>
  <si>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</si>
  <si>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</si>
  <si>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</si>
  <si>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</si>
  <si>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</si>
  <si>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</si>
  <si>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</si>
  <si>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</si>
  <si>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</si>
  <si>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</si>
  <si>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</si>
  <si>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</si>
  <si>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</si>
  <si>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</si>
  <si>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</si>
  <si>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East Renfrewshire Housing Market Areas</t>
  </si>
  <si>
    <t>Housing Market Areas - Projection Geography</t>
  </si>
  <si>
    <t>Eastwood North, Eaglesham and Waterfoot</t>
  </si>
  <si>
    <t>Ewd_N_Ew</t>
  </si>
  <si>
    <t>Levern Valley</t>
  </si>
  <si>
    <t>Lev_Vall</t>
  </si>
  <si>
    <t>Newton Mearns</t>
  </si>
  <si>
    <t>N_Mearns</t>
  </si>
  <si>
    <t>Summary table for East Renfrewshire</t>
  </si>
  <si>
    <t>Summary table for Eastwood North, Eaglesham and Waterfoot</t>
  </si>
  <si>
    <t>Summary table for Levern Valley</t>
  </si>
  <si>
    <t>Summary table for Newton Mearns</t>
  </si>
  <si>
    <t>East Renfrewshire</t>
  </si>
  <si>
    <t>2018-based principal population projection summary table - East Renfrewshire</t>
  </si>
  <si>
    <t>2018-based principal population projection summary table - Eastwood North, Eaglesham and Waterfoot</t>
  </si>
  <si>
    <t>2018-based principal population projection summary table - Levern Valley</t>
  </si>
  <si>
    <t>2018-based principal population projection summary table - Newton Mearns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</si>
</sst>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workbookViewId="0">
      <selection activeCell="D12" sqref="D12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53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65</v>
      </c>
      <c r="D9" s="55" t="s">
        <v>66</v>
      </c>
    </row>
    <row r="10" spans="1:4" x14ac:dyDescent="0.25">
      <c r="A10" s="54" t="s">
        <v>55</v>
      </c>
      <c r="D10" s="55" t="s">
        <v>67</v>
      </c>
    </row>
    <row r="11" spans="1:4" x14ac:dyDescent="0.25">
      <c r="A11" s="54" t="s">
        <v>57</v>
      </c>
      <c r="D11" s="55" t="s">
        <v>68</v>
      </c>
    </row>
    <row r="12" spans="1:4" x14ac:dyDescent="0.25">
      <c r="A12" s="54" t="s">
        <v>59</v>
      </c>
      <c r="D12" s="55" t="s">
        <v>69</v>
      </c>
    </row>
    <row r="13" spans="1:4" x14ac:dyDescent="0.25">
      <c r="A13" s="54"/>
      <c r="D13" s="55"/>
    </row>
    <row r="14" spans="1:4" x14ac:dyDescent="0.25">
      <c r="A14" s="54"/>
      <c r="D14" s="55"/>
    </row>
    <row r="15" spans="1:4" x14ac:dyDescent="0.25">
      <c r="A15" s="54"/>
      <c r="D15" s="55"/>
    </row>
    <row r="16" spans="1:4" x14ac:dyDescent="0.25">
      <c r="A16" s="54"/>
      <c r="D16" s="55"/>
    </row>
    <row r="17" spans="1:4" x14ac:dyDescent="0.25">
      <c r="A17" s="54"/>
      <c r="D17" s="55"/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East Renfrewshire'!A1" display="2018-based principal population projection summary table - East Renfrewshire" xr:uid="{8C13A383-8A2F-4E4C-ADE7-42713AD6A7C8}"/>
    <hyperlink ref="D10" location="Ewd_N_EW!A1" display="2018-based principal population projection summary table - Eastwood North, Eaglesham and Waterfoot" xr:uid="{EBE67AB4-B547-4A5A-A4B1-0D8E956FFDCC}"/>
    <hyperlink ref="D11" location="Lev_Vall!A1" display="2018-based principal population projection summary table - Levern Valley" xr:uid="{E1B18499-F634-4753-B982-D88ED63873AE}"/>
    <hyperlink ref="D12" location="N_Mearns!A1" display="2018-based principal population projection summary table - Newton Mearns" xr:uid="{C4B50ADF-354F-4822-88CB-2FB03FE9CA6E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54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/>
      <c r="B5" s="54"/>
    </row>
    <row r="6" spans="1:2" x14ac:dyDescent="0.25">
      <c r="A6" s="54"/>
      <c r="B6" s="54"/>
    </row>
    <row r="7" spans="1:2" x14ac:dyDescent="0.25">
      <c r="A7" s="54"/>
      <c r="B7" s="54"/>
    </row>
    <row r="8" spans="1:2" x14ac:dyDescent="0.25">
      <c r="A8" s="54"/>
      <c r="B8" s="54"/>
    </row>
    <row r="9" spans="1:2" x14ac:dyDescent="0.25">
      <c r="A9" s="54"/>
      <c r="B9" s="54"/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61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95170</v>
      </c>
      <c r="D8" s="21">
        <v>95836</v>
      </c>
      <c r="E8" s="21">
        <v>96446</v>
      </c>
      <c r="F8" s="21">
        <v>97061.999999999985</v>
      </c>
      <c r="G8" s="21">
        <v>97663</v>
      </c>
      <c r="H8" s="21">
        <v>98246</v>
      </c>
      <c r="I8" s="21">
        <v>98849</v>
      </c>
      <c r="J8" s="21">
        <v>99449</v>
      </c>
      <c r="K8" s="21">
        <v>100037.99999999999</v>
      </c>
      <c r="L8" s="21">
        <v>100643</v>
      </c>
      <c r="M8" s="21">
        <v>101230</v>
      </c>
      <c r="N8" s="21">
        <v>101789.00000000003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807</v>
      </c>
      <c r="D10" s="26">
        <f t="shared" ref="D10:N10" si="0">SUM(D11:D12)</f>
        <v>824.00000000000023</v>
      </c>
      <c r="E10" s="26">
        <f t="shared" si="0"/>
        <v>832</v>
      </c>
      <c r="F10" s="26">
        <f t="shared" si="0"/>
        <v>834</v>
      </c>
      <c r="G10" s="26">
        <f t="shared" si="0"/>
        <v>838.99999999999989</v>
      </c>
      <c r="H10" s="26">
        <f t="shared" si="0"/>
        <v>843.00000000000011</v>
      </c>
      <c r="I10" s="26">
        <f t="shared" si="0"/>
        <v>853</v>
      </c>
      <c r="J10" s="26">
        <f t="shared" si="0"/>
        <v>861</v>
      </c>
      <c r="K10" s="26">
        <f t="shared" si="0"/>
        <v>865</v>
      </c>
      <c r="L10" s="26">
        <f t="shared" si="0"/>
        <v>867</v>
      </c>
      <c r="M10" s="26">
        <f t="shared" si="0"/>
        <v>871.99999999999989</v>
      </c>
      <c r="N10" s="26">
        <f t="shared" si="0"/>
        <v>876.99999999999989</v>
      </c>
    </row>
    <row r="11" spans="1:14" x14ac:dyDescent="0.25">
      <c r="A11" s="17" t="s">
        <v>34</v>
      </c>
      <c r="B11" s="18"/>
      <c r="C11" s="22">
        <v>413</v>
      </c>
      <c r="D11" s="22">
        <v>422.00000000000006</v>
      </c>
      <c r="E11" s="22">
        <v>427</v>
      </c>
      <c r="F11" s="22">
        <v>428</v>
      </c>
      <c r="G11" s="22">
        <v>430</v>
      </c>
      <c r="H11" s="22">
        <v>431.00000000000006</v>
      </c>
      <c r="I11" s="22">
        <v>437</v>
      </c>
      <c r="J11" s="22">
        <v>441</v>
      </c>
      <c r="K11" s="22">
        <v>443</v>
      </c>
      <c r="L11" s="22">
        <v>445.99999999999994</v>
      </c>
      <c r="M11" s="22">
        <v>445.99999999999994</v>
      </c>
      <c r="N11" s="22">
        <v>450.99999999999994</v>
      </c>
    </row>
    <row r="12" spans="1:14" x14ac:dyDescent="0.25">
      <c r="A12" s="27" t="s">
        <v>35</v>
      </c>
      <c r="B12" s="28"/>
      <c r="C12" s="29">
        <v>394.00000000000006</v>
      </c>
      <c r="D12" s="29">
        <v>402.00000000000011</v>
      </c>
      <c r="E12" s="29">
        <v>405</v>
      </c>
      <c r="F12" s="29">
        <v>406</v>
      </c>
      <c r="G12" s="29">
        <v>408.99999999999989</v>
      </c>
      <c r="H12" s="29">
        <v>412.00000000000006</v>
      </c>
      <c r="I12" s="29">
        <v>415.99999999999994</v>
      </c>
      <c r="J12" s="29">
        <v>419.99999999999994</v>
      </c>
      <c r="K12" s="29">
        <v>422</v>
      </c>
      <c r="L12" s="29">
        <v>421.00000000000006</v>
      </c>
      <c r="M12" s="29">
        <v>425.99999999999994</v>
      </c>
      <c r="N12" s="29">
        <v>425.99999999999994</v>
      </c>
    </row>
    <row r="13" spans="1:14" x14ac:dyDescent="0.25">
      <c r="A13" s="24" t="s">
        <v>36</v>
      </c>
      <c r="B13" s="18"/>
      <c r="C13" s="26">
        <f>SUM(C14:C15)</f>
        <v>875.99999999999955</v>
      </c>
      <c r="D13" s="26">
        <f t="shared" ref="D13:N13" si="1">SUM(D14:D15)</f>
        <v>906.00000000000023</v>
      </c>
      <c r="E13" s="26">
        <f t="shared" si="1"/>
        <v>916.00000000000011</v>
      </c>
      <c r="F13" s="26">
        <f t="shared" si="1"/>
        <v>934.00000000000011</v>
      </c>
      <c r="G13" s="26">
        <f t="shared" si="1"/>
        <v>941.00000000000068</v>
      </c>
      <c r="H13" s="26">
        <f t="shared" si="1"/>
        <v>952</v>
      </c>
      <c r="I13" s="26">
        <f t="shared" si="1"/>
        <v>950.99999999999943</v>
      </c>
      <c r="J13" s="26">
        <f t="shared" si="1"/>
        <v>971.00000000000057</v>
      </c>
      <c r="K13" s="26">
        <f t="shared" si="1"/>
        <v>964.99999999999977</v>
      </c>
      <c r="L13" s="26">
        <f t="shared" si="1"/>
        <v>968.99999999999977</v>
      </c>
      <c r="M13" s="26">
        <f t="shared" si="1"/>
        <v>982.99999999999898</v>
      </c>
      <c r="N13" s="26">
        <f t="shared" si="1"/>
        <v>979.00000000000023</v>
      </c>
    </row>
    <row r="14" spans="1:14" x14ac:dyDescent="0.25">
      <c r="A14" s="17" t="s">
        <v>37</v>
      </c>
      <c r="B14" s="18"/>
      <c r="C14" s="22">
        <v>412.12208640401491</v>
      </c>
      <c r="D14" s="22">
        <v>421.30875149994824</v>
      </c>
      <c r="E14" s="22">
        <v>425.16086048806687</v>
      </c>
      <c r="F14" s="22">
        <v>433.20765113801019</v>
      </c>
      <c r="G14" s="22">
        <v>436.48002312367885</v>
      </c>
      <c r="H14" s="22">
        <v>441.19751588051514</v>
      </c>
      <c r="I14" s="22">
        <v>440.58660683615722</v>
      </c>
      <c r="J14" s="22">
        <v>449.66621812688743</v>
      </c>
      <c r="K14" s="22">
        <v>446.51031672599595</v>
      </c>
      <c r="L14" s="22">
        <v>447.67374239887374</v>
      </c>
      <c r="M14" s="22">
        <v>453.82920276433583</v>
      </c>
      <c r="N14" s="22">
        <v>450.99601438286834</v>
      </c>
    </row>
    <row r="15" spans="1:14" x14ac:dyDescent="0.25">
      <c r="A15" s="10" t="s">
        <v>38</v>
      </c>
      <c r="B15" s="12"/>
      <c r="C15" s="23">
        <v>463.87791359598469</v>
      </c>
      <c r="D15" s="23">
        <v>484.69124850005198</v>
      </c>
      <c r="E15" s="23">
        <v>490.83913951193324</v>
      </c>
      <c r="F15" s="23">
        <v>500.79234886198992</v>
      </c>
      <c r="G15" s="23">
        <v>504.51997687632178</v>
      </c>
      <c r="H15" s="23">
        <v>510.80248411948492</v>
      </c>
      <c r="I15" s="23">
        <v>510.41339316384222</v>
      </c>
      <c r="J15" s="23">
        <v>521.33378187311314</v>
      </c>
      <c r="K15" s="23">
        <v>518.48968327400382</v>
      </c>
      <c r="L15" s="23">
        <v>521.32625760112603</v>
      </c>
      <c r="M15" s="23">
        <v>529.17079723566314</v>
      </c>
      <c r="N15" s="23">
        <v>528.00398561713189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-68.999999999999545</v>
      </c>
      <c r="D17" s="32">
        <f t="shared" ref="D17:N17" si="2">D10-D13</f>
        <v>-82</v>
      </c>
      <c r="E17" s="32">
        <f t="shared" si="2"/>
        <v>-84.000000000000114</v>
      </c>
      <c r="F17" s="32">
        <f t="shared" si="2"/>
        <v>-100.00000000000011</v>
      </c>
      <c r="G17" s="32">
        <f t="shared" si="2"/>
        <v>-102.0000000000008</v>
      </c>
      <c r="H17" s="32">
        <f t="shared" si="2"/>
        <v>-108.99999999999989</v>
      </c>
      <c r="I17" s="32">
        <f t="shared" si="2"/>
        <v>-97.999999999999432</v>
      </c>
      <c r="J17" s="32">
        <f t="shared" si="2"/>
        <v>-110.00000000000057</v>
      </c>
      <c r="K17" s="32">
        <f t="shared" si="2"/>
        <v>-99.999999999999773</v>
      </c>
      <c r="L17" s="32">
        <f t="shared" si="2"/>
        <v>-101.99999999999977</v>
      </c>
      <c r="M17" s="32">
        <f t="shared" si="2"/>
        <v>-110.99999999999909</v>
      </c>
      <c r="N17" s="32">
        <f t="shared" si="2"/>
        <v>-102.00000000000034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4142.7622852561944</v>
      </c>
      <c r="D19" s="26">
        <f t="shared" ref="D19:N19" si="3">SUM(D20:D21)</f>
        <v>4121.2622852561963</v>
      </c>
      <c r="E19" s="26">
        <f t="shared" si="3"/>
        <v>4125.2622852561963</v>
      </c>
      <c r="F19" s="26">
        <f t="shared" si="3"/>
        <v>4125.7622852561963</v>
      </c>
      <c r="G19" s="26">
        <f t="shared" si="3"/>
        <v>4117.7622852561963</v>
      </c>
      <c r="H19" s="26">
        <f t="shared" si="3"/>
        <v>4131.2622852561963</v>
      </c>
      <c r="I19" s="26">
        <f t="shared" si="3"/>
        <v>4124.2622852561963</v>
      </c>
      <c r="J19" s="26">
        <f t="shared" si="3"/>
        <v>4124.7622852561954</v>
      </c>
      <c r="K19" s="26">
        <f t="shared" si="3"/>
        <v>4127.7622852561963</v>
      </c>
      <c r="L19" s="26">
        <f t="shared" si="3"/>
        <v>4119.7622852561954</v>
      </c>
      <c r="M19" s="26">
        <f t="shared" si="3"/>
        <v>4110.2622852561963</v>
      </c>
      <c r="N19" s="26">
        <f t="shared" si="3"/>
        <v>4101.7622852561954</v>
      </c>
    </row>
    <row r="20" spans="1:14" x14ac:dyDescent="0.25">
      <c r="A20" s="60" t="s">
        <v>40</v>
      </c>
      <c r="B20" s="60"/>
      <c r="C20" s="22">
        <v>2040.1921858301048</v>
      </c>
      <c r="D20" s="22">
        <v>2035.2855183780725</v>
      </c>
      <c r="E20" s="22">
        <v>2042.2115728721319</v>
      </c>
      <c r="F20" s="22">
        <v>2045.7349681971032</v>
      </c>
      <c r="G20" s="22">
        <v>2037.3711541899365</v>
      </c>
      <c r="H20" s="22">
        <v>2040.7299005683556</v>
      </c>
      <c r="I20" s="22">
        <v>2039.9244460461773</v>
      </c>
      <c r="J20" s="22">
        <v>2040.4642516915414</v>
      </c>
      <c r="K20" s="22">
        <v>2040.8863009910956</v>
      </c>
      <c r="L20" s="22">
        <v>2042.4680138275351</v>
      </c>
      <c r="M20" s="22">
        <v>2032.5457440102666</v>
      </c>
      <c r="N20" s="22">
        <v>2033.6291498195314</v>
      </c>
    </row>
    <row r="21" spans="1:14" x14ac:dyDescent="0.25">
      <c r="A21" s="27" t="s">
        <v>41</v>
      </c>
      <c r="B21" s="27"/>
      <c r="C21" s="29">
        <v>2102.5700994260897</v>
      </c>
      <c r="D21" s="29">
        <v>2085.9767668781242</v>
      </c>
      <c r="E21" s="29">
        <v>2083.0507123840639</v>
      </c>
      <c r="F21" s="29">
        <v>2080.0273170590935</v>
      </c>
      <c r="G21" s="29">
        <v>2080.3911310662593</v>
      </c>
      <c r="H21" s="29">
        <v>2090.5323846878409</v>
      </c>
      <c r="I21" s="29">
        <v>2084.337839210019</v>
      </c>
      <c r="J21" s="29">
        <v>2084.2980335646539</v>
      </c>
      <c r="K21" s="29">
        <v>2086.8759842651002</v>
      </c>
      <c r="L21" s="29">
        <v>2077.2942714286605</v>
      </c>
      <c r="M21" s="29">
        <v>2077.7165412459294</v>
      </c>
      <c r="N21" s="29">
        <v>2068.1331354366639</v>
      </c>
    </row>
    <row r="22" spans="1:14" x14ac:dyDescent="0.25">
      <c r="A22" s="63" t="s">
        <v>44</v>
      </c>
      <c r="B22" s="63"/>
      <c r="C22" s="26">
        <f>SUM(C23:C24)</f>
        <v>3407.7622852561967</v>
      </c>
      <c r="D22" s="26">
        <f t="shared" ref="D22:N22" si="4">SUM(D23:D24)</f>
        <v>3429.2622852561954</v>
      </c>
      <c r="E22" s="26">
        <f t="shared" si="4"/>
        <v>3425.2622852561954</v>
      </c>
      <c r="F22" s="26">
        <f t="shared" si="4"/>
        <v>3424.7622852561954</v>
      </c>
      <c r="G22" s="26">
        <f t="shared" si="4"/>
        <v>3432.7622852561958</v>
      </c>
      <c r="H22" s="26">
        <f t="shared" si="4"/>
        <v>3419.2622852561954</v>
      </c>
      <c r="I22" s="26">
        <f t="shared" si="4"/>
        <v>3426.2622852561944</v>
      </c>
      <c r="J22" s="26">
        <f t="shared" si="4"/>
        <v>3425.7622852561954</v>
      </c>
      <c r="K22" s="26">
        <f t="shared" si="4"/>
        <v>3422.7622852561963</v>
      </c>
      <c r="L22" s="26">
        <f t="shared" si="4"/>
        <v>3430.7622852561976</v>
      </c>
      <c r="M22" s="26">
        <f t="shared" si="4"/>
        <v>3440.2622852561958</v>
      </c>
      <c r="N22" s="26">
        <f t="shared" si="4"/>
        <v>3448.7622852561963</v>
      </c>
    </row>
    <row r="23" spans="1:14" x14ac:dyDescent="0.25">
      <c r="A23" s="60" t="s">
        <v>42</v>
      </c>
      <c r="B23" s="60"/>
      <c r="C23" s="23">
        <v>1735.0700994260906</v>
      </c>
      <c r="D23" s="22">
        <v>1739.9767668781233</v>
      </c>
      <c r="E23" s="22">
        <v>1733.0507123840644</v>
      </c>
      <c r="F23" s="22">
        <v>1729.5273170590926</v>
      </c>
      <c r="G23" s="22">
        <v>1737.8911310662584</v>
      </c>
      <c r="H23" s="22">
        <v>1734.5323846878398</v>
      </c>
      <c r="I23" s="22">
        <v>1735.3378392100183</v>
      </c>
      <c r="J23" s="22">
        <v>1734.7980335646537</v>
      </c>
      <c r="K23" s="22">
        <v>1734.3759842650998</v>
      </c>
      <c r="L23" s="22">
        <v>1732.7942714286619</v>
      </c>
      <c r="M23" s="22">
        <v>1742.7165412459294</v>
      </c>
      <c r="N23" s="22">
        <v>1741.6331354366639</v>
      </c>
    </row>
    <row r="24" spans="1:14" x14ac:dyDescent="0.25">
      <c r="A24" s="10" t="s">
        <v>43</v>
      </c>
      <c r="B24" s="10"/>
      <c r="C24" s="23">
        <v>1672.6921858301062</v>
      </c>
      <c r="D24" s="23">
        <v>1689.2855183780719</v>
      </c>
      <c r="E24" s="23">
        <v>1692.2115728721312</v>
      </c>
      <c r="F24" s="23">
        <v>1695.2349681971027</v>
      </c>
      <c r="G24" s="23">
        <v>1694.8711541899374</v>
      </c>
      <c r="H24" s="23">
        <v>1684.7299005683558</v>
      </c>
      <c r="I24" s="23">
        <v>1690.9244460461759</v>
      </c>
      <c r="J24" s="23">
        <v>1690.9642516915414</v>
      </c>
      <c r="K24" s="23">
        <v>1688.3863009910963</v>
      </c>
      <c r="L24" s="23">
        <v>1697.9680138275357</v>
      </c>
      <c r="M24" s="23">
        <v>1697.5457440102664</v>
      </c>
      <c r="N24" s="23">
        <v>1707.1291498195321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734.99999999999773</v>
      </c>
      <c r="D26" s="32">
        <f t="shared" ref="D26:N26" si="5">D19-D22</f>
        <v>692.00000000000091</v>
      </c>
      <c r="E26" s="32">
        <f t="shared" si="5"/>
        <v>700.00000000000091</v>
      </c>
      <c r="F26" s="32">
        <f t="shared" si="5"/>
        <v>701.00000000000091</v>
      </c>
      <c r="G26" s="32">
        <f t="shared" si="5"/>
        <v>685.00000000000045</v>
      </c>
      <c r="H26" s="32">
        <f t="shared" si="5"/>
        <v>712.00000000000091</v>
      </c>
      <c r="I26" s="32">
        <f t="shared" si="5"/>
        <v>698.00000000000182</v>
      </c>
      <c r="J26" s="32">
        <f t="shared" si="5"/>
        <v>699</v>
      </c>
      <c r="K26" s="32">
        <f t="shared" si="5"/>
        <v>705</v>
      </c>
      <c r="L26" s="32">
        <f t="shared" si="5"/>
        <v>688.99999999999773</v>
      </c>
      <c r="M26" s="32">
        <f t="shared" si="5"/>
        <v>670.00000000000045</v>
      </c>
      <c r="N26" s="32">
        <f t="shared" si="5"/>
        <v>652.99999999999909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665.99999999999818</v>
      </c>
      <c r="D30" s="32">
        <f t="shared" ref="D30:N30" si="6">D17+D26+D28</f>
        <v>610.00000000000091</v>
      </c>
      <c r="E30" s="32">
        <f t="shared" si="6"/>
        <v>616.0000000000008</v>
      </c>
      <c r="F30" s="32">
        <f t="shared" si="6"/>
        <v>601.0000000000008</v>
      </c>
      <c r="G30" s="32">
        <f t="shared" si="6"/>
        <v>582.99999999999966</v>
      </c>
      <c r="H30" s="32">
        <f t="shared" si="6"/>
        <v>603.00000000000102</v>
      </c>
      <c r="I30" s="32">
        <f t="shared" si="6"/>
        <v>600.00000000000239</v>
      </c>
      <c r="J30" s="32">
        <f t="shared" si="6"/>
        <v>588.99999999999943</v>
      </c>
      <c r="K30" s="32">
        <f t="shared" si="6"/>
        <v>605.00000000000023</v>
      </c>
      <c r="L30" s="32">
        <f t="shared" si="6"/>
        <v>586.99999999999795</v>
      </c>
      <c r="M30" s="32">
        <f t="shared" si="6"/>
        <v>559.00000000000136</v>
      </c>
      <c r="N30" s="32">
        <f t="shared" si="6"/>
        <v>550.99999999999875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95836</v>
      </c>
      <c r="D32" s="21">
        <v>96446</v>
      </c>
      <c r="E32" s="21">
        <v>97061.999999999985</v>
      </c>
      <c r="F32" s="21">
        <v>97663</v>
      </c>
      <c r="G32" s="21">
        <v>98246</v>
      </c>
      <c r="H32" s="21">
        <v>98849</v>
      </c>
      <c r="I32" s="21">
        <v>99449</v>
      </c>
      <c r="J32" s="21">
        <v>100037.99999999999</v>
      </c>
      <c r="K32" s="21">
        <v>100643</v>
      </c>
      <c r="L32" s="21">
        <v>101230</v>
      </c>
      <c r="M32" s="21">
        <v>101789.00000000003</v>
      </c>
      <c r="N32" s="21">
        <v>102340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6.9980035725543122E-3</v>
      </c>
      <c r="D34" s="39">
        <f t="shared" ref="D34:N34" si="7">(D32/D8)-1</f>
        <v>6.3650402771400216E-3</v>
      </c>
      <c r="E34" s="39">
        <f t="shared" si="7"/>
        <v>6.3869937581650937E-3</v>
      </c>
      <c r="F34" s="39">
        <f t="shared" si="7"/>
        <v>6.1919185675136656E-3</v>
      </c>
      <c r="G34" s="39">
        <f t="shared" si="7"/>
        <v>5.9695073876493421E-3</v>
      </c>
      <c r="H34" s="39">
        <f t="shared" si="7"/>
        <v>6.1376544592146587E-3</v>
      </c>
      <c r="I34" s="39">
        <f t="shared" si="7"/>
        <v>6.0698641362078032E-3</v>
      </c>
      <c r="J34" s="39">
        <f t="shared" si="7"/>
        <v>5.9226337117515016E-3</v>
      </c>
      <c r="K34" s="39">
        <f t="shared" si="7"/>
        <v>6.0477018732882915E-3</v>
      </c>
      <c r="L34" s="39">
        <f t="shared" si="7"/>
        <v>5.8324970440071233E-3</v>
      </c>
      <c r="M34" s="39">
        <f t="shared" si="7"/>
        <v>5.5220784352467689E-3</v>
      </c>
      <c r="N34" s="39">
        <f t="shared" si="7"/>
        <v>5.4131585927750248E-3</v>
      </c>
    </row>
    <row r="35" spans="1:14" ht="15.75" thickBot="1" x14ac:dyDescent="0.3">
      <c r="A35" s="40" t="s">
        <v>15</v>
      </c>
      <c r="B35" s="41"/>
      <c r="C35" s="42">
        <f>(C32/$C$8)-1</f>
        <v>6.9980035725543122E-3</v>
      </c>
      <c r="D35" s="42">
        <f t="shared" ref="D35:N35" si="8">(D32/$C$8)-1</f>
        <v>1.3407586424293294E-2</v>
      </c>
      <c r="E35" s="42">
        <f t="shared" si="8"/>
        <v>1.9880214353262371E-2</v>
      </c>
      <c r="F35" s="42">
        <f t="shared" si="8"/>
        <v>2.6195229589156321E-2</v>
      </c>
      <c r="G35" s="42">
        <f t="shared" si="8"/>
        <v>3.2321109593359321E-2</v>
      </c>
      <c r="H35" s="42">
        <f t="shared" si="8"/>
        <v>3.8657139854996414E-2</v>
      </c>
      <c r="I35" s="42">
        <f t="shared" si="8"/>
        <v>4.4961647578018349E-2</v>
      </c>
      <c r="J35" s="42">
        <f t="shared" si="8"/>
        <v>5.1150572659451443E-2</v>
      </c>
      <c r="K35" s="42">
        <f t="shared" si="8"/>
        <v>5.7507617946831902E-2</v>
      </c>
      <c r="L35" s="42">
        <f t="shared" si="8"/>
        <v>6.3675528002521853E-2</v>
      </c>
      <c r="M35" s="42">
        <f t="shared" si="8"/>
        <v>6.954922769780425E-2</v>
      </c>
      <c r="N35" s="42">
        <f t="shared" si="8"/>
        <v>7.5338867290112521E-2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1.6345623925393569</v>
      </c>
      <c r="D41" s="47">
        <v>1.6491897140847458</v>
      </c>
      <c r="E41" s="47">
        <v>1.6495379903721314</v>
      </c>
      <c r="F41" s="47">
        <v>1.6410411814811148</v>
      </c>
      <c r="G41" s="47">
        <v>1.6421273105212724</v>
      </c>
      <c r="H41" s="47">
        <v>1.6421659775014432</v>
      </c>
      <c r="I41" s="47">
        <v>1.6538745490656419</v>
      </c>
      <c r="J41" s="47">
        <v>1.6646764326543075</v>
      </c>
      <c r="K41" s="47">
        <v>1.66867546278087</v>
      </c>
      <c r="L41" s="47">
        <v>1.6697846503925993</v>
      </c>
      <c r="M41" s="47">
        <v>1.6778091371588773</v>
      </c>
      <c r="N41" s="47">
        <v>1.6861588589279997</v>
      </c>
    </row>
    <row r="43" spans="1:14" x14ac:dyDescent="0.25">
      <c r="A43" s="48" t="s">
        <v>31</v>
      </c>
      <c r="B43" s="48"/>
      <c r="C43" s="49">
        <v>78.546876347916069</v>
      </c>
      <c r="D43" s="49">
        <v>79.210431313249103</v>
      </c>
      <c r="E43" s="49">
        <v>78.309799438825593</v>
      </c>
      <c r="F43" s="49">
        <v>78.132400396764979</v>
      </c>
      <c r="G43" s="49">
        <v>77.121410453820957</v>
      </c>
      <c r="H43" s="49">
        <v>76.484777035038277</v>
      </c>
      <c r="I43" s="49">
        <v>74.896612548353488</v>
      </c>
      <c r="J43" s="49">
        <v>74.926160398278441</v>
      </c>
      <c r="K43" s="49">
        <v>73.080986272788238</v>
      </c>
      <c r="L43" s="49">
        <v>71.903698846238569</v>
      </c>
      <c r="M43" s="49">
        <v>71.449061264687188</v>
      </c>
      <c r="N43" s="49">
        <v>69.732794018387352</v>
      </c>
    </row>
    <row r="44" spans="1:14" x14ac:dyDescent="0.25">
      <c r="A44" s="19" t="s">
        <v>47</v>
      </c>
      <c r="B44" s="19"/>
      <c r="C44" s="50">
        <v>79.625912461915206</v>
      </c>
      <c r="D44" s="50">
        <v>79.336986673286688</v>
      </c>
      <c r="E44" s="50">
        <v>78.256441858262207</v>
      </c>
      <c r="F44" s="50">
        <v>77.903413108857066</v>
      </c>
      <c r="G44" s="50">
        <v>76.746430463567549</v>
      </c>
      <c r="H44" s="50">
        <v>75.938262221953167</v>
      </c>
      <c r="I44" s="50">
        <v>74.218012498987946</v>
      </c>
      <c r="J44" s="50">
        <v>74.120288370156928</v>
      </c>
      <c r="K44" s="50">
        <v>72.17605554341965</v>
      </c>
      <c r="L44" s="50">
        <v>70.910354587576663</v>
      </c>
      <c r="M44" s="50">
        <v>70.348289781693268</v>
      </c>
      <c r="N44" s="50">
        <v>68.565114597318825</v>
      </c>
    </row>
    <row r="45" spans="1:14" x14ac:dyDescent="0.25">
      <c r="A45" s="51" t="s">
        <v>48</v>
      </c>
      <c r="B45" s="51"/>
      <c r="C45" s="52">
        <v>77.612471110614663</v>
      </c>
      <c r="D45" s="52">
        <v>79.100753000114267</v>
      </c>
      <c r="E45" s="52">
        <v>78.356076183630478</v>
      </c>
      <c r="F45" s="52">
        <v>78.331573261779482</v>
      </c>
      <c r="G45" s="52">
        <v>77.448789248607085</v>
      </c>
      <c r="H45" s="52">
        <v>76.96319161943039</v>
      </c>
      <c r="I45" s="52">
        <v>75.492435505833981</v>
      </c>
      <c r="J45" s="52">
        <v>75.635458535923263</v>
      </c>
      <c r="K45" s="52">
        <v>73.878673540017715</v>
      </c>
      <c r="L45" s="52">
        <v>72.779185117664028</v>
      </c>
      <c r="M45" s="52">
        <v>72.420922472652379</v>
      </c>
      <c r="N45" s="52">
        <v>70.762129196674252</v>
      </c>
    </row>
    <row r="47" spans="1:14" x14ac:dyDescent="0.25">
      <c r="A47" s="48" t="s">
        <v>32</v>
      </c>
      <c r="B47" s="48"/>
      <c r="C47" s="49">
        <v>82.438166467498618</v>
      </c>
      <c r="D47" s="49">
        <v>82.341475556152844</v>
      </c>
      <c r="E47" s="49">
        <v>82.480430759929078</v>
      </c>
      <c r="F47" s="49">
        <v>82.500894806540813</v>
      </c>
      <c r="G47" s="49">
        <v>82.663554797749711</v>
      </c>
      <c r="H47" s="49">
        <v>82.77021933496053</v>
      </c>
      <c r="I47" s="49">
        <v>83.024958857792754</v>
      </c>
      <c r="J47" s="49">
        <v>83.017003016942994</v>
      </c>
      <c r="K47" s="49">
        <v>83.316244343748394</v>
      </c>
      <c r="L47" s="49">
        <v>83.508397689645903</v>
      </c>
      <c r="M47" s="49">
        <v>83.591959442686132</v>
      </c>
      <c r="N47" s="49">
        <v>83.882726729126674</v>
      </c>
    </row>
    <row r="48" spans="1:14" x14ac:dyDescent="0.25">
      <c r="A48" s="19" t="s">
        <v>45</v>
      </c>
      <c r="B48" s="19"/>
      <c r="C48" s="50">
        <v>80.36532673544319</v>
      </c>
      <c r="D48" s="50">
        <v>80.399235459369663</v>
      </c>
      <c r="E48" s="50">
        <v>80.559984956231148</v>
      </c>
      <c r="F48" s="50">
        <v>80.607370460747362</v>
      </c>
      <c r="G48" s="50">
        <v>80.793903793254898</v>
      </c>
      <c r="H48" s="50">
        <v>80.938159158247615</v>
      </c>
      <c r="I48" s="50">
        <v>81.232698374267144</v>
      </c>
      <c r="J48" s="50">
        <v>81.24093193611354</v>
      </c>
      <c r="K48" s="50">
        <v>81.586586471147626</v>
      </c>
      <c r="L48" s="50">
        <v>81.809366890854577</v>
      </c>
      <c r="M48" s="50">
        <v>81.927268344062554</v>
      </c>
      <c r="N48" s="50">
        <v>82.249590386140568</v>
      </c>
    </row>
    <row r="49" spans="1:14" x14ac:dyDescent="0.25">
      <c r="A49" s="51" t="s">
        <v>46</v>
      </c>
      <c r="B49" s="51"/>
      <c r="C49" s="52">
        <v>84.222630733960415</v>
      </c>
      <c r="D49" s="52">
        <v>84.027452975487805</v>
      </c>
      <c r="E49" s="52">
        <v>84.146683832439109</v>
      </c>
      <c r="F49" s="52">
        <v>84.149518463986453</v>
      </c>
      <c r="G49" s="52">
        <v>84.291272680139457</v>
      </c>
      <c r="H49" s="52">
        <v>84.373808689909026</v>
      </c>
      <c r="I49" s="52">
        <v>84.595695339324237</v>
      </c>
      <c r="J49" s="52">
        <v>84.577401270573915</v>
      </c>
      <c r="K49" s="52">
        <v>84.840686013128746</v>
      </c>
      <c r="L49" s="52">
        <v>85.00969279642274</v>
      </c>
      <c r="M49" s="52">
        <v>85.072215649060269</v>
      </c>
      <c r="N49" s="52">
        <v>85.336501668242249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tabSelected="1"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62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42801</v>
      </c>
      <c r="D8" s="21">
        <v>42935.034552258017</v>
      </c>
      <c r="E8" s="21">
        <v>43047.148747448795</v>
      </c>
      <c r="F8" s="21">
        <v>43163.371513225225</v>
      </c>
      <c r="G8" s="21">
        <v>43276.094695023283</v>
      </c>
      <c r="H8" s="21">
        <v>43380.640473022271</v>
      </c>
      <c r="I8" s="21">
        <v>43495.053302874112</v>
      </c>
      <c r="J8" s="21">
        <v>43609.505883282647</v>
      </c>
      <c r="K8" s="21">
        <v>43720.208682091725</v>
      </c>
      <c r="L8" s="21">
        <v>43838.678995536917</v>
      </c>
      <c r="M8" s="21">
        <v>43951.262771420406</v>
      </c>
      <c r="N8" s="21">
        <v>44053.996835235695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341.9057694287572</v>
      </c>
      <c r="D10" s="26">
        <f t="shared" ref="D10:N10" si="0">SUM(D11:D12)</f>
        <v>346.4516914665848</v>
      </c>
      <c r="E10" s="26">
        <f t="shared" si="0"/>
        <v>347.75379528583403</v>
      </c>
      <c r="F10" s="26">
        <f t="shared" si="0"/>
        <v>346.85030351303311</v>
      </c>
      <c r="G10" s="26">
        <f t="shared" si="0"/>
        <v>347.35996401510931</v>
      </c>
      <c r="H10" s="26">
        <f t="shared" si="0"/>
        <v>347.74971039275971</v>
      </c>
      <c r="I10" s="26">
        <f t="shared" si="0"/>
        <v>350.64089167635655</v>
      </c>
      <c r="J10" s="26">
        <f t="shared" si="0"/>
        <v>353.02154597755253</v>
      </c>
      <c r="K10" s="26">
        <f t="shared" si="0"/>
        <v>354.17549449736896</v>
      </c>
      <c r="L10" s="26">
        <f t="shared" si="0"/>
        <v>354.68510616999606</v>
      </c>
      <c r="M10" s="26">
        <f t="shared" si="0"/>
        <v>356.5934444021853</v>
      </c>
      <c r="N10" s="26">
        <f t="shared" si="0"/>
        <v>358.75998106190229</v>
      </c>
    </row>
    <row r="11" spans="1:14" x14ac:dyDescent="0.25">
      <c r="A11" s="20" t="s">
        <v>34</v>
      </c>
      <c r="B11" s="18"/>
      <c r="C11" s="22">
        <v>174.9777977373937</v>
      </c>
      <c r="D11" s="22">
        <v>177.43035655206162</v>
      </c>
      <c r="E11" s="22">
        <v>178.47460407097492</v>
      </c>
      <c r="F11" s="22">
        <v>177.99991595153259</v>
      </c>
      <c r="G11" s="22">
        <v>178.02715676578904</v>
      </c>
      <c r="H11" s="22">
        <v>177.79374279867073</v>
      </c>
      <c r="I11" s="22">
        <v>179.63665845553086</v>
      </c>
      <c r="J11" s="22">
        <v>180.81591379338056</v>
      </c>
      <c r="K11" s="22">
        <v>181.38698735529994</v>
      </c>
      <c r="L11" s="22">
        <v>182.45623685330821</v>
      </c>
      <c r="M11" s="22">
        <v>182.38609656350303</v>
      </c>
      <c r="N11" s="22">
        <v>184.49344522111508</v>
      </c>
    </row>
    <row r="12" spans="1:14" x14ac:dyDescent="0.25">
      <c r="A12" s="27" t="s">
        <v>35</v>
      </c>
      <c r="B12" s="28"/>
      <c r="C12" s="29">
        <v>166.9279716913635</v>
      </c>
      <c r="D12" s="29">
        <v>169.02133491452318</v>
      </c>
      <c r="E12" s="29">
        <v>169.27919121485911</v>
      </c>
      <c r="F12" s="29">
        <v>168.85038756150053</v>
      </c>
      <c r="G12" s="29">
        <v>169.33280724932027</v>
      </c>
      <c r="H12" s="29">
        <v>169.95596759408897</v>
      </c>
      <c r="I12" s="29">
        <v>171.00423322082568</v>
      </c>
      <c r="J12" s="29">
        <v>172.20563218417198</v>
      </c>
      <c r="K12" s="29">
        <v>172.78850714206902</v>
      </c>
      <c r="L12" s="29">
        <v>172.22886931668785</v>
      </c>
      <c r="M12" s="29">
        <v>174.20734783868227</v>
      </c>
      <c r="N12" s="29">
        <v>174.26653584078721</v>
      </c>
    </row>
    <row r="13" spans="1:14" x14ac:dyDescent="0.25">
      <c r="A13" s="33" t="s">
        <v>36</v>
      </c>
      <c r="B13" s="18"/>
      <c r="C13" s="26">
        <f>SUM(C14:C15)</f>
        <v>381.42752511238473</v>
      </c>
      <c r="D13" s="26">
        <f t="shared" ref="D13:N13" si="1">SUM(D14:D15)</f>
        <v>392.10090868575185</v>
      </c>
      <c r="E13" s="26">
        <f t="shared" si="1"/>
        <v>394.14282774785499</v>
      </c>
      <c r="F13" s="26">
        <f t="shared" si="1"/>
        <v>398.49439861791222</v>
      </c>
      <c r="G13" s="26">
        <f t="shared" si="1"/>
        <v>399.19068180977877</v>
      </c>
      <c r="H13" s="26">
        <f t="shared" si="1"/>
        <v>401.60905653227337</v>
      </c>
      <c r="I13" s="26">
        <f t="shared" si="1"/>
        <v>399.12002683328785</v>
      </c>
      <c r="J13" s="26">
        <f t="shared" si="1"/>
        <v>405.54791880689066</v>
      </c>
      <c r="K13" s="26">
        <f t="shared" si="1"/>
        <v>400.93005215228379</v>
      </c>
      <c r="L13" s="26">
        <f t="shared" si="1"/>
        <v>400.87940378943165</v>
      </c>
      <c r="M13" s="26">
        <f t="shared" si="1"/>
        <v>404.90949572702414</v>
      </c>
      <c r="N13" s="26">
        <f t="shared" si="1"/>
        <v>401.35186023859944</v>
      </c>
    </row>
    <row r="14" spans="1:14" x14ac:dyDescent="0.25">
      <c r="A14" s="20" t="s">
        <v>37</v>
      </c>
      <c r="B14" s="18"/>
      <c r="C14" s="22">
        <v>177.6445097876508</v>
      </c>
      <c r="D14" s="22">
        <v>179.44731915494853</v>
      </c>
      <c r="E14" s="22">
        <v>179.29643176663606</v>
      </c>
      <c r="F14" s="22">
        <v>180.77837249428518</v>
      </c>
      <c r="G14" s="22">
        <v>180.77079189596554</v>
      </c>
      <c r="H14" s="22">
        <v>181.62090100231472</v>
      </c>
      <c r="I14" s="22">
        <v>180.39095878000001</v>
      </c>
      <c r="J14" s="22">
        <v>182.89382985270913</v>
      </c>
      <c r="K14" s="22">
        <v>180.7609780612438</v>
      </c>
      <c r="L14" s="22">
        <v>180.21719688512641</v>
      </c>
      <c r="M14" s="22">
        <v>182.00242786266628</v>
      </c>
      <c r="N14" s="22">
        <v>179.98133151339121</v>
      </c>
    </row>
    <row r="15" spans="1:14" x14ac:dyDescent="0.25">
      <c r="A15" s="10" t="s">
        <v>38</v>
      </c>
      <c r="B15" s="12"/>
      <c r="C15" s="23">
        <v>203.78301532473392</v>
      </c>
      <c r="D15" s="23">
        <v>212.65358953080334</v>
      </c>
      <c r="E15" s="23">
        <v>214.84639598121896</v>
      </c>
      <c r="F15" s="23">
        <v>217.71602612362705</v>
      </c>
      <c r="G15" s="23">
        <v>218.41988991381322</v>
      </c>
      <c r="H15" s="23">
        <v>219.98815552995862</v>
      </c>
      <c r="I15" s="23">
        <v>218.72906805328785</v>
      </c>
      <c r="J15" s="23">
        <v>222.65408895418153</v>
      </c>
      <c r="K15" s="23">
        <v>220.16907409103999</v>
      </c>
      <c r="L15" s="23">
        <v>220.66220690430521</v>
      </c>
      <c r="M15" s="23">
        <v>222.90706786435788</v>
      </c>
      <c r="N15" s="23">
        <v>221.3705287252082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-39.521755683627532</v>
      </c>
      <c r="D17" s="32">
        <f t="shared" ref="D17:N17" si="2">D10-D13</f>
        <v>-45.649217219167042</v>
      </c>
      <c r="E17" s="32">
        <f t="shared" si="2"/>
        <v>-46.389032462020964</v>
      </c>
      <c r="F17" s="32">
        <f t="shared" si="2"/>
        <v>-51.644095104879113</v>
      </c>
      <c r="G17" s="32">
        <f t="shared" si="2"/>
        <v>-51.830717794669454</v>
      </c>
      <c r="H17" s="32">
        <f t="shared" si="2"/>
        <v>-53.859346139513661</v>
      </c>
      <c r="I17" s="32">
        <f t="shared" si="2"/>
        <v>-48.479135156931306</v>
      </c>
      <c r="J17" s="32">
        <f t="shared" si="2"/>
        <v>-52.526372829338129</v>
      </c>
      <c r="K17" s="32">
        <f t="shared" si="2"/>
        <v>-46.754557654914834</v>
      </c>
      <c r="L17" s="32">
        <f t="shared" si="2"/>
        <v>-46.194297619435588</v>
      </c>
      <c r="M17" s="32">
        <f t="shared" si="2"/>
        <v>-48.316051324838838</v>
      </c>
      <c r="N17" s="32">
        <f t="shared" si="2"/>
        <v>-42.591879176697148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1729.8260979078664</v>
      </c>
      <c r="D19" s="26">
        <f t="shared" ref="D19:N19" si="3">SUM(D20:D21)</f>
        <v>1721.2722873330099</v>
      </c>
      <c r="E19" s="26">
        <f t="shared" si="3"/>
        <v>1722.8124981046867</v>
      </c>
      <c r="F19" s="26">
        <f t="shared" si="3"/>
        <v>1724.5005551026243</v>
      </c>
      <c r="G19" s="26">
        <f t="shared" si="3"/>
        <v>1720.3145572490171</v>
      </c>
      <c r="H19" s="26">
        <f t="shared" si="3"/>
        <v>1725.6450765903203</v>
      </c>
      <c r="I19" s="26">
        <f t="shared" si="3"/>
        <v>1722.232071330021</v>
      </c>
      <c r="J19" s="26">
        <f t="shared" si="3"/>
        <v>1724.3321137504618</v>
      </c>
      <c r="K19" s="26">
        <f t="shared" si="3"/>
        <v>1723.1441402877301</v>
      </c>
      <c r="L19" s="26">
        <f t="shared" si="3"/>
        <v>1719.7712975472123</v>
      </c>
      <c r="M19" s="26">
        <f t="shared" si="3"/>
        <v>1715.0084063648117</v>
      </c>
      <c r="N19" s="26">
        <f t="shared" si="3"/>
        <v>1711.3109961991511</v>
      </c>
    </row>
    <row r="20" spans="1:14" x14ac:dyDescent="0.25">
      <c r="A20" s="60" t="s">
        <v>40</v>
      </c>
      <c r="B20" s="60"/>
      <c r="C20" s="22">
        <v>851.79215396421546</v>
      </c>
      <c r="D20" s="22">
        <v>850.498854300674</v>
      </c>
      <c r="E20" s="22">
        <v>852.97676921195637</v>
      </c>
      <c r="F20" s="22">
        <v>855.37129317070139</v>
      </c>
      <c r="G20" s="22">
        <v>851.93240350479368</v>
      </c>
      <c r="H20" s="22">
        <v>852.83439046788203</v>
      </c>
      <c r="I20" s="22">
        <v>852.40939443852631</v>
      </c>
      <c r="J20" s="22">
        <v>853.85370962057459</v>
      </c>
      <c r="K20" s="22">
        <v>853.81541477883991</v>
      </c>
      <c r="L20" s="22">
        <v>853.68421740475071</v>
      </c>
      <c r="M20" s="22">
        <v>850.40529099521723</v>
      </c>
      <c r="N20" s="22">
        <v>849.37194388667876</v>
      </c>
    </row>
    <row r="21" spans="1:14" x14ac:dyDescent="0.25">
      <c r="A21" s="27" t="s">
        <v>41</v>
      </c>
      <c r="B21" s="27"/>
      <c r="C21" s="29">
        <v>878.0339439436508</v>
      </c>
      <c r="D21" s="29">
        <v>870.77343303233602</v>
      </c>
      <c r="E21" s="29">
        <v>869.83572889273034</v>
      </c>
      <c r="F21" s="29">
        <v>869.129261931923</v>
      </c>
      <c r="G21" s="29">
        <v>868.38215374422327</v>
      </c>
      <c r="H21" s="29">
        <v>872.81068612243826</v>
      </c>
      <c r="I21" s="29">
        <v>869.82267689149478</v>
      </c>
      <c r="J21" s="29">
        <v>870.47840412988705</v>
      </c>
      <c r="K21" s="29">
        <v>869.32872550889022</v>
      </c>
      <c r="L21" s="29">
        <v>866.08708014246156</v>
      </c>
      <c r="M21" s="29">
        <v>864.60311536959443</v>
      </c>
      <c r="N21" s="29">
        <v>861.93905231247231</v>
      </c>
    </row>
    <row r="22" spans="1:14" x14ac:dyDescent="0.25">
      <c r="A22" s="63" t="s">
        <v>44</v>
      </c>
      <c r="B22" s="63"/>
      <c r="C22" s="26">
        <f>SUM(C23:C24)</f>
        <v>1556.2697899662219</v>
      </c>
      <c r="D22" s="26">
        <f t="shared" ref="D22:N22" si="4">SUM(D23:D24)</f>
        <v>1563.5088749230681</v>
      </c>
      <c r="E22" s="26">
        <f t="shared" si="4"/>
        <v>1560.2006998662202</v>
      </c>
      <c r="F22" s="26">
        <f t="shared" si="4"/>
        <v>1560.1332781996994</v>
      </c>
      <c r="G22" s="26">
        <f t="shared" si="4"/>
        <v>1563.9380614553606</v>
      </c>
      <c r="H22" s="26">
        <f t="shared" si="4"/>
        <v>1557.3729005989553</v>
      </c>
      <c r="I22" s="26">
        <f t="shared" si="4"/>
        <v>1559.3003557645557</v>
      </c>
      <c r="J22" s="26">
        <f t="shared" si="4"/>
        <v>1561.102942112047</v>
      </c>
      <c r="K22" s="26">
        <f t="shared" si="4"/>
        <v>1557.9192691876265</v>
      </c>
      <c r="L22" s="26">
        <f t="shared" si="4"/>
        <v>1560.9932240442872</v>
      </c>
      <c r="M22" s="26">
        <f t="shared" si="4"/>
        <v>1563.9582912246983</v>
      </c>
      <c r="N22" s="26">
        <f t="shared" si="4"/>
        <v>1566.7216579544574</v>
      </c>
    </row>
    <row r="23" spans="1:14" x14ac:dyDescent="0.25">
      <c r="A23" s="60" t="s">
        <v>42</v>
      </c>
      <c r="B23" s="60"/>
      <c r="C23" s="23">
        <v>790.53458705418734</v>
      </c>
      <c r="D23" s="22">
        <v>792.61421558052734</v>
      </c>
      <c r="E23" s="22">
        <v>787.88823017885272</v>
      </c>
      <c r="F23" s="22">
        <v>786.42368319514617</v>
      </c>
      <c r="G23" s="22">
        <v>791.48158135062215</v>
      </c>
      <c r="H23" s="22">
        <v>789.06370208338194</v>
      </c>
      <c r="I23" s="22">
        <v>788.50558987388729</v>
      </c>
      <c r="J23" s="22">
        <v>789.59388310396628</v>
      </c>
      <c r="K23" s="22">
        <v>789.56620294148001</v>
      </c>
      <c r="L23" s="22">
        <v>787.96197907478381</v>
      </c>
      <c r="M23" s="22">
        <v>792.96693085706886</v>
      </c>
      <c r="N23" s="22">
        <v>790.53374625546041</v>
      </c>
    </row>
    <row r="24" spans="1:14" x14ac:dyDescent="0.25">
      <c r="A24" s="10" t="s">
        <v>43</v>
      </c>
      <c r="B24" s="10"/>
      <c r="C24" s="23">
        <v>765.73520291203454</v>
      </c>
      <c r="D24" s="23">
        <v>770.89465934254088</v>
      </c>
      <c r="E24" s="23">
        <v>772.31246968736752</v>
      </c>
      <c r="F24" s="23">
        <v>773.70959500455331</v>
      </c>
      <c r="G24" s="23">
        <v>772.45648010473838</v>
      </c>
      <c r="H24" s="23">
        <v>768.30919851557326</v>
      </c>
      <c r="I24" s="23">
        <v>770.79476589066837</v>
      </c>
      <c r="J24" s="23">
        <v>771.50905900808073</v>
      </c>
      <c r="K24" s="23">
        <v>768.35306624614657</v>
      </c>
      <c r="L24" s="23">
        <v>773.03124496950329</v>
      </c>
      <c r="M24" s="23">
        <v>770.99136036762934</v>
      </c>
      <c r="N24" s="23">
        <v>776.18791169899691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173.55630794164449</v>
      </c>
      <c r="D26" s="32">
        <f t="shared" ref="D26:N26" si="5">D19-D22</f>
        <v>157.76341240994179</v>
      </c>
      <c r="E26" s="32">
        <f t="shared" si="5"/>
        <v>162.61179823846646</v>
      </c>
      <c r="F26" s="32">
        <f t="shared" si="5"/>
        <v>164.36727690292491</v>
      </c>
      <c r="G26" s="32">
        <f t="shared" si="5"/>
        <v>156.37649579365643</v>
      </c>
      <c r="H26" s="32">
        <f t="shared" si="5"/>
        <v>168.27217599136497</v>
      </c>
      <c r="I26" s="32">
        <f t="shared" si="5"/>
        <v>162.93171556546531</v>
      </c>
      <c r="J26" s="32">
        <f t="shared" si="5"/>
        <v>163.22917163841475</v>
      </c>
      <c r="K26" s="32">
        <f t="shared" si="5"/>
        <v>165.22487110010366</v>
      </c>
      <c r="L26" s="32">
        <f t="shared" si="5"/>
        <v>158.77807350292505</v>
      </c>
      <c r="M26" s="32">
        <f t="shared" si="5"/>
        <v>151.05011514011335</v>
      </c>
      <c r="N26" s="32">
        <f t="shared" si="5"/>
        <v>144.58933824469364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134.03455225801696</v>
      </c>
      <c r="D30" s="32">
        <f t="shared" ref="D30:N30" si="6">D17+D26+D28</f>
        <v>112.11419519077475</v>
      </c>
      <c r="E30" s="32">
        <f t="shared" si="6"/>
        <v>116.2227657764455</v>
      </c>
      <c r="F30" s="32">
        <f t="shared" si="6"/>
        <v>112.7231817980458</v>
      </c>
      <c r="G30" s="32">
        <f t="shared" si="6"/>
        <v>104.54577799898698</v>
      </c>
      <c r="H30" s="32">
        <f t="shared" si="6"/>
        <v>114.41282985185131</v>
      </c>
      <c r="I30" s="32">
        <f t="shared" si="6"/>
        <v>114.452580408534</v>
      </c>
      <c r="J30" s="32">
        <f t="shared" si="6"/>
        <v>110.70279880907663</v>
      </c>
      <c r="K30" s="32">
        <f t="shared" si="6"/>
        <v>118.47031344518882</v>
      </c>
      <c r="L30" s="32">
        <f t="shared" si="6"/>
        <v>112.58377588348947</v>
      </c>
      <c r="M30" s="32">
        <f t="shared" si="6"/>
        <v>102.73406381527451</v>
      </c>
      <c r="N30" s="32">
        <f t="shared" si="6"/>
        <v>101.99745906799649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42935.034552258017</v>
      </c>
      <c r="D32" s="21">
        <v>43047.148747448795</v>
      </c>
      <c r="E32" s="21">
        <v>43163.371513225225</v>
      </c>
      <c r="F32" s="21">
        <v>43276.094695023283</v>
      </c>
      <c r="G32" s="21">
        <v>43380.640473022271</v>
      </c>
      <c r="H32" s="21">
        <v>43495.053302874112</v>
      </c>
      <c r="I32" s="21">
        <v>43609.505883282647</v>
      </c>
      <c r="J32" s="21">
        <v>43720.208682091725</v>
      </c>
      <c r="K32" s="21">
        <v>43838.678995536917</v>
      </c>
      <c r="L32" s="21">
        <v>43951.262771420406</v>
      </c>
      <c r="M32" s="21">
        <v>44053.996835235695</v>
      </c>
      <c r="N32" s="21">
        <v>44155.99429430368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3.1315752495972848E-3</v>
      </c>
      <c r="D34" s="39">
        <f t="shared" ref="D34:N34" si="7">(D32/D8)-1</f>
        <v>2.6112520080616708E-3</v>
      </c>
      <c r="E34" s="39">
        <f t="shared" si="7"/>
        <v>2.6998946308451899E-3</v>
      </c>
      <c r="F34" s="39">
        <f t="shared" si="7"/>
        <v>2.6115471949061941E-3</v>
      </c>
      <c r="G34" s="39">
        <f t="shared" si="7"/>
        <v>2.4157858682893885E-3</v>
      </c>
      <c r="H34" s="39">
        <f t="shared" si="7"/>
        <v>2.6374167970846241E-3</v>
      </c>
      <c r="I34" s="39">
        <f t="shared" si="7"/>
        <v>2.6313930370782668E-3</v>
      </c>
      <c r="J34" s="39">
        <f t="shared" si="7"/>
        <v>2.538501562144857E-3</v>
      </c>
      <c r="K34" s="39">
        <f t="shared" si="7"/>
        <v>2.7097380597298493E-3</v>
      </c>
      <c r="L34" s="39">
        <f t="shared" si="7"/>
        <v>2.5681379654471925E-3</v>
      </c>
      <c r="M34" s="39">
        <f t="shared" si="7"/>
        <v>2.3374542012497557E-3</v>
      </c>
      <c r="N34" s="39">
        <f t="shared" si="7"/>
        <v>2.3152827528785114E-3</v>
      </c>
    </row>
    <row r="35" spans="1:14" ht="15.75" thickBot="1" x14ac:dyDescent="0.3">
      <c r="A35" s="40" t="s">
        <v>15</v>
      </c>
      <c r="B35" s="41"/>
      <c r="C35" s="42">
        <f>(C32/$C$8)-1</f>
        <v>3.1315752495972848E-3</v>
      </c>
      <c r="D35" s="42">
        <f t="shared" ref="D35:N35" si="8">(D32/$C$8)-1</f>
        <v>5.7510045898179207E-3</v>
      </c>
      <c r="E35" s="42">
        <f t="shared" si="8"/>
        <v>8.466426327077059E-3</v>
      </c>
      <c r="F35" s="42">
        <f t="shared" si="8"/>
        <v>1.1100083993908605E-2</v>
      </c>
      <c r="G35" s="42">
        <f t="shared" si="8"/>
        <v>1.3542685288247203E-2</v>
      </c>
      <c r="H35" s="42">
        <f t="shared" si="8"/>
        <v>1.6215819790988739E-2</v>
      </c>
      <c r="I35" s="42">
        <f t="shared" si="8"/>
        <v>1.8889883023355702E-2</v>
      </c>
      <c r="J35" s="42">
        <f t="shared" si="8"/>
        <v>2.1476336583064137E-2</v>
      </c>
      <c r="K35" s="42">
        <f t="shared" si="8"/>
        <v>2.4244269889416525E-2</v>
      </c>
      <c r="L35" s="42">
        <f t="shared" si="8"/>
        <v>2.6874670484811292E-2</v>
      </c>
      <c r="M35" s="42">
        <f t="shared" si="8"/>
        <v>2.9274942997493003E-2</v>
      </c>
      <c r="N35" s="42">
        <f t="shared" si="8"/>
        <v>3.1658005520984966E-2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1.6689653036631686</v>
      </c>
      <c r="D41" s="47">
        <v>1.6831946844352372</v>
      </c>
      <c r="E41" s="47">
        <v>1.6828328940738915</v>
      </c>
      <c r="F41" s="47">
        <v>1.6735060803185891</v>
      </c>
      <c r="G41" s="47">
        <v>1.6738211474267912</v>
      </c>
      <c r="H41" s="47">
        <v>1.6735276815261342</v>
      </c>
      <c r="I41" s="47">
        <v>1.6846310486488238</v>
      </c>
      <c r="J41" s="47">
        <v>1.694944400890954</v>
      </c>
      <c r="K41" s="47">
        <v>1.6985302472322537</v>
      </c>
      <c r="L41" s="47">
        <v>1.6992728369286123</v>
      </c>
      <c r="M41" s="47">
        <v>1.7068472932319101</v>
      </c>
      <c r="N41" s="47">
        <v>1.7147537083951687</v>
      </c>
    </row>
    <row r="43" spans="1:14" x14ac:dyDescent="0.25">
      <c r="A43" s="48" t="s">
        <v>31</v>
      </c>
      <c r="B43" s="48"/>
      <c r="C43" s="49">
        <v>71.355763162445797</v>
      </c>
      <c r="D43" s="49">
        <v>72.007042502269201</v>
      </c>
      <c r="E43" s="49">
        <v>71.217250948870714</v>
      </c>
      <c r="F43" s="49">
        <v>71.073067418812713</v>
      </c>
      <c r="G43" s="49">
        <v>70.188656269322578</v>
      </c>
      <c r="H43" s="49">
        <v>69.641421450192468</v>
      </c>
      <c r="I43" s="49">
        <v>68.213155360968202</v>
      </c>
      <c r="J43" s="49">
        <v>68.249740100815856</v>
      </c>
      <c r="K43" s="49">
        <v>66.583355461490811</v>
      </c>
      <c r="L43" s="49">
        <v>65.522987118490917</v>
      </c>
      <c r="M43" s="49">
        <v>65.131779360676035</v>
      </c>
      <c r="N43" s="49">
        <v>63.573321480121948</v>
      </c>
    </row>
    <row r="44" spans="1:14" x14ac:dyDescent="0.25">
      <c r="A44" s="19" t="s">
        <v>47</v>
      </c>
      <c r="B44" s="19"/>
      <c r="C44" s="50">
        <v>72.256828811259027</v>
      </c>
      <c r="D44" s="50">
        <v>72.007042502269186</v>
      </c>
      <c r="E44" s="50">
        <v>71.040681688385192</v>
      </c>
      <c r="F44" s="50">
        <v>70.734661304047577</v>
      </c>
      <c r="G44" s="50">
        <v>69.704160328908316</v>
      </c>
      <c r="H44" s="50">
        <v>68.999820491170524</v>
      </c>
      <c r="I44" s="50">
        <v>67.447051187356465</v>
      </c>
      <c r="J44" s="50">
        <v>67.359099538122692</v>
      </c>
      <c r="K44" s="50">
        <v>65.603398880760935</v>
      </c>
      <c r="L44" s="50">
        <v>64.456722633140416</v>
      </c>
      <c r="M44" s="50">
        <v>63.962594929762403</v>
      </c>
      <c r="N44" s="50">
        <v>62.332816602366748</v>
      </c>
    </row>
    <row r="45" spans="1:14" x14ac:dyDescent="0.25">
      <c r="A45" s="51" t="s">
        <v>48</v>
      </c>
      <c r="B45" s="51"/>
      <c r="C45" s="52">
        <v>70.588410954220137</v>
      </c>
      <c r="D45" s="52">
        <v>72.007042502269215</v>
      </c>
      <c r="E45" s="52">
        <v>71.365277120850536</v>
      </c>
      <c r="F45" s="52">
        <v>71.356529988254735</v>
      </c>
      <c r="G45" s="52">
        <v>70.59476282722116</v>
      </c>
      <c r="H45" s="52">
        <v>70.180184842392379</v>
      </c>
      <c r="I45" s="52">
        <v>68.858198532669078</v>
      </c>
      <c r="J45" s="52">
        <v>68.999148066805844</v>
      </c>
      <c r="K45" s="52">
        <v>67.410066266280751</v>
      </c>
      <c r="L45" s="52">
        <v>66.42034592798629</v>
      </c>
      <c r="M45" s="52">
        <v>66.118590119012268</v>
      </c>
      <c r="N45" s="52">
        <v>64.618881135178199</v>
      </c>
    </row>
    <row r="47" spans="1:14" x14ac:dyDescent="0.25">
      <c r="A47" s="48" t="s">
        <v>32</v>
      </c>
      <c r="B47" s="48"/>
      <c r="C47" s="49">
        <v>83.596882601142354</v>
      </c>
      <c r="D47" s="49">
        <v>83.491588216125692</v>
      </c>
      <c r="E47" s="49">
        <v>83.628996940601667</v>
      </c>
      <c r="F47" s="49">
        <v>83.657388623209911</v>
      </c>
      <c r="G47" s="49">
        <v>83.810825455727894</v>
      </c>
      <c r="H47" s="49">
        <v>83.904461145120791</v>
      </c>
      <c r="I47" s="49">
        <v>84.151912589576483</v>
      </c>
      <c r="J47" s="49">
        <v>84.146311056421538</v>
      </c>
      <c r="K47" s="49">
        <v>84.438700188303812</v>
      </c>
      <c r="L47" s="49">
        <v>84.631202855643636</v>
      </c>
      <c r="M47" s="49">
        <v>84.703006398694626</v>
      </c>
      <c r="N47" s="49">
        <v>84.991784083043882</v>
      </c>
    </row>
    <row r="48" spans="1:14" x14ac:dyDescent="0.25">
      <c r="A48" s="19" t="s">
        <v>45</v>
      </c>
      <c r="B48" s="19"/>
      <c r="C48" s="50">
        <v>81.575236482953756</v>
      </c>
      <c r="D48" s="50">
        <v>81.619796164857675</v>
      </c>
      <c r="E48" s="50">
        <v>81.792087259165569</v>
      </c>
      <c r="F48" s="50">
        <v>81.846815800076413</v>
      </c>
      <c r="G48" s="50">
        <v>82.032385399630272</v>
      </c>
      <c r="H48" s="50">
        <v>82.159424334791737</v>
      </c>
      <c r="I48" s="50">
        <v>82.444819580003951</v>
      </c>
      <c r="J48" s="50">
        <v>82.457914273619068</v>
      </c>
      <c r="K48" s="50">
        <v>82.787627145766777</v>
      </c>
      <c r="L48" s="50">
        <v>83.006275569059127</v>
      </c>
      <c r="M48" s="50">
        <v>83.102446317218167</v>
      </c>
      <c r="N48" s="50">
        <v>83.423503747753998</v>
      </c>
    </row>
    <row r="49" spans="1:14" x14ac:dyDescent="0.25">
      <c r="A49" s="51" t="s">
        <v>46</v>
      </c>
      <c r="B49" s="51"/>
      <c r="C49" s="52">
        <v>85.315741097624837</v>
      </c>
      <c r="D49" s="52">
        <v>85.093682735642957</v>
      </c>
      <c r="E49" s="52">
        <v>85.200784537963415</v>
      </c>
      <c r="F49" s="52">
        <v>85.208501358510475</v>
      </c>
      <c r="G49" s="52">
        <v>85.336838135568797</v>
      </c>
      <c r="H49" s="52">
        <v>85.411152570502168</v>
      </c>
      <c r="I49" s="52">
        <v>85.631124728217813</v>
      </c>
      <c r="J49" s="52">
        <v>85.613872434189119</v>
      </c>
      <c r="K49" s="52">
        <v>85.878882198440351</v>
      </c>
      <c r="L49" s="52">
        <v>86.049291972022488</v>
      </c>
      <c r="M49" s="52">
        <v>86.106830785305746</v>
      </c>
      <c r="N49" s="52">
        <v>86.367830578072386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63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24104</v>
      </c>
      <c r="D8" s="21">
        <v>24100.658379084147</v>
      </c>
      <c r="E8" s="21">
        <v>24080.130124647865</v>
      </c>
      <c r="F8" s="21">
        <v>24061.702449428751</v>
      </c>
      <c r="G8" s="21">
        <v>24036.091382852239</v>
      </c>
      <c r="H8" s="21">
        <v>24008.67425922531</v>
      </c>
      <c r="I8" s="21">
        <v>23988.194214040996</v>
      </c>
      <c r="J8" s="21">
        <v>23966.935174193626</v>
      </c>
      <c r="K8" s="21">
        <v>23942.26582028178</v>
      </c>
      <c r="L8" s="21">
        <v>23920.800546644023</v>
      </c>
      <c r="M8" s="21">
        <v>23892.11789380182</v>
      </c>
      <c r="N8" s="21">
        <v>23854.213002353728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222.77256942671676</v>
      </c>
      <c r="D10" s="26">
        <f t="shared" ref="D10:N10" si="0">SUM(D11:D12)</f>
        <v>228.05678525475048</v>
      </c>
      <c r="E10" s="26">
        <f t="shared" si="0"/>
        <v>230.30547450778721</v>
      </c>
      <c r="F10" s="26">
        <f t="shared" si="0"/>
        <v>230.79872861449044</v>
      </c>
      <c r="G10" s="26">
        <f t="shared" si="0"/>
        <v>231.83785468881374</v>
      </c>
      <c r="H10" s="26">
        <f t="shared" si="0"/>
        <v>232.4962991919021</v>
      </c>
      <c r="I10" s="26">
        <f t="shared" si="0"/>
        <v>234.5178262962433</v>
      </c>
      <c r="J10" s="26">
        <f t="shared" si="0"/>
        <v>235.70797935504518</v>
      </c>
      <c r="K10" s="26">
        <f t="shared" si="0"/>
        <v>235.27503837205327</v>
      </c>
      <c r="L10" s="26">
        <f t="shared" si="0"/>
        <v>233.80754882328918</v>
      </c>
      <c r="M10" s="26">
        <f t="shared" si="0"/>
        <v>232.57630143031932</v>
      </c>
      <c r="N10" s="26">
        <f t="shared" si="0"/>
        <v>230.6241349107685</v>
      </c>
    </row>
    <row r="11" spans="1:14" x14ac:dyDescent="0.25">
      <c r="A11" s="20" t="s">
        <v>34</v>
      </c>
      <c r="B11" s="18"/>
      <c r="C11" s="22">
        <v>114.00876229644859</v>
      </c>
      <c r="D11" s="22">
        <v>116.79607206007852</v>
      </c>
      <c r="E11" s="22">
        <v>118.19764136397252</v>
      </c>
      <c r="F11" s="22">
        <v>118.44347223861141</v>
      </c>
      <c r="G11" s="22">
        <v>118.82035460809287</v>
      </c>
      <c r="H11" s="22">
        <v>118.86821465208756</v>
      </c>
      <c r="I11" s="22">
        <v>120.14570936864986</v>
      </c>
      <c r="J11" s="22">
        <v>120.7284772306329</v>
      </c>
      <c r="K11" s="22">
        <v>120.49345895817295</v>
      </c>
      <c r="L11" s="22">
        <v>120.2747021628454</v>
      </c>
      <c r="M11" s="22">
        <v>118.95531013523212</v>
      </c>
      <c r="N11" s="22">
        <v>118.59918454362212</v>
      </c>
    </row>
    <row r="12" spans="1:14" x14ac:dyDescent="0.25">
      <c r="A12" s="27" t="s">
        <v>35</v>
      </c>
      <c r="B12" s="28"/>
      <c r="C12" s="29">
        <v>108.76380713026816</v>
      </c>
      <c r="D12" s="29">
        <v>111.26071319467196</v>
      </c>
      <c r="E12" s="29">
        <v>112.10783314381469</v>
      </c>
      <c r="F12" s="29">
        <v>112.35525637587904</v>
      </c>
      <c r="G12" s="29">
        <v>113.01750008072086</v>
      </c>
      <c r="H12" s="29">
        <v>113.62808453981454</v>
      </c>
      <c r="I12" s="29">
        <v>114.37211692759344</v>
      </c>
      <c r="J12" s="29">
        <v>114.97950212441228</v>
      </c>
      <c r="K12" s="29">
        <v>114.78157941388032</v>
      </c>
      <c r="L12" s="29">
        <v>113.53284666044378</v>
      </c>
      <c r="M12" s="29">
        <v>113.62099129508719</v>
      </c>
      <c r="N12" s="29">
        <v>112.02495036714639</v>
      </c>
    </row>
    <row r="13" spans="1:14" x14ac:dyDescent="0.25">
      <c r="A13" s="33" t="s">
        <v>36</v>
      </c>
      <c r="B13" s="18"/>
      <c r="C13" s="26">
        <f>SUM(C14:C15)</f>
        <v>253.55999613509738</v>
      </c>
      <c r="D13" s="26">
        <f t="shared" ref="D13:N13" si="1">SUM(D14:D15)</f>
        <v>260.52499605138678</v>
      </c>
      <c r="E13" s="26">
        <f t="shared" si="1"/>
        <v>262.25146894853435</v>
      </c>
      <c r="F13" s="26">
        <f t="shared" si="1"/>
        <v>266.46617877333858</v>
      </c>
      <c r="G13" s="26">
        <f t="shared" si="1"/>
        <v>266.84653181196256</v>
      </c>
      <c r="H13" s="26">
        <f t="shared" si="1"/>
        <v>268.5296197927039</v>
      </c>
      <c r="I13" s="26">
        <f t="shared" si="1"/>
        <v>267.24993586483839</v>
      </c>
      <c r="J13" s="26">
        <f t="shared" si="1"/>
        <v>272.23299427009846</v>
      </c>
      <c r="K13" s="26">
        <f t="shared" si="1"/>
        <v>269.4844400792486</v>
      </c>
      <c r="L13" s="26">
        <f t="shared" si="1"/>
        <v>269.870870017774</v>
      </c>
      <c r="M13" s="26">
        <f t="shared" si="1"/>
        <v>272.49399147435605</v>
      </c>
      <c r="N13" s="26">
        <f t="shared" si="1"/>
        <v>270.65183006619043</v>
      </c>
    </row>
    <row r="14" spans="1:14" x14ac:dyDescent="0.25">
      <c r="A14" s="20" t="s">
        <v>37</v>
      </c>
      <c r="B14" s="18"/>
      <c r="C14" s="22">
        <v>120.86810803748487</v>
      </c>
      <c r="D14" s="22">
        <v>123.22898690476161</v>
      </c>
      <c r="E14" s="22">
        <v>123.93245557576746</v>
      </c>
      <c r="F14" s="22">
        <v>125.72396468640996</v>
      </c>
      <c r="G14" s="22">
        <v>126.01547047846508</v>
      </c>
      <c r="H14" s="22">
        <v>126.5583894775675</v>
      </c>
      <c r="I14" s="22">
        <v>125.80683608426988</v>
      </c>
      <c r="J14" s="22">
        <v>128.03699050470667</v>
      </c>
      <c r="K14" s="22">
        <v>126.51823600237799</v>
      </c>
      <c r="L14" s="22">
        <v>126.4369562507168</v>
      </c>
      <c r="M14" s="22">
        <v>127.60477848527081</v>
      </c>
      <c r="N14" s="22">
        <v>126.59727956574341</v>
      </c>
    </row>
    <row r="15" spans="1:14" x14ac:dyDescent="0.25">
      <c r="A15" s="10" t="s">
        <v>38</v>
      </c>
      <c r="B15" s="12"/>
      <c r="C15" s="23">
        <v>132.69188809761249</v>
      </c>
      <c r="D15" s="23">
        <v>137.29600914662518</v>
      </c>
      <c r="E15" s="23">
        <v>138.3190133727669</v>
      </c>
      <c r="F15" s="23">
        <v>140.74221408692864</v>
      </c>
      <c r="G15" s="23">
        <v>140.8310613334975</v>
      </c>
      <c r="H15" s="23">
        <v>141.97123031513638</v>
      </c>
      <c r="I15" s="23">
        <v>141.44309978056853</v>
      </c>
      <c r="J15" s="23">
        <v>144.19600376539179</v>
      </c>
      <c r="K15" s="23">
        <v>142.96620407687061</v>
      </c>
      <c r="L15" s="23">
        <v>143.43391376705722</v>
      </c>
      <c r="M15" s="23">
        <v>144.88921298908525</v>
      </c>
      <c r="N15" s="23">
        <v>144.05455050044699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-30.787426708380622</v>
      </c>
      <c r="D17" s="32">
        <f t="shared" ref="D17:N17" si="2">D10-D13</f>
        <v>-32.468210796636299</v>
      </c>
      <c r="E17" s="32">
        <f t="shared" si="2"/>
        <v>-31.945994440747143</v>
      </c>
      <c r="F17" s="32">
        <f t="shared" si="2"/>
        <v>-35.667450158848141</v>
      </c>
      <c r="G17" s="32">
        <f t="shared" si="2"/>
        <v>-35.008677123148829</v>
      </c>
      <c r="H17" s="32">
        <f t="shared" si="2"/>
        <v>-36.033320600801801</v>
      </c>
      <c r="I17" s="32">
        <f t="shared" si="2"/>
        <v>-32.732109568595092</v>
      </c>
      <c r="J17" s="32">
        <f t="shared" si="2"/>
        <v>-36.525014915053276</v>
      </c>
      <c r="K17" s="32">
        <f t="shared" si="2"/>
        <v>-34.209401707195326</v>
      </c>
      <c r="L17" s="32">
        <f t="shared" si="2"/>
        <v>-36.063321194484814</v>
      </c>
      <c r="M17" s="32">
        <f t="shared" si="2"/>
        <v>-39.917690044036732</v>
      </c>
      <c r="N17" s="32">
        <f t="shared" si="2"/>
        <v>-40.027695155421924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1057.0969081595633</v>
      </c>
      <c r="D19" s="26">
        <f t="shared" ref="D19:N19" si="3">SUM(D20:D21)</f>
        <v>1052.7162420547738</v>
      </c>
      <c r="E19" s="26">
        <f t="shared" si="3"/>
        <v>1052.5693501150095</v>
      </c>
      <c r="F19" s="26">
        <f t="shared" si="3"/>
        <v>1050.0759939096488</v>
      </c>
      <c r="G19" s="26">
        <f t="shared" si="3"/>
        <v>1050.8783947156246</v>
      </c>
      <c r="H19" s="26">
        <f t="shared" si="3"/>
        <v>1051.9218193707211</v>
      </c>
      <c r="I19" s="26">
        <f t="shared" si="3"/>
        <v>1051.14924198938</v>
      </c>
      <c r="J19" s="26">
        <f t="shared" si="3"/>
        <v>1049.387082844175</v>
      </c>
      <c r="K19" s="26">
        <f t="shared" si="3"/>
        <v>1051.7408256153074</v>
      </c>
      <c r="L19" s="26">
        <f t="shared" si="3"/>
        <v>1050.0412197270959</v>
      </c>
      <c r="M19" s="26">
        <f t="shared" si="3"/>
        <v>1047.8477062551624</v>
      </c>
      <c r="N19" s="26">
        <f t="shared" si="3"/>
        <v>1045.5034374658753</v>
      </c>
    </row>
    <row r="20" spans="1:14" x14ac:dyDescent="0.25">
      <c r="A20" s="60" t="s">
        <v>40</v>
      </c>
      <c r="B20" s="60"/>
      <c r="C20" s="22">
        <v>520.28812561397046</v>
      </c>
      <c r="D20" s="22">
        <v>519.69472803692668</v>
      </c>
      <c r="E20" s="22">
        <v>520.77624504139544</v>
      </c>
      <c r="F20" s="22">
        <v>519.9074991938113</v>
      </c>
      <c r="G20" s="22">
        <v>519.12071896512248</v>
      </c>
      <c r="H20" s="22">
        <v>519.11883050900792</v>
      </c>
      <c r="I20" s="22">
        <v>519.31434602125591</v>
      </c>
      <c r="J20" s="22">
        <v>518.18681751711313</v>
      </c>
      <c r="K20" s="22">
        <v>518.16139474744159</v>
      </c>
      <c r="L20" s="22">
        <v>519.6499602358316</v>
      </c>
      <c r="M20" s="22">
        <v>516.3385279213993</v>
      </c>
      <c r="N20" s="22">
        <v>517.8662510941657</v>
      </c>
    </row>
    <row r="21" spans="1:14" x14ac:dyDescent="0.25">
      <c r="A21" s="27" t="s">
        <v>41</v>
      </c>
      <c r="B21" s="27"/>
      <c r="C21" s="29">
        <v>536.80878254559286</v>
      </c>
      <c r="D21" s="29">
        <v>533.02151401784704</v>
      </c>
      <c r="E21" s="29">
        <v>531.79310507361402</v>
      </c>
      <c r="F21" s="29">
        <v>530.16849471583748</v>
      </c>
      <c r="G21" s="29">
        <v>531.75767575050213</v>
      </c>
      <c r="H21" s="29">
        <v>532.80298886171317</v>
      </c>
      <c r="I21" s="29">
        <v>531.8348959681241</v>
      </c>
      <c r="J21" s="29">
        <v>531.20026532706197</v>
      </c>
      <c r="K21" s="29">
        <v>533.57943086786577</v>
      </c>
      <c r="L21" s="29">
        <v>530.39125949126435</v>
      </c>
      <c r="M21" s="29">
        <v>531.50917833376297</v>
      </c>
      <c r="N21" s="29">
        <v>527.63718637170962</v>
      </c>
    </row>
    <row r="22" spans="1:14" x14ac:dyDescent="0.25">
      <c r="A22" s="63" t="s">
        <v>44</v>
      </c>
      <c r="B22" s="63"/>
      <c r="C22" s="26">
        <f>SUM(C23:C24)</f>
        <v>1029.6511023670366</v>
      </c>
      <c r="D22" s="26">
        <f t="shared" ref="D22:N22" si="4">SUM(D23:D24)</f>
        <v>1040.7762856944184</v>
      </c>
      <c r="E22" s="26">
        <f t="shared" si="4"/>
        <v>1039.0510308933744</v>
      </c>
      <c r="F22" s="26">
        <f t="shared" si="4"/>
        <v>1040.0196103273156</v>
      </c>
      <c r="G22" s="26">
        <f t="shared" si="4"/>
        <v>1043.2868412194039</v>
      </c>
      <c r="H22" s="26">
        <f t="shared" si="4"/>
        <v>1036.3685439542312</v>
      </c>
      <c r="I22" s="26">
        <f t="shared" si="4"/>
        <v>1039.6761722681558</v>
      </c>
      <c r="J22" s="26">
        <f t="shared" si="4"/>
        <v>1037.5314218409681</v>
      </c>
      <c r="K22" s="26">
        <f t="shared" si="4"/>
        <v>1038.9966975458719</v>
      </c>
      <c r="L22" s="26">
        <f t="shared" si="4"/>
        <v>1042.660551374815</v>
      </c>
      <c r="M22" s="26">
        <f t="shared" si="4"/>
        <v>1045.8349076592194</v>
      </c>
      <c r="N22" s="26">
        <f t="shared" si="4"/>
        <v>1049.8283004365048</v>
      </c>
    </row>
    <row r="23" spans="1:14" x14ac:dyDescent="0.25">
      <c r="A23" s="60" t="s">
        <v>42</v>
      </c>
      <c r="B23" s="60"/>
      <c r="C23" s="23">
        <v>527.01188345842024</v>
      </c>
      <c r="D23" s="22">
        <v>529.64433771920608</v>
      </c>
      <c r="E23" s="22">
        <v>527.55238347646696</v>
      </c>
      <c r="F23" s="22">
        <v>526.67008209059316</v>
      </c>
      <c r="G23" s="22">
        <v>529.23217344577904</v>
      </c>
      <c r="H23" s="22">
        <v>527.47104370180398</v>
      </c>
      <c r="I23" s="22">
        <v>528.6326932398207</v>
      </c>
      <c r="J23" s="22">
        <v>526.96262268827388</v>
      </c>
      <c r="K23" s="22">
        <v>527.25172723121943</v>
      </c>
      <c r="L23" s="22">
        <v>527.72273073047722</v>
      </c>
      <c r="M23" s="22">
        <v>529.90614781645331</v>
      </c>
      <c r="N23" s="22">
        <v>531.39857964162388</v>
      </c>
    </row>
    <row r="24" spans="1:14" x14ac:dyDescent="0.25">
      <c r="A24" s="10" t="s">
        <v>43</v>
      </c>
      <c r="B24" s="10"/>
      <c r="C24" s="23">
        <v>502.63921890861644</v>
      </c>
      <c r="D24" s="23">
        <v>511.13194797521231</v>
      </c>
      <c r="E24" s="23">
        <v>511.49864741690743</v>
      </c>
      <c r="F24" s="23">
        <v>513.34952823672256</v>
      </c>
      <c r="G24" s="23">
        <v>514.05466777362471</v>
      </c>
      <c r="H24" s="23">
        <v>508.89750025242728</v>
      </c>
      <c r="I24" s="23">
        <v>511.04347902833513</v>
      </c>
      <c r="J24" s="23">
        <v>510.56879915269423</v>
      </c>
      <c r="K24" s="23">
        <v>511.74497031465256</v>
      </c>
      <c r="L24" s="23">
        <v>514.93782064433776</v>
      </c>
      <c r="M24" s="23">
        <v>515.92875984276623</v>
      </c>
      <c r="N24" s="23">
        <v>518.42972079488084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27.445805792526698</v>
      </c>
      <c r="D26" s="32">
        <f t="shared" ref="D26:N26" si="5">D19-D22</f>
        <v>11.939956360355382</v>
      </c>
      <c r="E26" s="32">
        <f t="shared" si="5"/>
        <v>13.518319221635011</v>
      </c>
      <c r="F26" s="32">
        <f t="shared" si="5"/>
        <v>10.056383582333183</v>
      </c>
      <c r="G26" s="32">
        <f t="shared" si="5"/>
        <v>7.5915534962207403</v>
      </c>
      <c r="H26" s="32">
        <f t="shared" si="5"/>
        <v>15.553275416489896</v>
      </c>
      <c r="I26" s="32">
        <f t="shared" si="5"/>
        <v>11.473069721224192</v>
      </c>
      <c r="J26" s="32">
        <f t="shared" si="5"/>
        <v>11.855661003206933</v>
      </c>
      <c r="K26" s="32">
        <f t="shared" si="5"/>
        <v>12.744128069435419</v>
      </c>
      <c r="L26" s="32">
        <f t="shared" si="5"/>
        <v>7.3806683522809635</v>
      </c>
      <c r="M26" s="32">
        <f t="shared" si="5"/>
        <v>2.0127985959429679</v>
      </c>
      <c r="N26" s="32">
        <f t="shared" si="5"/>
        <v>-4.3248629706295105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-3.3416209158539232</v>
      </c>
      <c r="D30" s="32">
        <f t="shared" ref="D30:N30" si="6">D17+D26+D28</f>
        <v>-20.528254436280918</v>
      </c>
      <c r="E30" s="32">
        <f t="shared" si="6"/>
        <v>-18.427675219112132</v>
      </c>
      <c r="F30" s="32">
        <f t="shared" si="6"/>
        <v>-25.611066576514958</v>
      </c>
      <c r="G30" s="32">
        <f t="shared" si="6"/>
        <v>-27.417123626928088</v>
      </c>
      <c r="H30" s="32">
        <f t="shared" si="6"/>
        <v>-20.480045184311905</v>
      </c>
      <c r="I30" s="32">
        <f t="shared" si="6"/>
        <v>-21.2590398473709</v>
      </c>
      <c r="J30" s="32">
        <f t="shared" si="6"/>
        <v>-24.669353911846343</v>
      </c>
      <c r="K30" s="32">
        <f t="shared" si="6"/>
        <v>-21.465273637759907</v>
      </c>
      <c r="L30" s="32">
        <f t="shared" si="6"/>
        <v>-28.682652842203851</v>
      </c>
      <c r="M30" s="32">
        <f t="shared" si="6"/>
        <v>-37.904891448093764</v>
      </c>
      <c r="N30" s="32">
        <f t="shared" si="6"/>
        <v>-44.352558126051434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24100.658379084147</v>
      </c>
      <c r="D32" s="21">
        <v>24080.130124647865</v>
      </c>
      <c r="E32" s="21">
        <v>24061.702449428751</v>
      </c>
      <c r="F32" s="21">
        <v>24036.091382852239</v>
      </c>
      <c r="G32" s="21">
        <v>24008.67425922531</v>
      </c>
      <c r="H32" s="21">
        <v>23988.194214040996</v>
      </c>
      <c r="I32" s="21">
        <v>23966.935174193626</v>
      </c>
      <c r="J32" s="21">
        <v>23942.26582028178</v>
      </c>
      <c r="K32" s="21">
        <v>23920.800546644023</v>
      </c>
      <c r="L32" s="21">
        <v>23892.11789380182</v>
      </c>
      <c r="M32" s="21">
        <v>23854.213002353728</v>
      </c>
      <c r="N32" s="21">
        <v>23809.860444227674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-1.3863345983455844E-4</v>
      </c>
      <c r="D34" s="39">
        <f t="shared" ref="D34:N34" si="7">(D32/D8)-1</f>
        <v>-8.5177152065263328E-4</v>
      </c>
      <c r="E34" s="39">
        <f t="shared" si="7"/>
        <v>-7.6526476907412544E-4</v>
      </c>
      <c r="F34" s="39">
        <f t="shared" si="7"/>
        <v>-1.0643912927749133E-3</v>
      </c>
      <c r="G34" s="39">
        <f t="shared" si="7"/>
        <v>-1.1406648106891959E-3</v>
      </c>
      <c r="H34" s="39">
        <f t="shared" si="7"/>
        <v>-8.5302690865762809E-4</v>
      </c>
      <c r="I34" s="39">
        <f t="shared" si="7"/>
        <v>-8.8622927001835716E-4</v>
      </c>
      <c r="J34" s="39">
        <f t="shared" si="7"/>
        <v>-1.0293078248239107E-3</v>
      </c>
      <c r="K34" s="39">
        <f t="shared" si="7"/>
        <v>-8.9654311746778514E-4</v>
      </c>
      <c r="L34" s="39">
        <f t="shared" si="7"/>
        <v>-1.1990674303008486E-3</v>
      </c>
      <c r="M34" s="39">
        <f t="shared" si="7"/>
        <v>-1.5865019424637916E-3</v>
      </c>
      <c r="N34" s="39">
        <f t="shared" si="7"/>
        <v>-1.859317602374011E-3</v>
      </c>
    </row>
    <row r="35" spans="1:14" ht="15.75" thickBot="1" x14ac:dyDescent="0.3">
      <c r="A35" s="40" t="s">
        <v>15</v>
      </c>
      <c r="B35" s="41"/>
      <c r="C35" s="42">
        <f>(C32/$C$8)-1</f>
        <v>-1.3863345983455844E-4</v>
      </c>
      <c r="D35" s="42">
        <f t="shared" ref="D35:N35" si="8">(D32/$C$8)-1</f>
        <v>-9.9028689645430656E-4</v>
      </c>
      <c r="E35" s="42">
        <f t="shared" si="8"/>
        <v>-1.7547938338553504E-3</v>
      </c>
      <c r="F35" s="42">
        <f t="shared" si="8"/>
        <v>-2.817317339352865E-3</v>
      </c>
      <c r="G35" s="42">
        <f t="shared" si="8"/>
        <v>-3.9547685352924189E-3</v>
      </c>
      <c r="H35" s="42">
        <f t="shared" si="8"/>
        <v>-4.8044219199719906E-3</v>
      </c>
      <c r="I35" s="42">
        <f t="shared" si="8"/>
        <v>-5.6863933706593484E-3</v>
      </c>
      <c r="J35" s="42">
        <f t="shared" si="8"/>
        <v>-6.7098481462919413E-3</v>
      </c>
      <c r="K35" s="42">
        <f t="shared" si="8"/>
        <v>-7.6003755955849073E-3</v>
      </c>
      <c r="L35" s="42">
        <f t="shared" si="8"/>
        <v>-8.7903296630509331E-3</v>
      </c>
      <c r="M35" s="42">
        <f t="shared" si="8"/>
        <v>-1.0362885730429428E-2</v>
      </c>
      <c r="N35" s="42">
        <f t="shared" si="8"/>
        <v>-1.2202935436953499E-2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1.497587017856171</v>
      </c>
      <c r="D41" s="47">
        <v>1.5107908505714742</v>
      </c>
      <c r="E41" s="47">
        <v>1.5104692316936841</v>
      </c>
      <c r="F41" s="47">
        <v>1.5024564438924068</v>
      </c>
      <c r="G41" s="47">
        <v>1.5027725227633328</v>
      </c>
      <c r="H41" s="47">
        <v>1.5027634899545421</v>
      </c>
      <c r="I41" s="47">
        <v>1.5128061777088111</v>
      </c>
      <c r="J41" s="47">
        <v>1.5224415800499806</v>
      </c>
      <c r="K41" s="47">
        <v>1.5258402072696979</v>
      </c>
      <c r="L41" s="47">
        <v>1.5264858865125002</v>
      </c>
      <c r="M41" s="47">
        <v>1.5333239282595341</v>
      </c>
      <c r="N41" s="47">
        <v>1.5402353490162899</v>
      </c>
    </row>
    <row r="43" spans="1:14" x14ac:dyDescent="0.25">
      <c r="A43" s="48" t="s">
        <v>31</v>
      </c>
      <c r="B43" s="48"/>
      <c r="C43" s="49">
        <v>99.041824061518724</v>
      </c>
      <c r="D43" s="49">
        <v>99.849765603146636</v>
      </c>
      <c r="E43" s="49">
        <v>98.687677808327905</v>
      </c>
      <c r="F43" s="49">
        <v>98.430273559696857</v>
      </c>
      <c r="G43" s="49">
        <v>97.141550265192024</v>
      </c>
      <c r="H43" s="49">
        <v>96.304457459451413</v>
      </c>
      <c r="I43" s="49">
        <v>94.270697875466155</v>
      </c>
      <c r="J43" s="49">
        <v>94.269872998423679</v>
      </c>
      <c r="K43" s="49">
        <v>91.91605593279445</v>
      </c>
      <c r="L43" s="49">
        <v>90.395902321249665</v>
      </c>
      <c r="M43" s="49">
        <v>89.784698493427399</v>
      </c>
      <c r="N43" s="49">
        <v>87.587651987035812</v>
      </c>
    </row>
    <row r="44" spans="1:14" x14ac:dyDescent="0.25">
      <c r="A44" s="19" t="s">
        <v>47</v>
      </c>
      <c r="B44" s="19"/>
      <c r="C44" s="50">
        <v>100.25681138388357</v>
      </c>
      <c r="D44" s="50">
        <v>99.849765603146622</v>
      </c>
      <c r="E44" s="50">
        <v>98.457414217730175</v>
      </c>
      <c r="F44" s="50">
        <v>97.98705615454729</v>
      </c>
      <c r="G44" s="50">
        <v>96.510599216321324</v>
      </c>
      <c r="H44" s="50">
        <v>95.463280922952492</v>
      </c>
      <c r="I44" s="50">
        <v>93.270076358347453</v>
      </c>
      <c r="J44" s="50">
        <v>93.109358628353405</v>
      </c>
      <c r="K44" s="50">
        <v>90.64331873413802</v>
      </c>
      <c r="L44" s="50">
        <v>89.014783450997584</v>
      </c>
      <c r="M44" s="50">
        <v>88.277418219588782</v>
      </c>
      <c r="N44" s="50">
        <v>85.997790133442351</v>
      </c>
    </row>
    <row r="45" spans="1:14" x14ac:dyDescent="0.25">
      <c r="A45" s="51" t="s">
        <v>48</v>
      </c>
      <c r="B45" s="51"/>
      <c r="C45" s="52">
        <v>97.960449921086081</v>
      </c>
      <c r="D45" s="52">
        <v>99.849765603146622</v>
      </c>
      <c r="E45" s="52">
        <v>98.894908440505702</v>
      </c>
      <c r="F45" s="52">
        <v>98.829600698424699</v>
      </c>
      <c r="G45" s="52">
        <v>97.713159350605096</v>
      </c>
      <c r="H45" s="52">
        <v>97.066909604028709</v>
      </c>
      <c r="I45" s="52">
        <v>95.17891720348031</v>
      </c>
      <c r="J45" s="52">
        <v>95.324856285353619</v>
      </c>
      <c r="K45" s="52">
        <v>93.07255238631069</v>
      </c>
      <c r="L45" s="52">
        <v>91.649391791926405</v>
      </c>
      <c r="M45" s="52">
        <v>91.155447385989973</v>
      </c>
      <c r="N45" s="52">
        <v>89.0341779827246</v>
      </c>
    </row>
    <row r="47" spans="1:14" x14ac:dyDescent="0.25">
      <c r="A47" s="48" t="s">
        <v>32</v>
      </c>
      <c r="B47" s="48"/>
      <c r="C47" s="49">
        <v>79.639640426475225</v>
      </c>
      <c r="D47" s="49">
        <v>79.539218039712551</v>
      </c>
      <c r="E47" s="49">
        <v>79.682631265196264</v>
      </c>
      <c r="F47" s="49">
        <v>79.719803431022783</v>
      </c>
      <c r="G47" s="49">
        <v>79.88233597731903</v>
      </c>
      <c r="H47" s="49">
        <v>79.991829841892852</v>
      </c>
      <c r="I47" s="49">
        <v>80.254482499763398</v>
      </c>
      <c r="J47" s="49">
        <v>80.258925602405981</v>
      </c>
      <c r="K47" s="49">
        <v>80.565791463577654</v>
      </c>
      <c r="L47" s="49">
        <v>80.768694137965824</v>
      </c>
      <c r="M47" s="49">
        <v>80.854774867320302</v>
      </c>
      <c r="N47" s="49">
        <v>81.152333020546322</v>
      </c>
    </row>
    <row r="48" spans="1:14" x14ac:dyDescent="0.25">
      <c r="A48" s="19" t="s">
        <v>45</v>
      </c>
      <c r="B48" s="19"/>
      <c r="C48" s="50">
        <v>77.374506241947131</v>
      </c>
      <c r="D48" s="50">
        <v>77.428849675633458</v>
      </c>
      <c r="E48" s="50">
        <v>77.611761949904306</v>
      </c>
      <c r="F48" s="50">
        <v>77.675560367535041</v>
      </c>
      <c r="G48" s="50">
        <v>77.871591032860238</v>
      </c>
      <c r="H48" s="50">
        <v>78.009617167493474</v>
      </c>
      <c r="I48" s="50">
        <v>78.306486768420811</v>
      </c>
      <c r="J48" s="50">
        <v>78.328780571301195</v>
      </c>
      <c r="K48" s="50">
        <v>78.668941908435087</v>
      </c>
      <c r="L48" s="50">
        <v>78.897404846425886</v>
      </c>
      <c r="M48" s="50">
        <v>79.002416658265261</v>
      </c>
      <c r="N48" s="50">
        <v>79.332931671034643</v>
      </c>
    </row>
    <row r="49" spans="1:14" x14ac:dyDescent="0.25">
      <c r="A49" s="51" t="s">
        <v>46</v>
      </c>
      <c r="B49" s="51"/>
      <c r="C49" s="52">
        <v>81.61434745242903</v>
      </c>
      <c r="D49" s="52">
        <v>81.407177426396018</v>
      </c>
      <c r="E49" s="52">
        <v>81.525076803613317</v>
      </c>
      <c r="F49" s="52">
        <v>81.542575511061031</v>
      </c>
      <c r="G49" s="52">
        <v>81.680265729063137</v>
      </c>
      <c r="H49" s="52">
        <v>81.765891824739469</v>
      </c>
      <c r="I49" s="52">
        <v>81.995218162751101</v>
      </c>
      <c r="J49" s="52">
        <v>81.987534784427254</v>
      </c>
      <c r="K49" s="52">
        <v>82.260066797900706</v>
      </c>
      <c r="L49" s="52">
        <v>82.43830568065006</v>
      </c>
      <c r="M49" s="52">
        <v>82.505770979723692</v>
      </c>
      <c r="N49" s="52">
        <v>82.774091796200182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64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28265</v>
      </c>
      <c r="D8" s="21">
        <v>28800.307068657836</v>
      </c>
      <c r="E8" s="21">
        <v>29318.721127903344</v>
      </c>
      <c r="F8" s="21">
        <v>29836.926037346013</v>
      </c>
      <c r="G8" s="21">
        <v>30350.813922124482</v>
      </c>
      <c r="H8" s="21">
        <v>30856.685267752422</v>
      </c>
      <c r="I8" s="21">
        <v>31365.752483084878</v>
      </c>
      <c r="J8" s="21">
        <v>31872.558942523723</v>
      </c>
      <c r="K8" s="21">
        <v>32375.525497626488</v>
      </c>
      <c r="L8" s="21">
        <v>32883.520457819053</v>
      </c>
      <c r="M8" s="21">
        <v>33386.619334777773</v>
      </c>
      <c r="N8" s="21">
        <v>33880.790162410602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242.3216611445261</v>
      </c>
      <c r="D10" s="26">
        <f t="shared" ref="D10:N10" si="0">SUM(D11:D12)</f>
        <v>249.49152327866489</v>
      </c>
      <c r="E10" s="26">
        <f t="shared" si="0"/>
        <v>253.94073020637873</v>
      </c>
      <c r="F10" s="26">
        <f t="shared" si="0"/>
        <v>256.35096787247642</v>
      </c>
      <c r="G10" s="26">
        <f t="shared" si="0"/>
        <v>259.80218129607687</v>
      </c>
      <c r="H10" s="26">
        <f t="shared" si="0"/>
        <v>262.75399041533831</v>
      </c>
      <c r="I10" s="26">
        <f t="shared" si="0"/>
        <v>267.8412820274001</v>
      </c>
      <c r="J10" s="26">
        <f t="shared" si="0"/>
        <v>272.27047466740225</v>
      </c>
      <c r="K10" s="26">
        <f t="shared" si="0"/>
        <v>275.54946713057774</v>
      </c>
      <c r="L10" s="26">
        <f t="shared" si="0"/>
        <v>278.50734500671473</v>
      </c>
      <c r="M10" s="26">
        <f t="shared" si="0"/>
        <v>282.83025416749524</v>
      </c>
      <c r="N10" s="26">
        <f t="shared" si="0"/>
        <v>287.61588402732912</v>
      </c>
    </row>
    <row r="11" spans="1:14" x14ac:dyDescent="0.25">
      <c r="A11" s="20" t="s">
        <v>34</v>
      </c>
      <c r="B11" s="18"/>
      <c r="C11" s="22">
        <v>124.0134399661577</v>
      </c>
      <c r="D11" s="22">
        <v>127.77357138785993</v>
      </c>
      <c r="E11" s="22">
        <v>130.32775456505254</v>
      </c>
      <c r="F11" s="22">
        <v>131.55661180985601</v>
      </c>
      <c r="G11" s="22">
        <v>133.15248862611807</v>
      </c>
      <c r="H11" s="22">
        <v>134.33804254924178</v>
      </c>
      <c r="I11" s="22">
        <v>137.21763217581929</v>
      </c>
      <c r="J11" s="22">
        <v>139.45560897598654</v>
      </c>
      <c r="K11" s="22">
        <v>141.1195536865271</v>
      </c>
      <c r="L11" s="22">
        <v>143.26906098384632</v>
      </c>
      <c r="M11" s="22">
        <v>144.65859330126477</v>
      </c>
      <c r="N11" s="22">
        <v>147.90737023526276</v>
      </c>
    </row>
    <row r="12" spans="1:14" x14ac:dyDescent="0.25">
      <c r="A12" s="27" t="s">
        <v>35</v>
      </c>
      <c r="B12" s="28"/>
      <c r="C12" s="29">
        <v>118.3082211783684</v>
      </c>
      <c r="D12" s="29">
        <v>121.71795189080495</v>
      </c>
      <c r="E12" s="29">
        <v>123.61297564132619</v>
      </c>
      <c r="F12" s="29">
        <v>124.79435606262041</v>
      </c>
      <c r="G12" s="29">
        <v>126.6496926699588</v>
      </c>
      <c r="H12" s="29">
        <v>128.41594786609653</v>
      </c>
      <c r="I12" s="29">
        <v>130.62364985158081</v>
      </c>
      <c r="J12" s="29">
        <v>132.81486569141572</v>
      </c>
      <c r="K12" s="29">
        <v>134.42991344405064</v>
      </c>
      <c r="L12" s="29">
        <v>135.23828402286841</v>
      </c>
      <c r="M12" s="29">
        <v>138.17166086623047</v>
      </c>
      <c r="N12" s="29">
        <v>139.70851379206636</v>
      </c>
    </row>
    <row r="13" spans="1:14" x14ac:dyDescent="0.25">
      <c r="A13" s="33" t="s">
        <v>36</v>
      </c>
      <c r="B13" s="18"/>
      <c r="C13" s="26">
        <f>SUM(C14:C15)</f>
        <v>241.0124787525175</v>
      </c>
      <c r="D13" s="26">
        <f t="shared" ref="D13:N13" si="1">SUM(D14:D15)</f>
        <v>253.37409526286154</v>
      </c>
      <c r="E13" s="26">
        <f t="shared" si="1"/>
        <v>259.60570330361077</v>
      </c>
      <c r="F13" s="26">
        <f t="shared" si="1"/>
        <v>269.03942260874931</v>
      </c>
      <c r="G13" s="26">
        <f t="shared" si="1"/>
        <v>274.96278637825924</v>
      </c>
      <c r="H13" s="26">
        <f t="shared" si="1"/>
        <v>281.86132367502285</v>
      </c>
      <c r="I13" s="26">
        <f t="shared" si="1"/>
        <v>284.63003730187313</v>
      </c>
      <c r="J13" s="26">
        <f t="shared" si="1"/>
        <v>293.21908692301156</v>
      </c>
      <c r="K13" s="26">
        <f t="shared" si="1"/>
        <v>294.58550776846744</v>
      </c>
      <c r="L13" s="26">
        <f t="shared" si="1"/>
        <v>298.24972619279413</v>
      </c>
      <c r="M13" s="26">
        <f t="shared" si="1"/>
        <v>305.59651279861873</v>
      </c>
      <c r="N13" s="26">
        <f t="shared" si="1"/>
        <v>306.99630969521047</v>
      </c>
    </row>
    <row r="14" spans="1:14" x14ac:dyDescent="0.25">
      <c r="A14" s="20" t="s">
        <v>37</v>
      </c>
      <c r="B14" s="18"/>
      <c r="C14" s="22">
        <v>113.6094685788792</v>
      </c>
      <c r="D14" s="22">
        <v>118.6324454402381</v>
      </c>
      <c r="E14" s="22">
        <v>121.93197314566336</v>
      </c>
      <c r="F14" s="22">
        <v>126.70531395731508</v>
      </c>
      <c r="G14" s="22">
        <v>129.69376074924818</v>
      </c>
      <c r="H14" s="22">
        <v>133.0182254006329</v>
      </c>
      <c r="I14" s="22">
        <v>134.38881197188732</v>
      </c>
      <c r="J14" s="22">
        <v>138.73539776947169</v>
      </c>
      <c r="K14" s="22">
        <v>139.23110266237418</v>
      </c>
      <c r="L14" s="22">
        <v>141.01958926303053</v>
      </c>
      <c r="M14" s="22">
        <v>144.22199641639875</v>
      </c>
      <c r="N14" s="22">
        <v>144.41740330373375</v>
      </c>
    </row>
    <row r="15" spans="1:14" x14ac:dyDescent="0.25">
      <c r="A15" s="10" t="s">
        <v>38</v>
      </c>
      <c r="B15" s="12"/>
      <c r="C15" s="23">
        <v>127.40301017363828</v>
      </c>
      <c r="D15" s="23">
        <v>134.74164982262346</v>
      </c>
      <c r="E15" s="23">
        <v>137.67373015794738</v>
      </c>
      <c r="F15" s="23">
        <v>142.33410865143424</v>
      </c>
      <c r="G15" s="23">
        <v>145.26902562901108</v>
      </c>
      <c r="H15" s="23">
        <v>148.84309827438994</v>
      </c>
      <c r="I15" s="23">
        <v>150.24122532998578</v>
      </c>
      <c r="J15" s="23">
        <v>154.48368915353984</v>
      </c>
      <c r="K15" s="23">
        <v>155.35440510609325</v>
      </c>
      <c r="L15" s="23">
        <v>157.23013692976363</v>
      </c>
      <c r="M15" s="23">
        <v>161.37451638221998</v>
      </c>
      <c r="N15" s="23">
        <v>162.57890639147669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1.3091823920086085</v>
      </c>
      <c r="D17" s="32">
        <f t="shared" ref="D17:N17" si="2">D10-D13</f>
        <v>-3.8825719841966588</v>
      </c>
      <c r="E17" s="32">
        <f t="shared" si="2"/>
        <v>-5.6649730972320356</v>
      </c>
      <c r="F17" s="32">
        <f t="shared" si="2"/>
        <v>-12.688454736272888</v>
      </c>
      <c r="G17" s="32">
        <f t="shared" si="2"/>
        <v>-15.160605082182371</v>
      </c>
      <c r="H17" s="32">
        <f t="shared" si="2"/>
        <v>-19.107333259684538</v>
      </c>
      <c r="I17" s="32">
        <f t="shared" si="2"/>
        <v>-16.788755274473033</v>
      </c>
      <c r="J17" s="32">
        <f t="shared" si="2"/>
        <v>-20.948612255609305</v>
      </c>
      <c r="K17" s="32">
        <f t="shared" si="2"/>
        <v>-19.036040637889698</v>
      </c>
      <c r="L17" s="32">
        <f t="shared" si="2"/>
        <v>-19.742381186079399</v>
      </c>
      <c r="M17" s="32">
        <f t="shared" si="2"/>
        <v>-22.766258631123492</v>
      </c>
      <c r="N17" s="32">
        <f t="shared" si="2"/>
        <v>-19.380425667881354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1355.839279188765</v>
      </c>
      <c r="D19" s="26">
        <f t="shared" ref="D19:N19" si="3">SUM(D20:D21)</f>
        <v>1347.273755868413</v>
      </c>
      <c r="E19" s="26">
        <f t="shared" si="3"/>
        <v>1349.8804370364996</v>
      </c>
      <c r="F19" s="26">
        <f t="shared" si="3"/>
        <v>1351.1857362439232</v>
      </c>
      <c r="G19" s="26">
        <f t="shared" si="3"/>
        <v>1346.5693332915544</v>
      </c>
      <c r="H19" s="26">
        <f t="shared" si="3"/>
        <v>1353.6953892951551</v>
      </c>
      <c r="I19" s="26">
        <f t="shared" si="3"/>
        <v>1350.880971936795</v>
      </c>
      <c r="J19" s="26">
        <f t="shared" si="3"/>
        <v>1351.0430886615586</v>
      </c>
      <c r="K19" s="26">
        <f t="shared" si="3"/>
        <v>1352.8773193531583</v>
      </c>
      <c r="L19" s="26">
        <f t="shared" si="3"/>
        <v>1349.9497679818874</v>
      </c>
      <c r="M19" s="26">
        <f t="shared" si="3"/>
        <v>1347.406172636222</v>
      </c>
      <c r="N19" s="26">
        <f t="shared" si="3"/>
        <v>1344.9478515911685</v>
      </c>
    </row>
    <row r="20" spans="1:14" x14ac:dyDescent="0.25">
      <c r="A20" s="60" t="s">
        <v>40</v>
      </c>
      <c r="B20" s="60"/>
      <c r="C20" s="22">
        <v>668.11190625191887</v>
      </c>
      <c r="D20" s="22">
        <v>665.09193604047186</v>
      </c>
      <c r="E20" s="22">
        <v>668.45855861877999</v>
      </c>
      <c r="F20" s="22">
        <v>670.45617583259025</v>
      </c>
      <c r="G20" s="22">
        <v>666.31803172002049</v>
      </c>
      <c r="H20" s="22">
        <v>668.77667959146561</v>
      </c>
      <c r="I20" s="22">
        <v>668.20070558639497</v>
      </c>
      <c r="J20" s="22">
        <v>668.42372455385373</v>
      </c>
      <c r="K20" s="22">
        <v>668.9094914648141</v>
      </c>
      <c r="L20" s="22">
        <v>669.13383618695275</v>
      </c>
      <c r="M20" s="22">
        <v>665.8019250936502</v>
      </c>
      <c r="N20" s="22">
        <v>666.39095483868687</v>
      </c>
    </row>
    <row r="21" spans="1:14" x14ac:dyDescent="0.25">
      <c r="A21" s="27" t="s">
        <v>41</v>
      </c>
      <c r="B21" s="27"/>
      <c r="C21" s="29">
        <v>687.72737293684622</v>
      </c>
      <c r="D21" s="29">
        <v>682.18181982794101</v>
      </c>
      <c r="E21" s="29">
        <v>681.42187841771977</v>
      </c>
      <c r="F21" s="29">
        <v>680.72956041133307</v>
      </c>
      <c r="G21" s="29">
        <v>680.25130157153399</v>
      </c>
      <c r="H21" s="29">
        <v>684.9187097036895</v>
      </c>
      <c r="I21" s="29">
        <v>682.68026635039996</v>
      </c>
      <c r="J21" s="29">
        <v>682.61936410770477</v>
      </c>
      <c r="K21" s="29">
        <v>683.96782788834435</v>
      </c>
      <c r="L21" s="29">
        <v>680.81593179493461</v>
      </c>
      <c r="M21" s="29">
        <v>681.6042475425719</v>
      </c>
      <c r="N21" s="29">
        <v>678.55689675248163</v>
      </c>
    </row>
    <row r="22" spans="1:14" x14ac:dyDescent="0.25">
      <c r="A22" s="63" t="s">
        <v>44</v>
      </c>
      <c r="B22" s="63"/>
      <c r="C22" s="26">
        <f>SUM(C23:C24)</f>
        <v>821.84139292293821</v>
      </c>
      <c r="D22" s="26">
        <f t="shared" ref="D22:N22" si="4">SUM(D23:D24)</f>
        <v>824.97712463870846</v>
      </c>
      <c r="E22" s="26">
        <f t="shared" si="4"/>
        <v>826.01055449660066</v>
      </c>
      <c r="F22" s="26">
        <f t="shared" si="4"/>
        <v>824.60939672918028</v>
      </c>
      <c r="G22" s="26">
        <f t="shared" si="4"/>
        <v>825.53738258143164</v>
      </c>
      <c r="H22" s="26">
        <f t="shared" si="4"/>
        <v>825.52084070300941</v>
      </c>
      <c r="I22" s="26">
        <f t="shared" si="4"/>
        <v>827.28575722348273</v>
      </c>
      <c r="J22" s="26">
        <f t="shared" si="4"/>
        <v>827.12792130318007</v>
      </c>
      <c r="K22" s="26">
        <f t="shared" si="4"/>
        <v>825.84631852269763</v>
      </c>
      <c r="L22" s="26">
        <f t="shared" si="4"/>
        <v>827.10850983709565</v>
      </c>
      <c r="M22" s="26">
        <f t="shared" si="4"/>
        <v>830.46908637227796</v>
      </c>
      <c r="N22" s="26">
        <f t="shared" si="4"/>
        <v>832.21232686523354</v>
      </c>
    </row>
    <row r="23" spans="1:14" x14ac:dyDescent="0.25">
      <c r="A23" s="60" t="s">
        <v>42</v>
      </c>
      <c r="B23" s="60"/>
      <c r="C23" s="23">
        <v>417.52362891348304</v>
      </c>
      <c r="D23" s="22">
        <v>417.71821357838979</v>
      </c>
      <c r="E23" s="22">
        <v>417.61009872874445</v>
      </c>
      <c r="F23" s="22">
        <v>416.43355177335343</v>
      </c>
      <c r="G23" s="22">
        <v>417.17737626985729</v>
      </c>
      <c r="H23" s="22">
        <v>417.99763890265405</v>
      </c>
      <c r="I23" s="22">
        <v>418.19955609631035</v>
      </c>
      <c r="J23" s="22">
        <v>418.24152777241346</v>
      </c>
      <c r="K23" s="22">
        <v>417.55805409240031</v>
      </c>
      <c r="L23" s="22">
        <v>417.10956162340085</v>
      </c>
      <c r="M23" s="22">
        <v>419.84346257240713</v>
      </c>
      <c r="N23" s="22">
        <v>419.70080953957938</v>
      </c>
    </row>
    <row r="24" spans="1:14" x14ac:dyDescent="0.25">
      <c r="A24" s="10" t="s">
        <v>43</v>
      </c>
      <c r="B24" s="10"/>
      <c r="C24" s="23">
        <v>404.31776400945512</v>
      </c>
      <c r="D24" s="23">
        <v>407.25891106031867</v>
      </c>
      <c r="E24" s="23">
        <v>408.40045576785627</v>
      </c>
      <c r="F24" s="23">
        <v>408.17584495582685</v>
      </c>
      <c r="G24" s="23">
        <v>408.36000631157435</v>
      </c>
      <c r="H24" s="23">
        <v>407.52320180035537</v>
      </c>
      <c r="I24" s="23">
        <v>409.08620112717239</v>
      </c>
      <c r="J24" s="23">
        <v>408.88639353076661</v>
      </c>
      <c r="K24" s="23">
        <v>408.28826443029726</v>
      </c>
      <c r="L24" s="23">
        <v>409.9989482136948</v>
      </c>
      <c r="M24" s="23">
        <v>410.62562379987082</v>
      </c>
      <c r="N24" s="23">
        <v>412.51151732565421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533.99788626582676</v>
      </c>
      <c r="D26" s="32">
        <f t="shared" ref="D26:N26" si="5">D19-D22</f>
        <v>522.29663122970453</v>
      </c>
      <c r="E26" s="32">
        <f t="shared" si="5"/>
        <v>523.86988253989898</v>
      </c>
      <c r="F26" s="32">
        <f t="shared" si="5"/>
        <v>526.57633951474293</v>
      </c>
      <c r="G26" s="32">
        <f t="shared" si="5"/>
        <v>521.03195071012271</v>
      </c>
      <c r="H26" s="32">
        <f t="shared" si="5"/>
        <v>528.1745485921457</v>
      </c>
      <c r="I26" s="32">
        <f t="shared" si="5"/>
        <v>523.59521471331232</v>
      </c>
      <c r="J26" s="32">
        <f t="shared" si="5"/>
        <v>523.91516735837854</v>
      </c>
      <c r="K26" s="32">
        <f t="shared" si="5"/>
        <v>527.0310008304607</v>
      </c>
      <c r="L26" s="32">
        <f t="shared" si="5"/>
        <v>522.84125814479171</v>
      </c>
      <c r="M26" s="32">
        <f t="shared" si="5"/>
        <v>516.93708626394402</v>
      </c>
      <c r="N26" s="32">
        <f t="shared" si="5"/>
        <v>512.73552472593497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535.30706865783532</v>
      </c>
      <c r="D30" s="32">
        <f t="shared" ref="D30:N30" si="6">D17+D26+D28</f>
        <v>518.41405924550781</v>
      </c>
      <c r="E30" s="32">
        <f t="shared" si="6"/>
        <v>518.20490944266692</v>
      </c>
      <c r="F30" s="32">
        <f t="shared" si="6"/>
        <v>513.88788477847004</v>
      </c>
      <c r="G30" s="32">
        <f t="shared" si="6"/>
        <v>505.87134562794034</v>
      </c>
      <c r="H30" s="32">
        <f t="shared" si="6"/>
        <v>509.06721533246116</v>
      </c>
      <c r="I30" s="32">
        <f t="shared" si="6"/>
        <v>506.80645943883928</v>
      </c>
      <c r="J30" s="32">
        <f t="shared" si="6"/>
        <v>502.96655510276923</v>
      </c>
      <c r="K30" s="32">
        <f t="shared" si="6"/>
        <v>507.994960192571</v>
      </c>
      <c r="L30" s="32">
        <f t="shared" si="6"/>
        <v>503.09887695871231</v>
      </c>
      <c r="M30" s="32">
        <f t="shared" si="6"/>
        <v>494.17082763282053</v>
      </c>
      <c r="N30" s="32">
        <f t="shared" si="6"/>
        <v>493.35509905805361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28800.307068657836</v>
      </c>
      <c r="D32" s="21">
        <v>29318.721127903344</v>
      </c>
      <c r="E32" s="21">
        <v>29836.926037346013</v>
      </c>
      <c r="F32" s="21">
        <v>30350.813922124482</v>
      </c>
      <c r="G32" s="21">
        <v>30856.685267752422</v>
      </c>
      <c r="H32" s="21">
        <v>31365.752483084878</v>
      </c>
      <c r="I32" s="21">
        <v>31872.558942523723</v>
      </c>
      <c r="J32" s="21">
        <v>32375.525497626488</v>
      </c>
      <c r="K32" s="21">
        <v>32883.520457819053</v>
      </c>
      <c r="L32" s="21">
        <v>33386.619334777773</v>
      </c>
      <c r="M32" s="21">
        <v>33880.790162410602</v>
      </c>
      <c r="N32" s="21">
        <v>34374.145261468642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1.8938866748906324E-2</v>
      </c>
      <c r="D34" s="39">
        <f t="shared" ref="D34:N34" si="7">(D32/D8)-1</f>
        <v>1.8000296247177028E-2</v>
      </c>
      <c r="E34" s="39">
        <f t="shared" si="7"/>
        <v>1.7674881083045602E-2</v>
      </c>
      <c r="F34" s="39">
        <f t="shared" si="7"/>
        <v>1.722321810682681E-2</v>
      </c>
      <c r="G34" s="39">
        <f t="shared" si="7"/>
        <v>1.6667472145093898E-2</v>
      </c>
      <c r="H34" s="39">
        <f t="shared" si="7"/>
        <v>1.6497793295525254E-2</v>
      </c>
      <c r="I34" s="39">
        <f t="shared" si="7"/>
        <v>1.615795634784023E-2</v>
      </c>
      <c r="J34" s="39">
        <f t="shared" si="7"/>
        <v>1.5780551414455779E-2</v>
      </c>
      <c r="K34" s="39">
        <f t="shared" si="7"/>
        <v>1.5690709336279474E-2</v>
      </c>
      <c r="L34" s="39">
        <f t="shared" si="7"/>
        <v>1.5299422627332859E-2</v>
      </c>
      <c r="M34" s="39">
        <f t="shared" si="7"/>
        <v>1.4801463504813928E-2</v>
      </c>
      <c r="N34" s="39">
        <f t="shared" si="7"/>
        <v>1.4561499206278805E-2</v>
      </c>
    </row>
    <row r="35" spans="1:14" ht="15.75" thickBot="1" x14ac:dyDescent="0.3">
      <c r="A35" s="40" t="s">
        <v>15</v>
      </c>
      <c r="B35" s="41"/>
      <c r="C35" s="42">
        <f>(C32/$C$8)-1</f>
        <v>1.8938866748906324E-2</v>
      </c>
      <c r="D35" s="42">
        <f t="shared" ref="D35:N35" si="8">(D32/$C$8)-1</f>
        <v>3.7280068208149331E-2</v>
      </c>
      <c r="E35" s="42">
        <f t="shared" si="8"/>
        <v>5.5613870063542015E-2</v>
      </c>
      <c r="F35" s="42">
        <f t="shared" si="8"/>
        <v>7.3794937984237752E-2</v>
      </c>
      <c r="G35" s="42">
        <f t="shared" si="8"/>
        <v>9.1692385202633009E-2</v>
      </c>
      <c r="H35" s="42">
        <f t="shared" si="8"/>
        <v>0.10970290051600484</v>
      </c>
      <c r="I35" s="42">
        <f t="shared" si="8"/>
        <v>0.12763343154161411</v>
      </c>
      <c r="J35" s="42">
        <f t="shared" si="8"/>
        <v>0.14542810888471558</v>
      </c>
      <c r="K35" s="42">
        <f t="shared" si="8"/>
        <v>0.1634006884068302</v>
      </c>
      <c r="L35" s="42">
        <f t="shared" si="8"/>
        <v>0.18120004722369631</v>
      </c>
      <c r="M35" s="42">
        <f t="shared" si="8"/>
        <v>0.19868353661456228</v>
      </c>
      <c r="N35" s="42">
        <f t="shared" si="8"/>
        <v>0.21613816598155466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1.7075688824565847</v>
      </c>
      <c r="D41" s="47">
        <v>1.7225506601760672</v>
      </c>
      <c r="E41" s="47">
        <v>1.7229408649748268</v>
      </c>
      <c r="F41" s="47">
        <v>1.7135446430607124</v>
      </c>
      <c r="G41" s="47">
        <v>1.7149896145297185</v>
      </c>
      <c r="H41" s="47">
        <v>1.7139550642119425</v>
      </c>
      <c r="I41" s="47">
        <v>1.7262583729020924</v>
      </c>
      <c r="J41" s="47">
        <v>1.7371499332107168</v>
      </c>
      <c r="K41" s="47">
        <v>1.7410926161645408</v>
      </c>
      <c r="L41" s="47">
        <v>1.7420620111321345</v>
      </c>
      <c r="M41" s="47">
        <v>1.750047280211674</v>
      </c>
      <c r="N41" s="47">
        <v>1.7585692687700665</v>
      </c>
    </row>
    <row r="43" spans="1:14" x14ac:dyDescent="0.25">
      <c r="A43" s="48" t="s">
        <v>31</v>
      </c>
      <c r="B43" s="48"/>
      <c r="C43" s="49">
        <v>74.225942913955706</v>
      </c>
      <c r="D43" s="49">
        <v>74.887324202359935</v>
      </c>
      <c r="E43" s="49">
        <v>74.059428066153274</v>
      </c>
      <c r="F43" s="49">
        <v>73.910227051323474</v>
      </c>
      <c r="G43" s="49">
        <v>72.989452816003023</v>
      </c>
      <c r="H43" s="49">
        <v>72.425011239886544</v>
      </c>
      <c r="I43" s="49">
        <v>70.953309091965608</v>
      </c>
      <c r="J43" s="49">
        <v>71.005883796095588</v>
      </c>
      <c r="K43" s="49">
        <v>69.294679515996009</v>
      </c>
      <c r="L43" s="49">
        <v>68.20602973401094</v>
      </c>
      <c r="M43" s="49">
        <v>67.815261066957333</v>
      </c>
      <c r="N43" s="49">
        <v>66.219725280003289</v>
      </c>
    </row>
    <row r="44" spans="1:14" x14ac:dyDescent="0.25">
      <c r="A44" s="19" t="s">
        <v>47</v>
      </c>
      <c r="B44" s="19"/>
      <c r="C44" s="50">
        <v>75.15702336199007</v>
      </c>
      <c r="D44" s="50">
        <v>74.887324202359963</v>
      </c>
      <c r="E44" s="50">
        <v>73.883795839617051</v>
      </c>
      <c r="F44" s="50">
        <v>73.578711197378098</v>
      </c>
      <c r="G44" s="50">
        <v>72.528199252718423</v>
      </c>
      <c r="H44" s="50">
        <v>71.823016422367161</v>
      </c>
      <c r="I44" s="50">
        <v>70.250933339747931</v>
      </c>
      <c r="J44" s="50">
        <v>70.196787433508035</v>
      </c>
      <c r="K44" s="50">
        <v>68.409358413531464</v>
      </c>
      <c r="L44" s="50">
        <v>67.251779855081466</v>
      </c>
      <c r="M44" s="50">
        <v>66.762405310837281</v>
      </c>
      <c r="N44" s="50">
        <v>65.108411992460844</v>
      </c>
    </row>
    <row r="45" spans="1:14" x14ac:dyDescent="0.25">
      <c r="A45" s="51" t="s">
        <v>48</v>
      </c>
      <c r="B45" s="51"/>
      <c r="C45" s="52">
        <v>73.414913202790643</v>
      </c>
      <c r="D45" s="52">
        <v>74.887324202359949</v>
      </c>
      <c r="E45" s="52">
        <v>74.215677043483481</v>
      </c>
      <c r="F45" s="52">
        <v>74.207864727094716</v>
      </c>
      <c r="G45" s="52">
        <v>73.406237608974052</v>
      </c>
      <c r="H45" s="52">
        <v>72.971606000444751</v>
      </c>
      <c r="I45" s="52">
        <v>71.593582558335427</v>
      </c>
      <c r="J45" s="52">
        <v>71.748562321625812</v>
      </c>
      <c r="K45" s="52">
        <v>70.107817856004971</v>
      </c>
      <c r="L45" s="52">
        <v>69.085228729907882</v>
      </c>
      <c r="M45" s="52">
        <v>68.78471095937104</v>
      </c>
      <c r="N45" s="52">
        <v>67.239201942054422</v>
      </c>
    </row>
    <row r="47" spans="1:14" x14ac:dyDescent="0.25">
      <c r="A47" s="48" t="s">
        <v>32</v>
      </c>
      <c r="B47" s="48"/>
      <c r="C47" s="49">
        <v>83.128158116213271</v>
      </c>
      <c r="D47" s="49">
        <v>83.010616966284275</v>
      </c>
      <c r="E47" s="49">
        <v>83.142629366169913</v>
      </c>
      <c r="F47" s="49">
        <v>83.165337391049789</v>
      </c>
      <c r="G47" s="49">
        <v>83.319836690549053</v>
      </c>
      <c r="H47" s="49">
        <v>83.417351711261901</v>
      </c>
      <c r="I47" s="49">
        <v>83.671039234033472</v>
      </c>
      <c r="J47" s="49">
        <v>83.666063845979025</v>
      </c>
      <c r="K47" s="49">
        <v>83.962781743010183</v>
      </c>
      <c r="L47" s="49">
        <v>84.152141240411098</v>
      </c>
      <c r="M47" s="49">
        <v>84.225083413719275</v>
      </c>
      <c r="N47" s="49">
        <v>84.511763198704855</v>
      </c>
    </row>
    <row r="48" spans="1:14" x14ac:dyDescent="0.25">
      <c r="A48" s="19" t="s">
        <v>45</v>
      </c>
      <c r="B48" s="19"/>
      <c r="C48" s="50">
        <v>81.072577926575491</v>
      </c>
      <c r="D48" s="50">
        <v>81.118310858197873</v>
      </c>
      <c r="E48" s="50">
        <v>81.291723260418067</v>
      </c>
      <c r="F48" s="50">
        <v>81.347522527105454</v>
      </c>
      <c r="G48" s="50">
        <v>81.534171526696085</v>
      </c>
      <c r="H48" s="50">
        <v>81.662434887475271</v>
      </c>
      <c r="I48" s="50">
        <v>81.948888580215353</v>
      </c>
      <c r="J48" s="50">
        <v>81.963136315214371</v>
      </c>
      <c r="K48" s="50">
        <v>82.293686092890795</v>
      </c>
      <c r="L48" s="50">
        <v>82.51324637118762</v>
      </c>
      <c r="M48" s="50">
        <v>82.610392989594871</v>
      </c>
      <c r="N48" s="50">
        <v>82.932123976113829</v>
      </c>
    </row>
    <row r="49" spans="1:14" x14ac:dyDescent="0.25">
      <c r="A49" s="51" t="s">
        <v>46</v>
      </c>
      <c r="B49" s="51"/>
      <c r="C49" s="52">
        <v>84.869933463202017</v>
      </c>
      <c r="D49" s="52">
        <v>84.650222050810598</v>
      </c>
      <c r="E49" s="52">
        <v>84.758446674117053</v>
      </c>
      <c r="F49" s="52">
        <v>84.767367437079557</v>
      </c>
      <c r="G49" s="52">
        <v>84.896593364259246</v>
      </c>
      <c r="H49" s="52">
        <v>84.972161885870193</v>
      </c>
      <c r="I49" s="52">
        <v>85.192812476842363</v>
      </c>
      <c r="J49" s="52">
        <v>85.176799619078295</v>
      </c>
      <c r="K49" s="52">
        <v>85.442143037743904</v>
      </c>
      <c r="L49" s="52">
        <v>85.613138239135338</v>
      </c>
      <c r="M49" s="52">
        <v>85.671795086711512</v>
      </c>
      <c r="N49" s="52">
        <v>85.933084066799296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Area Codes</vt:lpstr>
      <vt:lpstr>East Renfrewshire</vt:lpstr>
      <vt:lpstr>Ewd_N_EW</vt:lpstr>
      <vt:lpstr>Lev_Vall</vt:lpstr>
      <vt:lpstr>N_Mearns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2020-08-05T13:58:05Z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