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2. Summary Tables/"/>
    </mc:Choice>
  </mc:AlternateContent>
  <xr:revisionPtr revIDLastSave="116" documentId="8_{FA57CB6F-5D03-498E-BA05-47B1F5FF7F5E}" xr6:coauthVersionLast="45" xr6:coauthVersionMax="45" xr10:uidLastSave="{3177FD34-BF44-4EC6-930C-213D16330DE9}"/>
  <bookViews>
    <workbookView xWindow="-120" yWindow="-120" windowWidth="20730" windowHeight="11160" xr2:uid="{C755531B-7A9C-4546-B442-7F0F8920DE0C}"/>
  </bookViews>
  <sheets>
    <sheet name="Contents" sheetId="1" r:id="rId1"/>
    <sheet name="Area Codes" sheetId="2" r:id="rId2"/>
    <sheet name="North Ayrshire" sheetId="3" r:id="rId3"/>
    <sheet name="3Towns" sheetId="4" r:id="rId4"/>
    <sheet name="Arran" sheetId="5" r:id="rId5"/>
    <sheet name="GarnockV" sheetId="6" r:id="rId6"/>
    <sheet name="Irvine" sheetId="7" r:id="rId7"/>
    <sheet name="Kilw" sheetId="8" r:id="rId8"/>
    <sheet name="NorthCst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5" i="9" l="1"/>
  <c r="M35" i="9"/>
  <c r="L35" i="9"/>
  <c r="K35" i="9"/>
  <c r="J35" i="9"/>
  <c r="I35" i="9"/>
  <c r="H35" i="9"/>
  <c r="G35" i="9"/>
  <c r="F35" i="9"/>
  <c r="E35" i="9"/>
  <c r="D35" i="9"/>
  <c r="C35" i="9"/>
  <c r="N34" i="9"/>
  <c r="M34" i="9"/>
  <c r="L34" i="9"/>
  <c r="K34" i="9"/>
  <c r="J34" i="9"/>
  <c r="I34" i="9"/>
  <c r="H34" i="9"/>
  <c r="G34" i="9"/>
  <c r="F34" i="9"/>
  <c r="E34" i="9"/>
  <c r="D34" i="9"/>
  <c r="C34" i="9"/>
  <c r="N22" i="9"/>
  <c r="M22" i="9"/>
  <c r="L22" i="9"/>
  <c r="K22" i="9"/>
  <c r="J22" i="9"/>
  <c r="I22" i="9"/>
  <c r="H22" i="9"/>
  <c r="G22" i="9"/>
  <c r="F22" i="9"/>
  <c r="E22" i="9"/>
  <c r="D22" i="9"/>
  <c r="C22" i="9"/>
  <c r="N19" i="9"/>
  <c r="N26" i="9" s="1"/>
  <c r="M19" i="9"/>
  <c r="M26" i="9" s="1"/>
  <c r="L19" i="9"/>
  <c r="L26" i="9" s="1"/>
  <c r="K19" i="9"/>
  <c r="K26" i="9" s="1"/>
  <c r="J19" i="9"/>
  <c r="J26" i="9" s="1"/>
  <c r="I19" i="9"/>
  <c r="I26" i="9" s="1"/>
  <c r="H19" i="9"/>
  <c r="H26" i="9" s="1"/>
  <c r="G19" i="9"/>
  <c r="G26" i="9" s="1"/>
  <c r="F19" i="9"/>
  <c r="F26" i="9" s="1"/>
  <c r="E19" i="9"/>
  <c r="E26" i="9" s="1"/>
  <c r="D19" i="9"/>
  <c r="D26" i="9" s="1"/>
  <c r="C19" i="9"/>
  <c r="N13" i="9"/>
  <c r="M13" i="9"/>
  <c r="L13" i="9"/>
  <c r="K13" i="9"/>
  <c r="J13" i="9"/>
  <c r="I13" i="9"/>
  <c r="H13" i="9"/>
  <c r="G13" i="9"/>
  <c r="F13" i="9"/>
  <c r="E13" i="9"/>
  <c r="D13" i="9"/>
  <c r="C13" i="9"/>
  <c r="N10" i="9"/>
  <c r="N17" i="9" s="1"/>
  <c r="N30" i="9" s="1"/>
  <c r="M10" i="9"/>
  <c r="L10" i="9"/>
  <c r="L17" i="9" s="1"/>
  <c r="L30" i="9" s="1"/>
  <c r="K10" i="9"/>
  <c r="K17" i="9" s="1"/>
  <c r="K30" i="9" s="1"/>
  <c r="J10" i="9"/>
  <c r="I10" i="9"/>
  <c r="I17" i="9" s="1"/>
  <c r="I30" i="9" s="1"/>
  <c r="H10" i="9"/>
  <c r="H17" i="9" s="1"/>
  <c r="H30" i="9" s="1"/>
  <c r="G10" i="9"/>
  <c r="F10" i="9"/>
  <c r="F17" i="9" s="1"/>
  <c r="F30" i="9" s="1"/>
  <c r="E10" i="9"/>
  <c r="E17" i="9" s="1"/>
  <c r="E30" i="9" s="1"/>
  <c r="D10" i="9"/>
  <c r="D17" i="9" s="1"/>
  <c r="D30" i="9" s="1"/>
  <c r="C10" i="9"/>
  <c r="C17" i="9" s="1"/>
  <c r="N35" i="8"/>
  <c r="M35" i="8"/>
  <c r="L35" i="8"/>
  <c r="K35" i="8"/>
  <c r="J35" i="8"/>
  <c r="I35" i="8"/>
  <c r="H35" i="8"/>
  <c r="G35" i="8"/>
  <c r="F35" i="8"/>
  <c r="E35" i="8"/>
  <c r="D35" i="8"/>
  <c r="C35" i="8"/>
  <c r="N34" i="8"/>
  <c r="M34" i="8"/>
  <c r="L34" i="8"/>
  <c r="K34" i="8"/>
  <c r="J34" i="8"/>
  <c r="I34" i="8"/>
  <c r="H34" i="8"/>
  <c r="G34" i="8"/>
  <c r="F34" i="8"/>
  <c r="E34" i="8"/>
  <c r="D34" i="8"/>
  <c r="C34" i="8"/>
  <c r="N22" i="8"/>
  <c r="M22" i="8"/>
  <c r="L22" i="8"/>
  <c r="K22" i="8"/>
  <c r="J22" i="8"/>
  <c r="I22" i="8"/>
  <c r="H22" i="8"/>
  <c r="G22" i="8"/>
  <c r="F22" i="8"/>
  <c r="E22" i="8"/>
  <c r="D22" i="8"/>
  <c r="C22" i="8"/>
  <c r="N19" i="8"/>
  <c r="N26" i="8" s="1"/>
  <c r="M19" i="8"/>
  <c r="M26" i="8" s="1"/>
  <c r="L19" i="8"/>
  <c r="L26" i="8" s="1"/>
  <c r="K19" i="8"/>
  <c r="K26" i="8" s="1"/>
  <c r="J19" i="8"/>
  <c r="J26" i="8" s="1"/>
  <c r="I19" i="8"/>
  <c r="I26" i="8" s="1"/>
  <c r="H19" i="8"/>
  <c r="H26" i="8" s="1"/>
  <c r="G19" i="8"/>
  <c r="G26" i="8" s="1"/>
  <c r="F19" i="8"/>
  <c r="F26" i="8" s="1"/>
  <c r="E19" i="8"/>
  <c r="E26" i="8" s="1"/>
  <c r="D19" i="8"/>
  <c r="D26" i="8" s="1"/>
  <c r="C19" i="8"/>
  <c r="C26" i="8" s="1"/>
  <c r="N13" i="8"/>
  <c r="M13" i="8"/>
  <c r="L13" i="8"/>
  <c r="K13" i="8"/>
  <c r="J13" i="8"/>
  <c r="I13" i="8"/>
  <c r="H13" i="8"/>
  <c r="G13" i="8"/>
  <c r="F13" i="8"/>
  <c r="E13" i="8"/>
  <c r="D13" i="8"/>
  <c r="C13" i="8"/>
  <c r="N10" i="8"/>
  <c r="N17" i="8" s="1"/>
  <c r="N30" i="8" s="1"/>
  <c r="M10" i="8"/>
  <c r="M17" i="8" s="1"/>
  <c r="M30" i="8" s="1"/>
  <c r="L10" i="8"/>
  <c r="L17" i="8" s="1"/>
  <c r="L30" i="8" s="1"/>
  <c r="K10" i="8"/>
  <c r="K17" i="8" s="1"/>
  <c r="K30" i="8" s="1"/>
  <c r="J10" i="8"/>
  <c r="J17" i="8" s="1"/>
  <c r="J30" i="8" s="1"/>
  <c r="I10" i="8"/>
  <c r="I17" i="8" s="1"/>
  <c r="I30" i="8" s="1"/>
  <c r="H10" i="8"/>
  <c r="H17" i="8" s="1"/>
  <c r="H30" i="8" s="1"/>
  <c r="G10" i="8"/>
  <c r="G17" i="8" s="1"/>
  <c r="G30" i="8" s="1"/>
  <c r="F10" i="8"/>
  <c r="F17" i="8" s="1"/>
  <c r="F30" i="8" s="1"/>
  <c r="E10" i="8"/>
  <c r="E17" i="8" s="1"/>
  <c r="E30" i="8" s="1"/>
  <c r="D10" i="8"/>
  <c r="D17" i="8" s="1"/>
  <c r="D30" i="8" s="1"/>
  <c r="C10" i="8"/>
  <c r="C17" i="8" s="1"/>
  <c r="C30" i="8" s="1"/>
  <c r="N35" i="7"/>
  <c r="M35" i="7"/>
  <c r="L35" i="7"/>
  <c r="K35" i="7"/>
  <c r="J35" i="7"/>
  <c r="I35" i="7"/>
  <c r="H35" i="7"/>
  <c r="G35" i="7"/>
  <c r="F35" i="7"/>
  <c r="E35" i="7"/>
  <c r="D35" i="7"/>
  <c r="C35" i="7"/>
  <c r="N34" i="7"/>
  <c r="M34" i="7"/>
  <c r="L34" i="7"/>
  <c r="K34" i="7"/>
  <c r="J34" i="7"/>
  <c r="I34" i="7"/>
  <c r="H34" i="7"/>
  <c r="G34" i="7"/>
  <c r="F34" i="7"/>
  <c r="E34" i="7"/>
  <c r="D34" i="7"/>
  <c r="C34" i="7"/>
  <c r="N22" i="7"/>
  <c r="M22" i="7"/>
  <c r="L22" i="7"/>
  <c r="K22" i="7"/>
  <c r="J22" i="7"/>
  <c r="I22" i="7"/>
  <c r="H22" i="7"/>
  <c r="G22" i="7"/>
  <c r="F22" i="7"/>
  <c r="E22" i="7"/>
  <c r="D22" i="7"/>
  <c r="C22" i="7"/>
  <c r="N19" i="7"/>
  <c r="N26" i="7" s="1"/>
  <c r="M19" i="7"/>
  <c r="M26" i="7" s="1"/>
  <c r="L19" i="7"/>
  <c r="L26" i="7" s="1"/>
  <c r="K19" i="7"/>
  <c r="K26" i="7" s="1"/>
  <c r="J19" i="7"/>
  <c r="J26" i="7" s="1"/>
  <c r="I19" i="7"/>
  <c r="I26" i="7" s="1"/>
  <c r="H19" i="7"/>
  <c r="H26" i="7" s="1"/>
  <c r="G19" i="7"/>
  <c r="G26" i="7" s="1"/>
  <c r="F19" i="7"/>
  <c r="F26" i="7" s="1"/>
  <c r="E19" i="7"/>
  <c r="E26" i="7" s="1"/>
  <c r="D19" i="7"/>
  <c r="D26" i="7" s="1"/>
  <c r="C19" i="7"/>
  <c r="C26" i="7" s="1"/>
  <c r="N13" i="7"/>
  <c r="M13" i="7"/>
  <c r="L13" i="7"/>
  <c r="K13" i="7"/>
  <c r="J13" i="7"/>
  <c r="I13" i="7"/>
  <c r="H13" i="7"/>
  <c r="G13" i="7"/>
  <c r="F13" i="7"/>
  <c r="E13" i="7"/>
  <c r="D13" i="7"/>
  <c r="C13" i="7"/>
  <c r="N10" i="7"/>
  <c r="N17" i="7" s="1"/>
  <c r="N30" i="7" s="1"/>
  <c r="M10" i="7"/>
  <c r="M17" i="7" s="1"/>
  <c r="M30" i="7" s="1"/>
  <c r="L10" i="7"/>
  <c r="L17" i="7" s="1"/>
  <c r="L30" i="7" s="1"/>
  <c r="K10" i="7"/>
  <c r="K17" i="7" s="1"/>
  <c r="K30" i="7" s="1"/>
  <c r="J10" i="7"/>
  <c r="J17" i="7" s="1"/>
  <c r="J30" i="7" s="1"/>
  <c r="I10" i="7"/>
  <c r="I17" i="7" s="1"/>
  <c r="I30" i="7" s="1"/>
  <c r="H10" i="7"/>
  <c r="H17" i="7" s="1"/>
  <c r="G10" i="7"/>
  <c r="G17" i="7" s="1"/>
  <c r="G30" i="7" s="1"/>
  <c r="F10" i="7"/>
  <c r="F17" i="7" s="1"/>
  <c r="F30" i="7" s="1"/>
  <c r="E10" i="7"/>
  <c r="E17" i="7" s="1"/>
  <c r="E30" i="7" s="1"/>
  <c r="D10" i="7"/>
  <c r="D17" i="7" s="1"/>
  <c r="D30" i="7" s="1"/>
  <c r="C10" i="7"/>
  <c r="C17" i="7" s="1"/>
  <c r="C30" i="7" s="1"/>
  <c r="N35" i="6"/>
  <c r="M35" i="6"/>
  <c r="L35" i="6"/>
  <c r="K35" i="6"/>
  <c r="J35" i="6"/>
  <c r="I35" i="6"/>
  <c r="H35" i="6"/>
  <c r="G35" i="6"/>
  <c r="F35" i="6"/>
  <c r="E35" i="6"/>
  <c r="D35" i="6"/>
  <c r="C35" i="6"/>
  <c r="N34" i="6"/>
  <c r="M34" i="6"/>
  <c r="L34" i="6"/>
  <c r="K34" i="6"/>
  <c r="J34" i="6"/>
  <c r="I34" i="6"/>
  <c r="H34" i="6"/>
  <c r="G34" i="6"/>
  <c r="F34" i="6"/>
  <c r="E34" i="6"/>
  <c r="D34" i="6"/>
  <c r="C34" i="6"/>
  <c r="N22" i="6"/>
  <c r="M22" i="6"/>
  <c r="L22" i="6"/>
  <c r="K22" i="6"/>
  <c r="J22" i="6"/>
  <c r="I22" i="6"/>
  <c r="H22" i="6"/>
  <c r="G22" i="6"/>
  <c r="F22" i="6"/>
  <c r="E22" i="6"/>
  <c r="D22" i="6"/>
  <c r="C22" i="6"/>
  <c r="N19" i="6"/>
  <c r="N26" i="6" s="1"/>
  <c r="M19" i="6"/>
  <c r="M26" i="6" s="1"/>
  <c r="L19" i="6"/>
  <c r="L26" i="6" s="1"/>
  <c r="K19" i="6"/>
  <c r="K26" i="6" s="1"/>
  <c r="J19" i="6"/>
  <c r="J26" i="6" s="1"/>
  <c r="I19" i="6"/>
  <c r="I26" i="6" s="1"/>
  <c r="H19" i="6"/>
  <c r="H26" i="6" s="1"/>
  <c r="G19" i="6"/>
  <c r="G26" i="6" s="1"/>
  <c r="F19" i="6"/>
  <c r="F26" i="6" s="1"/>
  <c r="E19" i="6"/>
  <c r="E26" i="6" s="1"/>
  <c r="D19" i="6"/>
  <c r="D26" i="6" s="1"/>
  <c r="C19" i="6"/>
  <c r="C26" i="6" s="1"/>
  <c r="N13" i="6"/>
  <c r="M13" i="6"/>
  <c r="L13" i="6"/>
  <c r="K13" i="6"/>
  <c r="J13" i="6"/>
  <c r="I13" i="6"/>
  <c r="H13" i="6"/>
  <c r="G13" i="6"/>
  <c r="F13" i="6"/>
  <c r="E13" i="6"/>
  <c r="D13" i="6"/>
  <c r="C13" i="6"/>
  <c r="N10" i="6"/>
  <c r="N17" i="6" s="1"/>
  <c r="N30" i="6" s="1"/>
  <c r="M10" i="6"/>
  <c r="M17" i="6" s="1"/>
  <c r="M30" i="6" s="1"/>
  <c r="L10" i="6"/>
  <c r="K10" i="6"/>
  <c r="K17" i="6" s="1"/>
  <c r="K30" i="6" s="1"/>
  <c r="J10" i="6"/>
  <c r="J17" i="6" s="1"/>
  <c r="J30" i="6" s="1"/>
  <c r="I10" i="6"/>
  <c r="I17" i="6" s="1"/>
  <c r="I30" i="6" s="1"/>
  <c r="H10" i="6"/>
  <c r="H17" i="6" s="1"/>
  <c r="H30" i="6" s="1"/>
  <c r="G10" i="6"/>
  <c r="G17" i="6" s="1"/>
  <c r="G30" i="6" s="1"/>
  <c r="F10" i="6"/>
  <c r="F17" i="6" s="1"/>
  <c r="F30" i="6" s="1"/>
  <c r="E10" i="6"/>
  <c r="E17" i="6" s="1"/>
  <c r="E30" i="6" s="1"/>
  <c r="D10" i="6"/>
  <c r="D17" i="6" s="1"/>
  <c r="D30" i="6" s="1"/>
  <c r="C10" i="6"/>
  <c r="C17" i="6" s="1"/>
  <c r="N35" i="5"/>
  <c r="M35" i="5"/>
  <c r="L35" i="5"/>
  <c r="K35" i="5"/>
  <c r="J35" i="5"/>
  <c r="I35" i="5"/>
  <c r="H35" i="5"/>
  <c r="G35" i="5"/>
  <c r="F35" i="5"/>
  <c r="E35" i="5"/>
  <c r="D35" i="5"/>
  <c r="C35" i="5"/>
  <c r="N34" i="5"/>
  <c r="M34" i="5"/>
  <c r="L34" i="5"/>
  <c r="K34" i="5"/>
  <c r="J34" i="5"/>
  <c r="I34" i="5"/>
  <c r="H34" i="5"/>
  <c r="G34" i="5"/>
  <c r="F34" i="5"/>
  <c r="E34" i="5"/>
  <c r="D34" i="5"/>
  <c r="C34" i="5"/>
  <c r="N22" i="5"/>
  <c r="M22" i="5"/>
  <c r="L22" i="5"/>
  <c r="K22" i="5"/>
  <c r="J22" i="5"/>
  <c r="I22" i="5"/>
  <c r="H22" i="5"/>
  <c r="G22" i="5"/>
  <c r="F22" i="5"/>
  <c r="E22" i="5"/>
  <c r="D22" i="5"/>
  <c r="C22" i="5"/>
  <c r="N19" i="5"/>
  <c r="N26" i="5" s="1"/>
  <c r="M19" i="5"/>
  <c r="M26" i="5" s="1"/>
  <c r="L19" i="5"/>
  <c r="L26" i="5" s="1"/>
  <c r="K19" i="5"/>
  <c r="K26" i="5" s="1"/>
  <c r="J19" i="5"/>
  <c r="J26" i="5" s="1"/>
  <c r="I19" i="5"/>
  <c r="I26" i="5" s="1"/>
  <c r="H19" i="5"/>
  <c r="H26" i="5" s="1"/>
  <c r="G19" i="5"/>
  <c r="G26" i="5" s="1"/>
  <c r="F19" i="5"/>
  <c r="F26" i="5" s="1"/>
  <c r="E19" i="5"/>
  <c r="E26" i="5" s="1"/>
  <c r="D19" i="5"/>
  <c r="D26" i="5" s="1"/>
  <c r="C19" i="5"/>
  <c r="C26" i="5" s="1"/>
  <c r="N13" i="5"/>
  <c r="M13" i="5"/>
  <c r="L13" i="5"/>
  <c r="K13" i="5"/>
  <c r="J13" i="5"/>
  <c r="I13" i="5"/>
  <c r="H13" i="5"/>
  <c r="G13" i="5"/>
  <c r="F13" i="5"/>
  <c r="E13" i="5"/>
  <c r="D13" i="5"/>
  <c r="C13" i="5"/>
  <c r="N10" i="5"/>
  <c r="N17" i="5" s="1"/>
  <c r="N30" i="5" s="1"/>
  <c r="M10" i="5"/>
  <c r="M17" i="5" s="1"/>
  <c r="M30" i="5" s="1"/>
  <c r="L10" i="5"/>
  <c r="L17" i="5" s="1"/>
  <c r="L30" i="5" s="1"/>
  <c r="K10" i="5"/>
  <c r="K17" i="5" s="1"/>
  <c r="K30" i="5" s="1"/>
  <c r="J10" i="5"/>
  <c r="J17" i="5" s="1"/>
  <c r="J30" i="5" s="1"/>
  <c r="I10" i="5"/>
  <c r="I17" i="5" s="1"/>
  <c r="I30" i="5" s="1"/>
  <c r="H10" i="5"/>
  <c r="H17" i="5" s="1"/>
  <c r="H30" i="5" s="1"/>
  <c r="G10" i="5"/>
  <c r="G17" i="5" s="1"/>
  <c r="G30" i="5" s="1"/>
  <c r="F10" i="5"/>
  <c r="F17" i="5" s="1"/>
  <c r="F30" i="5" s="1"/>
  <c r="E10" i="5"/>
  <c r="E17" i="5" s="1"/>
  <c r="E30" i="5" s="1"/>
  <c r="D10" i="5"/>
  <c r="D17" i="5" s="1"/>
  <c r="D30" i="5" s="1"/>
  <c r="C10" i="5"/>
  <c r="C17" i="5" s="1"/>
  <c r="C30" i="5" s="1"/>
  <c r="N22" i="4"/>
  <c r="M22" i="4"/>
  <c r="L22" i="4"/>
  <c r="K22" i="4"/>
  <c r="J22" i="4"/>
  <c r="I22" i="4"/>
  <c r="H22" i="4"/>
  <c r="G22" i="4"/>
  <c r="F22" i="4"/>
  <c r="E22" i="4"/>
  <c r="D22" i="4"/>
  <c r="C22" i="4"/>
  <c r="N19" i="4"/>
  <c r="N26" i="4" s="1"/>
  <c r="M19" i="4"/>
  <c r="M26" i="4" s="1"/>
  <c r="L19" i="4"/>
  <c r="L26" i="4" s="1"/>
  <c r="K19" i="4"/>
  <c r="K26" i="4" s="1"/>
  <c r="J19" i="4"/>
  <c r="J26" i="4" s="1"/>
  <c r="I19" i="4"/>
  <c r="I26" i="4" s="1"/>
  <c r="H19" i="4"/>
  <c r="H26" i="4" s="1"/>
  <c r="G19" i="4"/>
  <c r="G26" i="4" s="1"/>
  <c r="F19" i="4"/>
  <c r="F26" i="4" s="1"/>
  <c r="E19" i="4"/>
  <c r="E26" i="4" s="1"/>
  <c r="D19" i="4"/>
  <c r="D26" i="4" s="1"/>
  <c r="C19" i="4"/>
  <c r="C26" i="4" s="1"/>
  <c r="N13" i="4"/>
  <c r="M13" i="4"/>
  <c r="L13" i="4"/>
  <c r="K13" i="4"/>
  <c r="J13" i="4"/>
  <c r="I13" i="4"/>
  <c r="H13" i="4"/>
  <c r="G13" i="4"/>
  <c r="F13" i="4"/>
  <c r="E13" i="4"/>
  <c r="D13" i="4"/>
  <c r="C13" i="4"/>
  <c r="N10" i="4"/>
  <c r="N17" i="4" s="1"/>
  <c r="N30" i="4" s="1"/>
  <c r="M10" i="4"/>
  <c r="M17" i="4" s="1"/>
  <c r="M30" i="4" s="1"/>
  <c r="L10" i="4"/>
  <c r="L17" i="4" s="1"/>
  <c r="L30" i="4" s="1"/>
  <c r="K10" i="4"/>
  <c r="K17" i="4" s="1"/>
  <c r="K30" i="4" s="1"/>
  <c r="J10" i="4"/>
  <c r="J17" i="4" s="1"/>
  <c r="J30" i="4" s="1"/>
  <c r="I10" i="4"/>
  <c r="I17" i="4" s="1"/>
  <c r="I30" i="4" s="1"/>
  <c r="H10" i="4"/>
  <c r="G10" i="4"/>
  <c r="G17" i="4" s="1"/>
  <c r="G30" i="4" s="1"/>
  <c r="F10" i="4"/>
  <c r="F17" i="4" s="1"/>
  <c r="F30" i="4" s="1"/>
  <c r="E10" i="4"/>
  <c r="E17" i="4" s="1"/>
  <c r="D10" i="4"/>
  <c r="D17" i="4" s="1"/>
  <c r="D30" i="4" s="1"/>
  <c r="C10" i="4"/>
  <c r="C17" i="4" s="1"/>
  <c r="C30" i="4" s="1"/>
  <c r="G17" i="9" l="1"/>
  <c r="G30" i="9" s="1"/>
  <c r="E30" i="4"/>
  <c r="M17" i="9"/>
  <c r="M30" i="9" s="1"/>
  <c r="H17" i="4"/>
  <c r="H30" i="4" s="1"/>
  <c r="H30" i="7"/>
  <c r="L17" i="6"/>
  <c r="L30" i="6" s="1"/>
  <c r="C26" i="9"/>
  <c r="C30" i="9" s="1"/>
  <c r="J17" i="9"/>
  <c r="J30" i="9" s="1"/>
  <c r="C30" i="6"/>
  <c r="C35" i="4"/>
  <c r="C34" i="4"/>
  <c r="G35" i="4"/>
  <c r="G34" i="4"/>
  <c r="K35" i="4"/>
  <c r="K34" i="4"/>
  <c r="D35" i="4"/>
  <c r="D34" i="4"/>
  <c r="H35" i="4"/>
  <c r="H34" i="4"/>
  <c r="L35" i="4"/>
  <c r="L34" i="4"/>
  <c r="E35" i="4"/>
  <c r="E34" i="4"/>
  <c r="I35" i="4"/>
  <c r="I34" i="4"/>
  <c r="M35" i="4"/>
  <c r="M34" i="4"/>
  <c r="F35" i="4"/>
  <c r="F34" i="4"/>
  <c r="J35" i="4"/>
  <c r="J34" i="4"/>
  <c r="N35" i="4"/>
  <c r="N34" i="4"/>
  <c r="D35" i="3"/>
  <c r="E35" i="3"/>
  <c r="F35" i="3"/>
  <c r="G35" i="3"/>
  <c r="H35" i="3"/>
  <c r="I35" i="3"/>
  <c r="J35" i="3"/>
  <c r="K35" i="3"/>
  <c r="L35" i="3"/>
  <c r="M35" i="3"/>
  <c r="N35" i="3"/>
  <c r="C35" i="3"/>
  <c r="C34" i="3" l="1"/>
  <c r="K34" i="3"/>
  <c r="G34" i="3"/>
  <c r="N34" i="3"/>
  <c r="J34" i="3"/>
  <c r="F34" i="3"/>
  <c r="M34" i="3"/>
  <c r="I34" i="3"/>
  <c r="E34" i="3"/>
  <c r="L34" i="3"/>
  <c r="H34" i="3"/>
  <c r="D34" i="3"/>
  <c r="D22" i="3"/>
  <c r="E22" i="3"/>
  <c r="F22" i="3"/>
  <c r="G22" i="3"/>
  <c r="H22" i="3"/>
  <c r="I22" i="3"/>
  <c r="J22" i="3"/>
  <c r="K22" i="3"/>
  <c r="L22" i="3"/>
  <c r="M22" i="3"/>
  <c r="N22" i="3"/>
  <c r="C22" i="3"/>
  <c r="D19" i="3"/>
  <c r="D26" i="3" s="1"/>
  <c r="E19" i="3"/>
  <c r="F19" i="3"/>
  <c r="F26" i="3" s="1"/>
  <c r="G19" i="3"/>
  <c r="G26" i="3" s="1"/>
  <c r="H19" i="3"/>
  <c r="H26" i="3" s="1"/>
  <c r="I19" i="3"/>
  <c r="I26" i="3" s="1"/>
  <c r="J19" i="3"/>
  <c r="J26" i="3" s="1"/>
  <c r="K19" i="3"/>
  <c r="K26" i="3" s="1"/>
  <c r="L19" i="3"/>
  <c r="L26" i="3" s="1"/>
  <c r="M19" i="3"/>
  <c r="M26" i="3" s="1"/>
  <c r="N19" i="3"/>
  <c r="N26" i="3" s="1"/>
  <c r="C19" i="3"/>
  <c r="C26" i="3" s="1"/>
  <c r="D13" i="3"/>
  <c r="E13" i="3"/>
  <c r="F13" i="3"/>
  <c r="G13" i="3"/>
  <c r="H13" i="3"/>
  <c r="I13" i="3"/>
  <c r="J13" i="3"/>
  <c r="K13" i="3"/>
  <c r="L13" i="3"/>
  <c r="M13" i="3"/>
  <c r="N13" i="3"/>
  <c r="C13" i="3"/>
  <c r="D10" i="3"/>
  <c r="D17" i="3" s="1"/>
  <c r="D30" i="3" s="1"/>
  <c r="E10" i="3"/>
  <c r="E17" i="3" s="1"/>
  <c r="F10" i="3"/>
  <c r="F17" i="3" s="1"/>
  <c r="F30" i="3" s="1"/>
  <c r="G10" i="3"/>
  <c r="G17" i="3" s="1"/>
  <c r="G30" i="3" s="1"/>
  <c r="H10" i="3"/>
  <c r="H17" i="3" s="1"/>
  <c r="H30" i="3" s="1"/>
  <c r="I10" i="3"/>
  <c r="I17" i="3" s="1"/>
  <c r="J10" i="3"/>
  <c r="J17" i="3" s="1"/>
  <c r="J30" i="3" s="1"/>
  <c r="K10" i="3"/>
  <c r="K17" i="3" s="1"/>
  <c r="K30" i="3" s="1"/>
  <c r="L10" i="3"/>
  <c r="L17" i="3" s="1"/>
  <c r="L30" i="3" s="1"/>
  <c r="M10" i="3"/>
  <c r="M17" i="3" s="1"/>
  <c r="M30" i="3" s="1"/>
  <c r="N10" i="3"/>
  <c r="N17" i="3" s="1"/>
  <c r="N30" i="3" s="1"/>
  <c r="C10" i="3"/>
  <c r="C17" i="3" s="1"/>
  <c r="C30" i="3" s="1"/>
  <c r="I30" i="3" l="1"/>
  <c r="E26" i="3"/>
  <c r="E30" i="3" s="1"/>
</calcChain>
</file>

<file path=xl/sharedStrings.xml><?xml version="1.0" encoding="utf-8"?>
<sst xmlns="http://schemas.openxmlformats.org/spreadsheetml/2006/main" count="437" uniqueCount="80">
  <si>
    <t>Dataset Title:</t>
  </si>
  <si>
    <t>Time Period of Dataset:</t>
  </si>
  <si>
    <t>Mid-year 2018-2030</t>
  </si>
  <si>
    <t>Geographic Coverage:</t>
  </si>
  <si>
    <t>Contents</t>
  </si>
  <si>
    <t>Area Codes</t>
  </si>
  <si>
    <t>Tab Name</t>
  </si>
  <si>
    <t>Components of change (mid-year to mid-year)</t>
  </si>
  <si>
    <t>Population Projections for Sub-Council Areas (2018-based)</t>
  </si>
  <si>
    <t>Population at start</t>
  </si>
  <si>
    <t xml:space="preserve">  Natural change</t>
  </si>
  <si>
    <t xml:space="preserve">  Net migration</t>
  </si>
  <si>
    <t xml:space="preserve">  Total change</t>
  </si>
  <si>
    <t>Population at end</t>
  </si>
  <si>
    <t>Annual Percentage Change</t>
  </si>
  <si>
    <t>Percentage change from 2018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</si>
  <si>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</si>
  <si>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</si>
  <si>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</si>
  <si>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</si>
  <si>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</si>
  <si>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</si>
  <si>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</si>
  <si>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</si>
  <si>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</si>
  <si>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</si>
  <si>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</si>
  <si>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</si>
  <si>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 xml:space="preserve">  Special Population Change (Prisoner)</t>
  </si>
  <si>
    <t>Fertility and Mortality</t>
  </si>
  <si>
    <t>Total Fertility Rate (TFR)</t>
  </si>
  <si>
    <t>Standardised Mortality Ratio - Persons (SMR)</t>
  </si>
  <si>
    <t>Life Expectancy - Persons</t>
  </si>
  <si>
    <t xml:space="preserve">  Births - Persons</t>
  </si>
  <si>
    <t xml:space="preserve">    Births - Male</t>
  </si>
  <si>
    <t xml:space="preserve">    Births - Female</t>
  </si>
  <si>
    <t xml:space="preserve">  Deaths - Persons</t>
  </si>
  <si>
    <t xml:space="preserve">    Deaths - Male</t>
  </si>
  <si>
    <t xml:space="preserve">    Deaths - Female</t>
  </si>
  <si>
    <t xml:space="preserve">  Migration inflows - Persons</t>
  </si>
  <si>
    <t xml:space="preserve">    Migration inflows - Male</t>
  </si>
  <si>
    <t xml:space="preserve">    Migration inflows - Female</t>
  </si>
  <si>
    <t xml:space="preserve">    Migration outflows - Male</t>
  </si>
  <si>
    <t xml:space="preserve">    Migration outflows - Female</t>
  </si>
  <si>
    <t xml:space="preserve">  Migration outflows - Persons</t>
  </si>
  <si>
    <t xml:space="preserve">  Life Expectancy - Males</t>
  </si>
  <si>
    <t xml:space="preserve">  Life Expectancy - Females</t>
  </si>
  <si>
    <t xml:space="preserve">  SMR - Males</t>
  </si>
  <si>
    <t xml:space="preserve">  SMR - Females</t>
  </si>
  <si>
    <t>Note</t>
  </si>
  <si>
    <t>These are not whole numbers due to the way the software POPGROUP works.</t>
  </si>
  <si>
    <t>List of tab names and full area names</t>
  </si>
  <si>
    <t>2018-based population projections for sub-council areas - Summary Table, 2018-2030</t>
  </si>
  <si>
    <t>North Ayrshire CPP Localities</t>
  </si>
  <si>
    <t>Summary table for North Ayrshire</t>
  </si>
  <si>
    <t>Summary table for Three Towns</t>
  </si>
  <si>
    <t>Summary table for Arran</t>
  </si>
  <si>
    <t>Summary table for Garnock Valley</t>
  </si>
  <si>
    <t>Summary table for Irvine</t>
  </si>
  <si>
    <t>Summary table for Kilwinning</t>
  </si>
  <si>
    <t>Summary table for North Coast &amp; Cumbraes</t>
  </si>
  <si>
    <t>Three Towns</t>
  </si>
  <si>
    <t>3Towns</t>
  </si>
  <si>
    <t>Arran</t>
  </si>
  <si>
    <t>Garnock Valley</t>
  </si>
  <si>
    <t>GarnockV</t>
  </si>
  <si>
    <t>Irvine</t>
  </si>
  <si>
    <t>Kilwinning</t>
  </si>
  <si>
    <t>Kilw</t>
  </si>
  <si>
    <t>North Coast &amp; Cumbraes</t>
  </si>
  <si>
    <t>NorthCst</t>
  </si>
  <si>
    <t>North Ayrshire</t>
  </si>
  <si>
    <t>CPP Localities - Projection Geography</t>
  </si>
  <si>
    <t>2018-based principal population projection summary table - North Ayrshire</t>
  </si>
  <si>
    <t>2018-based principal population projection summary table - Three Towns</t>
  </si>
  <si>
    <t>2018-based principal population projection summary table - Arran</t>
  </si>
  <si>
    <t>2018-based principal population projection summary table - Garnock Valley</t>
  </si>
  <si>
    <t>2018-based principal population projection summary table - Irvine</t>
  </si>
  <si>
    <t>2018-based principal population projection summary table - Kilwinning</t>
  </si>
  <si>
    <t>2018-based principal population projection summary table - North Coast &amp; Cumbraes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</si>
</sst>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_)"/>
    <numFmt numFmtId="165" formatCode="0.0"/>
    <numFmt numFmtId="166" formatCode="0.0%"/>
    <numFmt numFmtId="167" formatCode=";;;"/>
    <numFmt numFmtId="168" formatCode="_-* #,##0_-;\-* #,##0_-;_-* &quot;-&quot;??_-;_-@_-"/>
    <numFmt numFmtId="169" formatCode="\+0;\-0;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centerContinuous"/>
    </xf>
    <xf numFmtId="164" fontId="6" fillId="2" borderId="0" xfId="0" applyNumberFormat="1" applyFont="1" applyFill="1" applyAlignment="1">
      <alignment horizontal="centerContinuous"/>
    </xf>
    <xf numFmtId="164" fontId="5" fillId="2" borderId="0" xfId="0" applyNumberFormat="1" applyFont="1" applyFill="1" applyAlignment="1">
      <alignment horizontal="left"/>
    </xf>
    <xf numFmtId="164" fontId="5" fillId="2" borderId="0" xfId="0" applyNumberFormat="1" applyFont="1" applyFill="1"/>
    <xf numFmtId="167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right"/>
    </xf>
    <xf numFmtId="164" fontId="6" fillId="2" borderId="0" xfId="0" applyNumberFormat="1" applyFont="1" applyFill="1"/>
    <xf numFmtId="164" fontId="5" fillId="2" borderId="1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3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/>
    <xf numFmtId="0" fontId="0" fillId="2" borderId="0" xfId="0" applyFill="1" applyBorder="1"/>
    <xf numFmtId="164" fontId="6" fillId="2" borderId="0" xfId="0" applyNumberFormat="1" applyFont="1" applyFill="1" applyBorder="1" applyAlignment="1">
      <alignment horizontal="left"/>
    </xf>
    <xf numFmtId="168" fontId="2" fillId="2" borderId="2" xfId="1" applyNumberFormat="1" applyFont="1" applyFill="1" applyBorder="1"/>
    <xf numFmtId="168" fontId="0" fillId="2" borderId="0" xfId="1" applyNumberFormat="1" applyFont="1" applyFill="1" applyBorder="1"/>
    <xf numFmtId="168" fontId="0" fillId="2" borderId="0" xfId="1" applyNumberFormat="1" applyFont="1" applyFill="1"/>
    <xf numFmtId="164" fontId="7" fillId="2" borderId="0" xfId="0" applyNumberFormat="1" applyFont="1" applyFill="1" applyBorder="1" applyAlignment="1">
      <alignment horizontal="left"/>
    </xf>
    <xf numFmtId="164" fontId="7" fillId="2" borderId="0" xfId="0" applyNumberFormat="1" applyFont="1" applyFill="1" applyBorder="1"/>
    <xf numFmtId="168" fontId="10" fillId="2" borderId="0" xfId="1" applyNumberFormat="1" applyFont="1" applyFill="1" applyBorder="1"/>
    <xf numFmtId="164" fontId="6" fillId="2" borderId="6" xfId="0" applyNumberFormat="1" applyFont="1" applyFill="1" applyBorder="1" applyAlignment="1">
      <alignment horizontal="left"/>
    </xf>
    <xf numFmtId="164" fontId="6" fillId="2" borderId="6" xfId="0" applyNumberFormat="1" applyFont="1" applyFill="1" applyBorder="1"/>
    <xf numFmtId="168" fontId="0" fillId="2" borderId="6" xfId="1" applyNumberFormat="1" applyFont="1" applyFill="1" applyBorder="1"/>
    <xf numFmtId="164" fontId="5" fillId="2" borderId="0" xfId="0" applyNumberFormat="1" applyFont="1" applyFill="1" applyBorder="1" applyAlignment="1">
      <alignment horizontal="left"/>
    </xf>
    <xf numFmtId="168" fontId="2" fillId="2" borderId="0" xfId="1" applyNumberFormat="1" applyFont="1" applyFill="1" applyBorder="1"/>
    <xf numFmtId="169" fontId="0" fillId="2" borderId="3" xfId="1" applyNumberFormat="1" applyFont="1" applyFill="1" applyBorder="1"/>
    <xf numFmtId="164" fontId="7" fillId="2" borderId="0" xfId="0" applyNumberFormat="1" applyFont="1" applyFill="1" applyBorder="1" applyAlignment="1">
      <alignment horizontal="left"/>
    </xf>
    <xf numFmtId="1" fontId="0" fillId="2" borderId="0" xfId="1" applyNumberFormat="1" applyFont="1" applyFill="1"/>
    <xf numFmtId="168" fontId="0" fillId="2" borderId="0" xfId="0" applyNumberFormat="1" applyFill="1"/>
    <xf numFmtId="0" fontId="3" fillId="2" borderId="0" xfId="0" applyFont="1" applyFill="1" applyAlignment="1">
      <alignment horizontal="right" vertical="top"/>
    </xf>
    <xf numFmtId="164" fontId="5" fillId="2" borderId="5" xfId="0" applyNumberFormat="1" applyFont="1" applyFill="1" applyBorder="1" applyAlignment="1">
      <alignment horizontal="fill"/>
    </xf>
    <xf numFmtId="164" fontId="5" fillId="2" borderId="5" xfId="0" applyNumberFormat="1" applyFont="1" applyFill="1" applyBorder="1" applyAlignment="1">
      <alignment horizontal="left" wrapText="1"/>
    </xf>
    <xf numFmtId="166" fontId="2" fillId="2" borderId="5" xfId="2" applyNumberFormat="1" applyFont="1" applyFill="1" applyBorder="1"/>
    <xf numFmtId="164" fontId="5" fillId="2" borderId="7" xfId="0" applyNumberFormat="1" applyFont="1" applyFill="1" applyBorder="1" applyAlignment="1">
      <alignment horizontal="fill"/>
    </xf>
    <xf numFmtId="0" fontId="11" fillId="2" borderId="7" xfId="0" applyFont="1" applyFill="1" applyBorder="1"/>
    <xf numFmtId="166" fontId="2" fillId="2" borderId="7" xfId="2" applyNumberFormat="1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0" fillId="2" borderId="8" xfId="0" applyFill="1" applyBorder="1"/>
    <xf numFmtId="0" fontId="10" fillId="2" borderId="4" xfId="0" applyFont="1" applyFill="1" applyBorder="1"/>
    <xf numFmtId="2" fontId="10" fillId="2" borderId="4" xfId="0" applyNumberFormat="1" applyFont="1" applyFill="1" applyBorder="1"/>
    <xf numFmtId="0" fontId="10" fillId="2" borderId="9" xfId="0" applyFont="1" applyFill="1" applyBorder="1"/>
    <xf numFmtId="165" fontId="10" fillId="2" borderId="9" xfId="0" applyNumberFormat="1" applyFont="1" applyFill="1" applyBorder="1"/>
    <xf numFmtId="165" fontId="0" fillId="2" borderId="0" xfId="0" applyNumberFormat="1" applyFill="1" applyBorder="1"/>
    <xf numFmtId="0" fontId="0" fillId="2" borderId="6" xfId="0" applyFill="1" applyBorder="1"/>
    <xf numFmtId="165" fontId="0" fillId="2" borderId="6" xfId="0" applyNumberFormat="1" applyFill="1" applyBorder="1"/>
    <xf numFmtId="0" fontId="12" fillId="3" borderId="0" xfId="0" applyFont="1" applyFill="1"/>
    <xf numFmtId="0" fontId="13" fillId="3" borderId="0" xfId="0" applyFont="1" applyFill="1"/>
    <xf numFmtId="0" fontId="14" fillId="2" borderId="0" xfId="3" applyFill="1"/>
    <xf numFmtId="0" fontId="9" fillId="2" borderId="0" xfId="0" applyFont="1" applyFill="1"/>
    <xf numFmtId="0" fontId="8" fillId="2" borderId="0" xfId="0" applyFont="1" applyFill="1"/>
    <xf numFmtId="164" fontId="5" fillId="2" borderId="1" xfId="0" applyNumberFormat="1" applyFont="1" applyFill="1" applyBorder="1" applyAlignment="1">
      <alignment horizontal="left" indent="1"/>
    </xf>
    <xf numFmtId="164" fontId="5" fillId="2" borderId="2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ACFB-D162-45B7-9571-1DCE48D7325F}">
  <dimension ref="A1:D28"/>
  <sheetViews>
    <sheetView tabSelected="1" workbookViewId="0">
      <selection activeCell="D15" sqref="D15"/>
    </sheetView>
  </sheetViews>
  <sheetFormatPr defaultRowHeight="15" x14ac:dyDescent="0.25"/>
  <cols>
    <col min="1" max="1" width="25" style="1" customWidth="1"/>
    <col min="2" max="3" width="12.42578125" style="1" customWidth="1"/>
    <col min="4" max="16384" width="9.140625" style="1"/>
  </cols>
  <sheetData>
    <row r="1" spans="1:4" ht="18.75" x14ac:dyDescent="0.3">
      <c r="A1" s="3" t="s">
        <v>52</v>
      </c>
    </row>
    <row r="3" spans="1:4" ht="15.75" x14ac:dyDescent="0.25">
      <c r="A3" s="2" t="s">
        <v>0</v>
      </c>
      <c r="B3" s="1" t="s">
        <v>52</v>
      </c>
    </row>
    <row r="4" spans="1:4" ht="15.75" x14ac:dyDescent="0.25">
      <c r="A4" s="2" t="s">
        <v>1</v>
      </c>
      <c r="B4" s="1" t="s">
        <v>2</v>
      </c>
    </row>
    <row r="5" spans="1:4" ht="15.75" x14ac:dyDescent="0.25">
      <c r="A5" s="2" t="s">
        <v>3</v>
      </c>
      <c r="B5" s="1" t="s">
        <v>53</v>
      </c>
    </row>
    <row r="7" spans="1:4" ht="18.75" x14ac:dyDescent="0.3">
      <c r="A7" s="3" t="s">
        <v>4</v>
      </c>
    </row>
    <row r="8" spans="1:4" x14ac:dyDescent="0.25">
      <c r="A8" s="1" t="s">
        <v>5</v>
      </c>
      <c r="D8" s="55" t="s">
        <v>51</v>
      </c>
    </row>
    <row r="9" spans="1:4" x14ac:dyDescent="0.25">
      <c r="A9" s="1" t="s">
        <v>71</v>
      </c>
      <c r="D9" s="55" t="s">
        <v>73</v>
      </c>
    </row>
    <row r="10" spans="1:4" x14ac:dyDescent="0.25">
      <c r="A10" s="54" t="s">
        <v>61</v>
      </c>
      <c r="D10" s="55" t="s">
        <v>74</v>
      </c>
    </row>
    <row r="11" spans="1:4" x14ac:dyDescent="0.25">
      <c r="A11" s="54" t="s">
        <v>63</v>
      </c>
      <c r="D11" s="55" t="s">
        <v>75</v>
      </c>
    </row>
    <row r="12" spans="1:4" x14ac:dyDescent="0.25">
      <c r="A12" s="54" t="s">
        <v>64</v>
      </c>
      <c r="D12" s="55" t="s">
        <v>76</v>
      </c>
    </row>
    <row r="13" spans="1:4" x14ac:dyDescent="0.25">
      <c r="A13" s="54" t="s">
        <v>66</v>
      </c>
      <c r="D13" s="55" t="s">
        <v>77</v>
      </c>
    </row>
    <row r="14" spans="1:4" x14ac:dyDescent="0.25">
      <c r="A14" s="54" t="s">
        <v>67</v>
      </c>
      <c r="D14" s="55" t="s">
        <v>78</v>
      </c>
    </row>
    <row r="15" spans="1:4" x14ac:dyDescent="0.25">
      <c r="A15" s="54" t="s">
        <v>69</v>
      </c>
      <c r="D15" s="55" t="s">
        <v>79</v>
      </c>
    </row>
    <row r="16" spans="1:4" x14ac:dyDescent="0.25">
      <c r="A16" s="54"/>
      <c r="D16" s="55"/>
    </row>
    <row r="17" spans="1:4" x14ac:dyDescent="0.25">
      <c r="A17" s="54"/>
      <c r="D17" s="55"/>
    </row>
    <row r="18" spans="1:4" x14ac:dyDescent="0.25">
      <c r="A18" s="54"/>
      <c r="D18" s="55"/>
    </row>
    <row r="19" spans="1:4" x14ac:dyDescent="0.25">
      <c r="A19" s="54"/>
      <c r="D19" s="55"/>
    </row>
    <row r="20" spans="1:4" x14ac:dyDescent="0.25">
      <c r="A20" s="54"/>
      <c r="D20" s="55"/>
    </row>
    <row r="21" spans="1:4" x14ac:dyDescent="0.25">
      <c r="A21" s="54"/>
      <c r="D21" s="55"/>
    </row>
    <row r="22" spans="1:4" x14ac:dyDescent="0.25">
      <c r="A22" s="54"/>
      <c r="D22" s="55"/>
    </row>
    <row r="23" spans="1:4" x14ac:dyDescent="0.25">
      <c r="A23" s="54"/>
      <c r="D23" s="55"/>
    </row>
    <row r="24" spans="1:4" x14ac:dyDescent="0.25">
      <c r="A24" s="54"/>
      <c r="D24" s="55"/>
    </row>
    <row r="25" spans="1:4" x14ac:dyDescent="0.25">
      <c r="A25" s="54"/>
      <c r="D25" s="55"/>
    </row>
    <row r="26" spans="1:4" x14ac:dyDescent="0.25">
      <c r="A26" s="54"/>
      <c r="D26" s="55"/>
    </row>
    <row r="27" spans="1:4" x14ac:dyDescent="0.25">
      <c r="A27" s="54"/>
      <c r="D27" s="55"/>
    </row>
    <row r="28" spans="1:4" x14ac:dyDescent="0.25">
      <c r="A28" s="54"/>
      <c r="D28" s="55"/>
    </row>
  </sheetData>
  <hyperlinks>
    <hyperlink ref="D8" location="'Area Codes'!A1" display="List of tab names and full area names" xr:uid="{BE5125AB-85E8-4CB8-8948-AE6F703B5CC8}"/>
    <hyperlink ref="D9" location="'North Ayrshire'!A1" display="2018-based principal population projection summary table - North Ayrshire" xr:uid="{8C13A383-8A2F-4E4C-ADE7-42713AD6A7C8}"/>
    <hyperlink ref="D10" location="'3Towns'!A1" display="2018-based principal population projection summary table - Three Towns" xr:uid="{EBE67AB4-B547-4A5A-A4B1-0D8E956FFDCC}"/>
    <hyperlink ref="D11" location="Arran!A1" display="2018-based principal population projection summary table - Arran" xr:uid="{E1B18499-F634-4753-B982-D88ED63873AE}"/>
    <hyperlink ref="D12" location="GarnockV!A1" display="2018-based principal population projection summary table - Garnock Valley" xr:uid="{C4B50ADF-354F-4822-88CB-2FB03FE9CA6E}"/>
    <hyperlink ref="D13" location="Irvine!A1" display="2018-based principal population projection summary table - Irvine" xr:uid="{0F36F2A4-F883-4E29-A8DB-11A050E9D77B}"/>
    <hyperlink ref="D14" location="Kilw!A1" display="2018-based principal population projection summary table - Kilwinning" xr:uid="{7EC15C19-EE2C-4ABB-B393-DADEBF6BF999}"/>
    <hyperlink ref="D15" location="NorthCst!A1" display="2018-based principal population projection summary table - North Coast &amp; Cumbraes" xr:uid="{F816666B-5353-4820-B77B-D590E3FDED9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581A3-323D-4530-974B-377184C2F83D}">
  <dimension ref="A1:B20"/>
  <sheetViews>
    <sheetView workbookViewId="0">
      <selection activeCell="A2" sqref="A2"/>
    </sheetView>
  </sheetViews>
  <sheetFormatPr defaultRowHeight="15" x14ac:dyDescent="0.25"/>
  <cols>
    <col min="1" max="2" width="41.5703125" style="1" customWidth="1"/>
    <col min="3" max="16384" width="9.140625" style="1"/>
  </cols>
  <sheetData>
    <row r="1" spans="1:2" ht="24" customHeight="1" x14ac:dyDescent="0.25">
      <c r="A1" s="4" t="s">
        <v>72</v>
      </c>
      <c r="B1" s="4" t="s">
        <v>6</v>
      </c>
    </row>
    <row r="2" spans="1:2" x14ac:dyDescent="0.25">
      <c r="A2" s="54" t="s">
        <v>61</v>
      </c>
      <c r="B2" s="54" t="s">
        <v>62</v>
      </c>
    </row>
    <row r="3" spans="1:2" x14ac:dyDescent="0.25">
      <c r="A3" s="54" t="s">
        <v>63</v>
      </c>
      <c r="B3" s="54" t="s">
        <v>63</v>
      </c>
    </row>
    <row r="4" spans="1:2" x14ac:dyDescent="0.25">
      <c r="A4" s="54" t="s">
        <v>64</v>
      </c>
      <c r="B4" s="54" t="s">
        <v>65</v>
      </c>
    </row>
    <row r="5" spans="1:2" x14ac:dyDescent="0.25">
      <c r="A5" s="54" t="s">
        <v>66</v>
      </c>
      <c r="B5" s="54" t="s">
        <v>66</v>
      </c>
    </row>
    <row r="6" spans="1:2" x14ac:dyDescent="0.25">
      <c r="A6" s="54" t="s">
        <v>67</v>
      </c>
      <c r="B6" s="54" t="s">
        <v>68</v>
      </c>
    </row>
    <row r="7" spans="1:2" x14ac:dyDescent="0.25">
      <c r="A7" s="54" t="s">
        <v>69</v>
      </c>
      <c r="B7" s="54" t="s">
        <v>70</v>
      </c>
    </row>
    <row r="8" spans="1:2" x14ac:dyDescent="0.25">
      <c r="A8" s="54"/>
      <c r="B8" s="54"/>
    </row>
    <row r="9" spans="1:2" x14ac:dyDescent="0.25">
      <c r="A9" s="54"/>
      <c r="B9" s="54"/>
    </row>
    <row r="10" spans="1:2" x14ac:dyDescent="0.25">
      <c r="A10" s="54"/>
      <c r="B10" s="54"/>
    </row>
    <row r="11" spans="1:2" x14ac:dyDescent="0.25">
      <c r="A11" s="54"/>
      <c r="B11" s="54"/>
    </row>
    <row r="12" spans="1:2" x14ac:dyDescent="0.25">
      <c r="A12" s="54"/>
      <c r="B12" s="54"/>
    </row>
    <row r="13" spans="1:2" x14ac:dyDescent="0.25">
      <c r="A13" s="54"/>
      <c r="B13" s="54"/>
    </row>
    <row r="14" spans="1:2" x14ac:dyDescent="0.25">
      <c r="A14" s="54"/>
      <c r="B14" s="54"/>
    </row>
    <row r="15" spans="1:2" x14ac:dyDescent="0.25">
      <c r="A15" s="54"/>
      <c r="B15" s="54"/>
    </row>
    <row r="16" spans="1:2" x14ac:dyDescent="0.25">
      <c r="A16" s="54"/>
      <c r="B16" s="54"/>
    </row>
    <row r="17" spans="1:2" x14ac:dyDescent="0.25">
      <c r="A17" s="54"/>
      <c r="B17" s="54"/>
    </row>
    <row r="18" spans="1:2" x14ac:dyDescent="0.25">
      <c r="A18" s="54"/>
      <c r="B18" s="54"/>
    </row>
    <row r="19" spans="1:2" x14ac:dyDescent="0.25">
      <c r="A19" s="54"/>
      <c r="B19" s="54"/>
    </row>
    <row r="20" spans="1:2" x14ac:dyDescent="0.25">
      <c r="A20" s="54"/>
      <c r="B20" s="5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C8F93-A801-473E-96B0-FAD49CD66314}">
  <dimension ref="A1:N53"/>
  <sheetViews>
    <sheetView workbookViewId="0">
      <selection activeCell="A2" sqref="A2:E2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54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135280</v>
      </c>
      <c r="D8" s="21">
        <v>134967</v>
      </c>
      <c r="E8" s="21">
        <v>134652</v>
      </c>
      <c r="F8" s="21">
        <v>134246.00000000003</v>
      </c>
      <c r="G8" s="21">
        <v>133806</v>
      </c>
      <c r="H8" s="21">
        <v>133349</v>
      </c>
      <c r="I8" s="21">
        <v>132902</v>
      </c>
      <c r="J8" s="21">
        <v>132482</v>
      </c>
      <c r="K8" s="21">
        <v>132030</v>
      </c>
      <c r="L8" s="21">
        <v>131562.99999999997</v>
      </c>
      <c r="M8" s="21">
        <v>131057</v>
      </c>
      <c r="N8" s="21">
        <v>130543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24" t="s">
        <v>33</v>
      </c>
      <c r="B10" s="25"/>
      <c r="C10" s="26">
        <f>SUM(C11:C12)</f>
        <v>1153</v>
      </c>
      <c r="D10" s="26">
        <f t="shared" ref="D10:N10" si="0">SUM(D11:D12)</f>
        <v>1166</v>
      </c>
      <c r="E10" s="26">
        <f t="shared" si="0"/>
        <v>1167</v>
      </c>
      <c r="F10" s="26">
        <f t="shared" si="0"/>
        <v>1159</v>
      </c>
      <c r="G10" s="26">
        <f t="shared" si="0"/>
        <v>1157</v>
      </c>
      <c r="H10" s="26">
        <f t="shared" si="0"/>
        <v>1150</v>
      </c>
      <c r="I10" s="26">
        <f t="shared" si="0"/>
        <v>1150</v>
      </c>
      <c r="J10" s="26">
        <f t="shared" si="0"/>
        <v>1146.0000000000002</v>
      </c>
      <c r="K10" s="26">
        <f t="shared" si="0"/>
        <v>1143.0000000000002</v>
      </c>
      <c r="L10" s="26">
        <f t="shared" si="0"/>
        <v>1136</v>
      </c>
      <c r="M10" s="26">
        <f t="shared" si="0"/>
        <v>1128</v>
      </c>
      <c r="N10" s="26">
        <f t="shared" si="0"/>
        <v>1122</v>
      </c>
    </row>
    <row r="11" spans="1:14" x14ac:dyDescent="0.25">
      <c r="A11" s="17" t="s">
        <v>34</v>
      </c>
      <c r="B11" s="18"/>
      <c r="C11" s="22">
        <v>590</v>
      </c>
      <c r="D11" s="22">
        <v>597.99999999999989</v>
      </c>
      <c r="E11" s="22">
        <v>599</v>
      </c>
      <c r="F11" s="22">
        <v>593</v>
      </c>
      <c r="G11" s="22">
        <v>593</v>
      </c>
      <c r="H11" s="22">
        <v>588</v>
      </c>
      <c r="I11" s="22">
        <v>589.00000000000011</v>
      </c>
      <c r="J11" s="22">
        <v>587.00000000000011</v>
      </c>
      <c r="K11" s="22">
        <v>585.00000000000011</v>
      </c>
      <c r="L11" s="22">
        <v>582.00000000000011</v>
      </c>
      <c r="M11" s="22">
        <v>579.00000000000011</v>
      </c>
      <c r="N11" s="22">
        <v>575</v>
      </c>
    </row>
    <row r="12" spans="1:14" x14ac:dyDescent="0.25">
      <c r="A12" s="27" t="s">
        <v>35</v>
      </c>
      <c r="B12" s="28"/>
      <c r="C12" s="29">
        <v>563</v>
      </c>
      <c r="D12" s="29">
        <v>568</v>
      </c>
      <c r="E12" s="29">
        <v>567.99999999999989</v>
      </c>
      <c r="F12" s="29">
        <v>565.99999999999989</v>
      </c>
      <c r="G12" s="29">
        <v>564</v>
      </c>
      <c r="H12" s="29">
        <v>562</v>
      </c>
      <c r="I12" s="29">
        <v>561</v>
      </c>
      <c r="J12" s="29">
        <v>559.00000000000011</v>
      </c>
      <c r="K12" s="29">
        <v>558.00000000000011</v>
      </c>
      <c r="L12" s="29">
        <v>554</v>
      </c>
      <c r="M12" s="29">
        <v>549</v>
      </c>
      <c r="N12" s="29">
        <v>547.00000000000011</v>
      </c>
    </row>
    <row r="13" spans="1:14" x14ac:dyDescent="0.25">
      <c r="A13" s="24" t="s">
        <v>36</v>
      </c>
      <c r="B13" s="18"/>
      <c r="C13" s="26">
        <f>SUM(C14:C15)</f>
        <v>1633.9999999999991</v>
      </c>
      <c r="D13" s="26">
        <f t="shared" ref="D13:N13" si="1">SUM(D14:D15)</f>
        <v>1685.9999999999991</v>
      </c>
      <c r="E13" s="26">
        <f t="shared" si="1"/>
        <v>1727.9999999999991</v>
      </c>
      <c r="F13" s="26">
        <f t="shared" si="1"/>
        <v>1770.0000000000009</v>
      </c>
      <c r="G13" s="26">
        <f t="shared" si="1"/>
        <v>1758.0000000000002</v>
      </c>
      <c r="H13" s="26">
        <f t="shared" si="1"/>
        <v>1768</v>
      </c>
      <c r="I13" s="26">
        <f t="shared" si="1"/>
        <v>1757.0000000000039</v>
      </c>
      <c r="J13" s="26">
        <f t="shared" si="1"/>
        <v>1791.0000000000014</v>
      </c>
      <c r="K13" s="26">
        <f t="shared" si="1"/>
        <v>1797.0000000000005</v>
      </c>
      <c r="L13" s="26">
        <f t="shared" si="1"/>
        <v>1839.0000000000005</v>
      </c>
      <c r="M13" s="26">
        <f t="shared" si="1"/>
        <v>1833.9999999999995</v>
      </c>
      <c r="N13" s="26">
        <f t="shared" si="1"/>
        <v>1880</v>
      </c>
    </row>
    <row r="14" spans="1:14" x14ac:dyDescent="0.25">
      <c r="A14" s="17" t="s">
        <v>37</v>
      </c>
      <c r="B14" s="18"/>
      <c r="C14" s="22">
        <v>804.70602722763522</v>
      </c>
      <c r="D14" s="22">
        <v>822.09262643146394</v>
      </c>
      <c r="E14" s="22">
        <v>843.44735191386212</v>
      </c>
      <c r="F14" s="22">
        <v>864.68885934455409</v>
      </c>
      <c r="G14" s="22">
        <v>858.86339386323061</v>
      </c>
      <c r="H14" s="22">
        <v>864.30071909450317</v>
      </c>
      <c r="I14" s="22">
        <v>860.34896095211479</v>
      </c>
      <c r="J14" s="22">
        <v>877.03081974482836</v>
      </c>
      <c r="K14" s="22">
        <v>879.9664119389488</v>
      </c>
      <c r="L14" s="22">
        <v>900.04311985105255</v>
      </c>
      <c r="M14" s="22">
        <v>897.69692410927917</v>
      </c>
      <c r="N14" s="22">
        <v>918.3656405246868</v>
      </c>
    </row>
    <row r="15" spans="1:14" x14ac:dyDescent="0.25">
      <c r="A15" s="10" t="s">
        <v>38</v>
      </c>
      <c r="B15" s="12"/>
      <c r="C15" s="23">
        <v>829.29397277236387</v>
      </c>
      <c r="D15" s="23">
        <v>863.90737356853515</v>
      </c>
      <c r="E15" s="23">
        <v>884.55264808613697</v>
      </c>
      <c r="F15" s="23">
        <v>905.31114065544693</v>
      </c>
      <c r="G15" s="23">
        <v>899.13660613676961</v>
      </c>
      <c r="H15" s="23">
        <v>903.69928090549683</v>
      </c>
      <c r="I15" s="23">
        <v>896.65103904788907</v>
      </c>
      <c r="J15" s="23">
        <v>913.96918025517289</v>
      </c>
      <c r="K15" s="23">
        <v>917.03358806105166</v>
      </c>
      <c r="L15" s="23">
        <v>938.95688014894802</v>
      </c>
      <c r="M15" s="23">
        <v>936.30307589072027</v>
      </c>
      <c r="N15" s="23">
        <v>961.63435947531332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4" t="s">
        <v>10</v>
      </c>
      <c r="B17" s="15"/>
      <c r="C17" s="32">
        <f>C10-C13</f>
        <v>-480.99999999999909</v>
      </c>
      <c r="D17" s="32">
        <f t="shared" ref="D17:N17" si="2">D10-D13</f>
        <v>-519.99999999999909</v>
      </c>
      <c r="E17" s="32">
        <f t="shared" si="2"/>
        <v>-560.99999999999909</v>
      </c>
      <c r="F17" s="32">
        <f t="shared" si="2"/>
        <v>-611.00000000000091</v>
      </c>
      <c r="G17" s="32">
        <f t="shared" si="2"/>
        <v>-601.00000000000023</v>
      </c>
      <c r="H17" s="32">
        <f t="shared" si="2"/>
        <v>-618</v>
      </c>
      <c r="I17" s="32">
        <f t="shared" si="2"/>
        <v>-607.00000000000387</v>
      </c>
      <c r="J17" s="32">
        <f t="shared" si="2"/>
        <v>-645.00000000000114</v>
      </c>
      <c r="K17" s="32">
        <f t="shared" si="2"/>
        <v>-654.00000000000023</v>
      </c>
      <c r="L17" s="32">
        <f t="shared" si="2"/>
        <v>-703.00000000000045</v>
      </c>
      <c r="M17" s="32">
        <f t="shared" si="2"/>
        <v>-705.99999999999955</v>
      </c>
      <c r="N17" s="32">
        <f t="shared" si="2"/>
        <v>-758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5738.6279062190224</v>
      </c>
      <c r="D19" s="26">
        <f t="shared" ref="D19:N19" si="3">SUM(D20:D21)</f>
        <v>5757.1279062190233</v>
      </c>
      <c r="E19" s="26">
        <f t="shared" si="3"/>
        <v>5732.1279062190224</v>
      </c>
      <c r="F19" s="26">
        <f t="shared" si="3"/>
        <v>5740.1279062190242</v>
      </c>
      <c r="G19" s="26">
        <f t="shared" si="3"/>
        <v>5726.6279062190242</v>
      </c>
      <c r="H19" s="26">
        <f t="shared" si="3"/>
        <v>5740.1279062190224</v>
      </c>
      <c r="I19" s="26">
        <f t="shared" si="3"/>
        <v>5748.1279062190242</v>
      </c>
      <c r="J19" s="26">
        <f t="shared" si="3"/>
        <v>5751.1279062190242</v>
      </c>
      <c r="K19" s="26">
        <f t="shared" si="3"/>
        <v>5748.1279062190242</v>
      </c>
      <c r="L19" s="26">
        <f t="shared" si="3"/>
        <v>5753.1279062190242</v>
      </c>
      <c r="M19" s="26">
        <f t="shared" si="3"/>
        <v>5750.6279062190224</v>
      </c>
      <c r="N19" s="26">
        <f t="shared" si="3"/>
        <v>5755.6279062190233</v>
      </c>
    </row>
    <row r="20" spans="1:14" x14ac:dyDescent="0.25">
      <c r="A20" s="60" t="s">
        <v>40</v>
      </c>
      <c r="B20" s="60"/>
      <c r="C20" s="22">
        <v>2835.6669667233296</v>
      </c>
      <c r="D20" s="22">
        <v>2842.3602663252432</v>
      </c>
      <c r="E20" s="22">
        <v>2843.5376290664435</v>
      </c>
      <c r="F20" s="22">
        <v>2843.158382781789</v>
      </c>
      <c r="G20" s="22">
        <v>2831.2456500411267</v>
      </c>
      <c r="H20" s="22">
        <v>2844.964312656763</v>
      </c>
      <c r="I20" s="22">
        <v>2845.9884335855691</v>
      </c>
      <c r="J20" s="22">
        <v>2853.8293629819254</v>
      </c>
      <c r="K20" s="22">
        <v>2851.2971590789862</v>
      </c>
      <c r="L20" s="22">
        <v>2856.8355130350378</v>
      </c>
      <c r="M20" s="22">
        <v>2849.6624151641518</v>
      </c>
      <c r="N20" s="22">
        <v>2856.9967733718549</v>
      </c>
    </row>
    <row r="21" spans="1:14" x14ac:dyDescent="0.25">
      <c r="A21" s="27" t="s">
        <v>41</v>
      </c>
      <c r="B21" s="27"/>
      <c r="C21" s="29">
        <v>2902.9609394956929</v>
      </c>
      <c r="D21" s="29">
        <v>2914.7676398937801</v>
      </c>
      <c r="E21" s="29">
        <v>2888.5902771525793</v>
      </c>
      <c r="F21" s="29">
        <v>2896.9695234372352</v>
      </c>
      <c r="G21" s="29">
        <v>2895.382256177897</v>
      </c>
      <c r="H21" s="29">
        <v>2895.1635935622598</v>
      </c>
      <c r="I21" s="29">
        <v>2902.1394726334556</v>
      </c>
      <c r="J21" s="29">
        <v>2897.2985432370992</v>
      </c>
      <c r="K21" s="29">
        <v>2896.8307471400376</v>
      </c>
      <c r="L21" s="29">
        <v>2896.292393183986</v>
      </c>
      <c r="M21" s="29">
        <v>2900.9654910548711</v>
      </c>
      <c r="N21" s="29">
        <v>2898.6311328471684</v>
      </c>
    </row>
    <row r="22" spans="1:14" x14ac:dyDescent="0.25">
      <c r="A22" s="63" t="s">
        <v>44</v>
      </c>
      <c r="B22" s="63"/>
      <c r="C22" s="26">
        <f>SUM(C23:C24)</f>
        <v>5570.6279062190242</v>
      </c>
      <c r="D22" s="26">
        <f t="shared" ref="D22:N22" si="4">SUM(D23:D24)</f>
        <v>5552.1279062190242</v>
      </c>
      <c r="E22" s="26">
        <f t="shared" si="4"/>
        <v>5577.1279062190242</v>
      </c>
      <c r="F22" s="26">
        <f t="shared" si="4"/>
        <v>5569.1279062190215</v>
      </c>
      <c r="G22" s="26">
        <f t="shared" si="4"/>
        <v>5582.6279062190224</v>
      </c>
      <c r="H22" s="26">
        <f t="shared" si="4"/>
        <v>5569.1279062190242</v>
      </c>
      <c r="I22" s="26">
        <f t="shared" si="4"/>
        <v>5561.1279062190215</v>
      </c>
      <c r="J22" s="26">
        <f t="shared" si="4"/>
        <v>5558.1279062190224</v>
      </c>
      <c r="K22" s="26">
        <f t="shared" si="4"/>
        <v>5561.1279062190242</v>
      </c>
      <c r="L22" s="26">
        <f t="shared" si="4"/>
        <v>5556.1279062190233</v>
      </c>
      <c r="M22" s="26">
        <f t="shared" si="4"/>
        <v>5558.6279062190242</v>
      </c>
      <c r="N22" s="26">
        <f t="shared" si="4"/>
        <v>5553.6279062190224</v>
      </c>
    </row>
    <row r="23" spans="1:14" x14ac:dyDescent="0.25">
      <c r="A23" s="60" t="s">
        <v>42</v>
      </c>
      <c r="B23" s="60"/>
      <c r="C23" s="23">
        <v>2818.9609394956933</v>
      </c>
      <c r="D23" s="22">
        <v>2812.2676398937801</v>
      </c>
      <c r="E23" s="22">
        <v>2811.0902771525807</v>
      </c>
      <c r="F23" s="22">
        <v>2811.4695234372339</v>
      </c>
      <c r="G23" s="22">
        <v>2823.3822561778961</v>
      </c>
      <c r="H23" s="22">
        <v>2809.6635935622598</v>
      </c>
      <c r="I23" s="22">
        <v>2808.6394726334543</v>
      </c>
      <c r="J23" s="22">
        <v>2800.7985432370979</v>
      </c>
      <c r="K23" s="22">
        <v>2803.3307471400376</v>
      </c>
      <c r="L23" s="22">
        <v>2797.7923931839855</v>
      </c>
      <c r="M23" s="22">
        <v>2804.9654910548716</v>
      </c>
      <c r="N23" s="22">
        <v>2797.6311328471684</v>
      </c>
    </row>
    <row r="24" spans="1:14" x14ac:dyDescent="0.25">
      <c r="A24" s="10" t="s">
        <v>43</v>
      </c>
      <c r="B24" s="10"/>
      <c r="C24" s="23">
        <v>2751.6669667233305</v>
      </c>
      <c r="D24" s="23">
        <v>2739.8602663252436</v>
      </c>
      <c r="E24" s="23">
        <v>2766.037629066444</v>
      </c>
      <c r="F24" s="23">
        <v>2757.6583827817876</v>
      </c>
      <c r="G24" s="23">
        <v>2759.2456500411258</v>
      </c>
      <c r="H24" s="23">
        <v>2759.4643126567639</v>
      </c>
      <c r="I24" s="23">
        <v>2752.4884335855672</v>
      </c>
      <c r="J24" s="23">
        <v>2757.3293629819241</v>
      </c>
      <c r="K24" s="23">
        <v>2757.7971590789862</v>
      </c>
      <c r="L24" s="23">
        <v>2758.3355130350378</v>
      </c>
      <c r="M24" s="23">
        <v>2753.6624151641527</v>
      </c>
      <c r="N24" s="23">
        <v>2755.996773371854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167.99999999999818</v>
      </c>
      <c r="D26" s="32">
        <f t="shared" ref="D26:N26" si="5">D19-D22</f>
        <v>204.99999999999909</v>
      </c>
      <c r="E26" s="32">
        <f t="shared" si="5"/>
        <v>154.99999999999818</v>
      </c>
      <c r="F26" s="32">
        <f t="shared" si="5"/>
        <v>171.00000000000273</v>
      </c>
      <c r="G26" s="32">
        <f t="shared" si="5"/>
        <v>144.00000000000182</v>
      </c>
      <c r="H26" s="32">
        <f t="shared" si="5"/>
        <v>170.99999999999818</v>
      </c>
      <c r="I26" s="32">
        <f t="shared" si="5"/>
        <v>187.00000000000273</v>
      </c>
      <c r="J26" s="32">
        <f t="shared" si="5"/>
        <v>193.00000000000182</v>
      </c>
      <c r="K26" s="32">
        <f t="shared" si="5"/>
        <v>187</v>
      </c>
      <c r="L26" s="32">
        <f t="shared" si="5"/>
        <v>197.00000000000091</v>
      </c>
      <c r="M26" s="32">
        <f t="shared" si="5"/>
        <v>191.99999999999818</v>
      </c>
      <c r="N26" s="32">
        <f t="shared" si="5"/>
        <v>202.00000000000091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-313.00000000000091</v>
      </c>
      <c r="D30" s="32">
        <f t="shared" ref="D30:N30" si="6">D17+D26+D28</f>
        <v>-315</v>
      </c>
      <c r="E30" s="32">
        <f t="shared" si="6"/>
        <v>-406.00000000000091</v>
      </c>
      <c r="F30" s="32">
        <f t="shared" si="6"/>
        <v>-439.99999999999818</v>
      </c>
      <c r="G30" s="32">
        <f t="shared" si="6"/>
        <v>-456.99999999999841</v>
      </c>
      <c r="H30" s="32">
        <f t="shared" si="6"/>
        <v>-447.00000000000182</v>
      </c>
      <c r="I30" s="32">
        <f t="shared" si="6"/>
        <v>-420.00000000000114</v>
      </c>
      <c r="J30" s="32">
        <f t="shared" si="6"/>
        <v>-451.99999999999932</v>
      </c>
      <c r="K30" s="32">
        <f t="shared" si="6"/>
        <v>-467.00000000000023</v>
      </c>
      <c r="L30" s="32">
        <f t="shared" si="6"/>
        <v>-505.99999999999955</v>
      </c>
      <c r="M30" s="32">
        <f t="shared" si="6"/>
        <v>-514.00000000000136</v>
      </c>
      <c r="N30" s="32">
        <f t="shared" si="6"/>
        <v>-555.99999999999909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134967</v>
      </c>
      <c r="D32" s="21">
        <v>134652</v>
      </c>
      <c r="E32" s="21">
        <v>134246.00000000003</v>
      </c>
      <c r="F32" s="21">
        <v>133806</v>
      </c>
      <c r="G32" s="21">
        <v>133349</v>
      </c>
      <c r="H32" s="21">
        <v>132902</v>
      </c>
      <c r="I32" s="21">
        <v>132482</v>
      </c>
      <c r="J32" s="21">
        <v>132030</v>
      </c>
      <c r="K32" s="21">
        <v>131562.99999999997</v>
      </c>
      <c r="L32" s="21">
        <v>131057</v>
      </c>
      <c r="M32" s="21">
        <v>130543</v>
      </c>
      <c r="N32" s="21">
        <v>129987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-2.3137196924896131E-3</v>
      </c>
      <c r="D34" s="39">
        <f t="shared" ref="D34:N34" si="7">(D32/D8)-1</f>
        <v>-2.3339038431616776E-3</v>
      </c>
      <c r="E34" s="39">
        <f t="shared" si="7"/>
        <v>-3.0151798710748023E-3</v>
      </c>
      <c r="F34" s="39">
        <f t="shared" si="7"/>
        <v>-3.2775650671158507E-3</v>
      </c>
      <c r="G34" s="39">
        <f t="shared" si="7"/>
        <v>-3.4153924338220509E-3</v>
      </c>
      <c r="H34" s="39">
        <f t="shared" si="7"/>
        <v>-3.3521061275300079E-3</v>
      </c>
      <c r="I34" s="39">
        <f t="shared" si="7"/>
        <v>-3.1602233224481413E-3</v>
      </c>
      <c r="J34" s="39">
        <f t="shared" si="7"/>
        <v>-3.4117842423876388E-3</v>
      </c>
      <c r="K34" s="39">
        <f t="shared" si="7"/>
        <v>-3.5370749072183294E-3</v>
      </c>
      <c r="L34" s="39">
        <f t="shared" si="7"/>
        <v>-3.8460661432163645E-3</v>
      </c>
      <c r="M34" s="39">
        <f t="shared" si="7"/>
        <v>-3.9219576214929441E-3</v>
      </c>
      <c r="N34" s="39">
        <f t="shared" si="7"/>
        <v>-4.2591330059826848E-3</v>
      </c>
    </row>
    <row r="35" spans="1:14" ht="15.75" thickBot="1" x14ac:dyDescent="0.3">
      <c r="A35" s="40" t="s">
        <v>15</v>
      </c>
      <c r="B35" s="41"/>
      <c r="C35" s="42">
        <f>(C32/$C$8)-1</f>
        <v>-2.3137196924896131E-3</v>
      </c>
      <c r="D35" s="42">
        <f t="shared" ref="D35:N35" si="8">(D32/$C$8)-1</f>
        <v>-4.6422235363690056E-3</v>
      </c>
      <c r="E35" s="42">
        <f t="shared" si="8"/>
        <v>-7.6434062684799242E-3</v>
      </c>
      <c r="F35" s="42">
        <f t="shared" si="8"/>
        <v>-1.0895919574216428E-2</v>
      </c>
      <c r="G35" s="42">
        <f t="shared" si="8"/>
        <v>-1.4274098166765281E-2</v>
      </c>
      <c r="H35" s="42">
        <f t="shared" si="8"/>
        <v>-1.7578356002365458E-2</v>
      </c>
      <c r="I35" s="42">
        <f t="shared" si="8"/>
        <v>-2.0683027794204611E-2</v>
      </c>
      <c r="J35" s="42">
        <f t="shared" si="8"/>
        <v>-2.4024246008279126E-2</v>
      </c>
      <c r="K35" s="42">
        <f t="shared" si="8"/>
        <v>-2.7476345357776655E-2</v>
      </c>
      <c r="L35" s="42">
        <f t="shared" si="8"/>
        <v>-3.1216735659373107E-2</v>
      </c>
      <c r="M35" s="42">
        <f t="shared" si="8"/>
        <v>-3.5016262566528678E-2</v>
      </c>
      <c r="N35" s="42">
        <f t="shared" si="8"/>
        <v>-3.9126256652868174E-2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1.521535076842331</v>
      </c>
      <c r="D41" s="47">
        <v>1.5404258163148459</v>
      </c>
      <c r="E41" s="47">
        <v>1.5419882019381648</v>
      </c>
      <c r="F41" s="47">
        <v>1.534587989909443</v>
      </c>
      <c r="G41" s="47">
        <v>1.5355754770437795</v>
      </c>
      <c r="H41" s="47">
        <v>1.5330664210272169</v>
      </c>
      <c r="I41" s="47">
        <v>1.5416438868100779</v>
      </c>
      <c r="J41" s="47">
        <v>1.5459606547380038</v>
      </c>
      <c r="K41" s="47">
        <v>1.5536817620926548</v>
      </c>
      <c r="L41" s="47">
        <v>1.5574633756782656</v>
      </c>
      <c r="M41" s="47">
        <v>1.5617113105576594</v>
      </c>
      <c r="N41" s="47">
        <v>1.5710081793018142</v>
      </c>
    </row>
    <row r="43" spans="1:14" x14ac:dyDescent="0.25">
      <c r="A43" s="48" t="s">
        <v>31</v>
      </c>
      <c r="B43" s="48"/>
      <c r="C43" s="49">
        <v>102.79974321986944</v>
      </c>
      <c r="D43" s="49">
        <v>104.10825898048165</v>
      </c>
      <c r="E43" s="49">
        <v>104.8800456738841</v>
      </c>
      <c r="F43" s="49">
        <v>105.83033877202296</v>
      </c>
      <c r="G43" s="49">
        <v>103.77187554843225</v>
      </c>
      <c r="H43" s="49">
        <v>102.88400600822055</v>
      </c>
      <c r="I43" s="49">
        <v>100.68554405283339</v>
      </c>
      <c r="J43" s="49">
        <v>100.87320186650975</v>
      </c>
      <c r="K43" s="49">
        <v>99.58338570505623</v>
      </c>
      <c r="L43" s="49">
        <v>100.241069131459</v>
      </c>
      <c r="M43" s="49">
        <v>98.462152721573204</v>
      </c>
      <c r="N43" s="49">
        <v>99.378296886650801</v>
      </c>
    </row>
    <row r="44" spans="1:14" x14ac:dyDescent="0.25">
      <c r="A44" s="19" t="s">
        <v>47</v>
      </c>
      <c r="B44" s="19"/>
      <c r="C44" s="50">
        <v>104.0325804869499</v>
      </c>
      <c r="D44" s="50">
        <v>104.16040881900112</v>
      </c>
      <c r="E44" s="50">
        <v>104.71640949199099</v>
      </c>
      <c r="F44" s="50">
        <v>105.46372967178696</v>
      </c>
      <c r="G44" s="50">
        <v>103.21878486809493</v>
      </c>
      <c r="H44" s="50">
        <v>102.13388185737816</v>
      </c>
      <c r="I44" s="50">
        <v>99.791090641965553</v>
      </c>
      <c r="J44" s="50">
        <v>99.842381548267781</v>
      </c>
      <c r="K44" s="50">
        <v>98.414519487373539</v>
      </c>
      <c r="L44" s="50">
        <v>98.944069591934564</v>
      </c>
      <c r="M44" s="50">
        <v>97.057512428995665</v>
      </c>
      <c r="N44" s="50">
        <v>97.854343399492933</v>
      </c>
    </row>
    <row r="45" spans="1:14" x14ac:dyDescent="0.25">
      <c r="A45" s="51" t="s">
        <v>48</v>
      </c>
      <c r="B45" s="51"/>
      <c r="C45" s="52">
        <v>101.63107390055993</v>
      </c>
      <c r="D45" s="52">
        <v>104.0586817589119</v>
      </c>
      <c r="E45" s="52">
        <v>105.03655468770314</v>
      </c>
      <c r="F45" s="52">
        <v>106.18288545827698</v>
      </c>
      <c r="G45" s="52">
        <v>104.30575633127145</v>
      </c>
      <c r="H45" s="52">
        <v>103.61180843778025</v>
      </c>
      <c r="I45" s="52">
        <v>101.55898893898132</v>
      </c>
      <c r="J45" s="52">
        <v>101.88257386009688</v>
      </c>
      <c r="K45" s="52">
        <v>100.73141084910037</v>
      </c>
      <c r="L45" s="52">
        <v>101.51664108114747</v>
      </c>
      <c r="M45" s="52">
        <v>99.84758990497113</v>
      </c>
      <c r="N45" s="52">
        <v>100.87866065074725</v>
      </c>
    </row>
    <row r="47" spans="1:14" x14ac:dyDescent="0.25">
      <c r="A47" s="48" t="s">
        <v>32</v>
      </c>
      <c r="B47" s="48"/>
      <c r="C47" s="49">
        <v>79.067658619745416</v>
      </c>
      <c r="D47" s="49">
        <v>78.929072131670452</v>
      </c>
      <c r="E47" s="49">
        <v>78.847199649990941</v>
      </c>
      <c r="F47" s="49">
        <v>78.740445622084295</v>
      </c>
      <c r="G47" s="49">
        <v>78.987023236115874</v>
      </c>
      <c r="H47" s="49">
        <v>79.097727146903409</v>
      </c>
      <c r="I47" s="49">
        <v>79.366231859962227</v>
      </c>
      <c r="J47" s="49">
        <v>79.356238923600273</v>
      </c>
      <c r="K47" s="49">
        <v>79.515157269959403</v>
      </c>
      <c r="L47" s="49">
        <v>79.442900258354456</v>
      </c>
      <c r="M47" s="49">
        <v>79.659469156212552</v>
      </c>
      <c r="N47" s="49">
        <v>79.550522134938916</v>
      </c>
    </row>
    <row r="48" spans="1:14" x14ac:dyDescent="0.25">
      <c r="A48" s="19" t="s">
        <v>45</v>
      </c>
      <c r="B48" s="19"/>
      <c r="C48" s="50">
        <v>76.784668304706372</v>
      </c>
      <c r="D48" s="50">
        <v>76.778763768117145</v>
      </c>
      <c r="E48" s="50">
        <v>76.71740960604491</v>
      </c>
      <c r="F48" s="50">
        <v>76.622784498909652</v>
      </c>
      <c r="G48" s="50">
        <v>76.910677873714192</v>
      </c>
      <c r="H48" s="50">
        <v>77.053581794611588</v>
      </c>
      <c r="I48" s="50">
        <v>77.351355822995984</v>
      </c>
      <c r="J48" s="50">
        <v>77.346521505140885</v>
      </c>
      <c r="K48" s="50">
        <v>77.541397881601313</v>
      </c>
      <c r="L48" s="50">
        <v>77.472524167980438</v>
      </c>
      <c r="M48" s="50">
        <v>77.7274253420549</v>
      </c>
      <c r="N48" s="50">
        <v>77.618674995149135</v>
      </c>
    </row>
    <row r="49" spans="1:14" x14ac:dyDescent="0.25">
      <c r="A49" s="51" t="s">
        <v>46</v>
      </c>
      <c r="B49" s="51"/>
      <c r="C49" s="52">
        <v>81.118605578976855</v>
      </c>
      <c r="D49" s="52">
        <v>80.872814636262959</v>
      </c>
      <c r="E49" s="52">
        <v>80.777896679963007</v>
      </c>
      <c r="F49" s="52">
        <v>80.664128601342867</v>
      </c>
      <c r="G49" s="52">
        <v>80.875417222932171</v>
      </c>
      <c r="H49" s="52">
        <v>80.959760256245318</v>
      </c>
      <c r="I49" s="52">
        <v>81.197002616939642</v>
      </c>
      <c r="J49" s="52">
        <v>81.180454372175845</v>
      </c>
      <c r="K49" s="52">
        <v>81.309500261031189</v>
      </c>
      <c r="L49" s="52">
        <v>81.23377748918405</v>
      </c>
      <c r="M49" s="52">
        <v>81.41760790696965</v>
      </c>
      <c r="N49" s="52">
        <v>81.308946826777756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1:E1"/>
    <mergeCell ref="A2:E2"/>
    <mergeCell ref="A5:D5"/>
    <mergeCell ref="A32:B32"/>
    <mergeCell ref="A20:B20"/>
    <mergeCell ref="A28:B28"/>
    <mergeCell ref="A30:B30"/>
    <mergeCell ref="A26:B26"/>
    <mergeCell ref="A8:B8"/>
    <mergeCell ref="A19:B19"/>
    <mergeCell ref="A22:B22"/>
    <mergeCell ref="A23:B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6D3AE-0AC6-4B91-A312-EB96B86BD45A}">
  <dimension ref="A1:N53"/>
  <sheetViews>
    <sheetView workbookViewId="0">
      <selection activeCell="A2" sqref="A2:E2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55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32721</v>
      </c>
      <c r="D8" s="21">
        <v>32667.130612871293</v>
      </c>
      <c r="E8" s="21">
        <v>32614.432279322882</v>
      </c>
      <c r="F8" s="21">
        <v>32537.908860969939</v>
      </c>
      <c r="G8" s="21">
        <v>32449.282442043343</v>
      </c>
      <c r="H8" s="21">
        <v>32358.616494993232</v>
      </c>
      <c r="I8" s="21">
        <v>32269.59872012429</v>
      </c>
      <c r="J8" s="21">
        <v>32188.209163654392</v>
      </c>
      <c r="K8" s="21">
        <v>32096.582371887442</v>
      </c>
      <c r="L8" s="21">
        <v>32000.762546466522</v>
      </c>
      <c r="M8" s="21">
        <v>31893.502856862837</v>
      </c>
      <c r="N8" s="21">
        <v>31784.167666397818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303.64065251639272</v>
      </c>
      <c r="D10" s="26">
        <f t="shared" ref="D10:N10" si="0">SUM(D11:D12)</f>
        <v>306.68534861880318</v>
      </c>
      <c r="E10" s="26">
        <f t="shared" si="0"/>
        <v>306.30778202573822</v>
      </c>
      <c r="F10" s="26">
        <f t="shared" si="0"/>
        <v>303.49905949298557</v>
      </c>
      <c r="G10" s="26">
        <f t="shared" si="0"/>
        <v>302.17503932657371</v>
      </c>
      <c r="H10" s="26">
        <f t="shared" si="0"/>
        <v>299.46716136800376</v>
      </c>
      <c r="I10" s="26">
        <f t="shared" si="0"/>
        <v>298.5655066931314</v>
      </c>
      <c r="J10" s="26">
        <f t="shared" si="0"/>
        <v>296.58414669937866</v>
      </c>
      <c r="K10" s="26">
        <f t="shared" si="0"/>
        <v>294.88804172293146</v>
      </c>
      <c r="L10" s="26">
        <f t="shared" si="0"/>
        <v>292.3820750462998</v>
      </c>
      <c r="M10" s="26">
        <f t="shared" si="0"/>
        <v>289.81593352658405</v>
      </c>
      <c r="N10" s="26">
        <f t="shared" si="0"/>
        <v>287.88787958423484</v>
      </c>
    </row>
    <row r="11" spans="1:14" x14ac:dyDescent="0.25">
      <c r="A11" s="20" t="s">
        <v>34</v>
      </c>
      <c r="B11" s="18"/>
      <c r="C11" s="22">
        <v>155.3755290413458</v>
      </c>
      <c r="D11" s="22">
        <v>157.28802613554399</v>
      </c>
      <c r="E11" s="22">
        <v>157.22224630112871</v>
      </c>
      <c r="F11" s="22">
        <v>155.28467841185542</v>
      </c>
      <c r="G11" s="22">
        <v>154.8745015736026</v>
      </c>
      <c r="H11" s="22">
        <v>153.11886163859668</v>
      </c>
      <c r="I11" s="22">
        <v>152.91746386282992</v>
      </c>
      <c r="J11" s="22">
        <v>151.91526536870444</v>
      </c>
      <c r="K11" s="22">
        <v>150.92695048811453</v>
      </c>
      <c r="L11" s="22">
        <v>149.79433774379092</v>
      </c>
      <c r="M11" s="22">
        <v>148.7619020495498</v>
      </c>
      <c r="N11" s="22">
        <v>147.53612367284762</v>
      </c>
    </row>
    <row r="12" spans="1:14" x14ac:dyDescent="0.25">
      <c r="A12" s="27" t="s">
        <v>35</v>
      </c>
      <c r="B12" s="28"/>
      <c r="C12" s="29">
        <v>148.26512347504692</v>
      </c>
      <c r="D12" s="29">
        <v>149.39732248325919</v>
      </c>
      <c r="E12" s="29">
        <v>149.08553572460951</v>
      </c>
      <c r="F12" s="29">
        <v>148.21438108113014</v>
      </c>
      <c r="G12" s="29">
        <v>147.30053775297111</v>
      </c>
      <c r="H12" s="29">
        <v>146.34829972940707</v>
      </c>
      <c r="I12" s="29">
        <v>145.64804283030148</v>
      </c>
      <c r="J12" s="29">
        <v>144.66888133067422</v>
      </c>
      <c r="K12" s="29">
        <v>143.96109123481693</v>
      </c>
      <c r="L12" s="29">
        <v>142.58773730250888</v>
      </c>
      <c r="M12" s="29">
        <v>141.05403147703424</v>
      </c>
      <c r="N12" s="29">
        <v>140.35175591138722</v>
      </c>
    </row>
    <row r="13" spans="1:14" x14ac:dyDescent="0.25">
      <c r="A13" s="33" t="s">
        <v>36</v>
      </c>
      <c r="B13" s="18"/>
      <c r="C13" s="26">
        <f>SUM(C14:C15)</f>
        <v>435.20489219606219</v>
      </c>
      <c r="D13" s="26">
        <f t="shared" ref="D13:N13" si="1">SUM(D14:D15)</f>
        <v>447.33777334316187</v>
      </c>
      <c r="E13" s="26">
        <f t="shared" si="1"/>
        <v>457.45072111681134</v>
      </c>
      <c r="F13" s="26">
        <f t="shared" si="1"/>
        <v>467.21761404466685</v>
      </c>
      <c r="G13" s="26">
        <f t="shared" si="1"/>
        <v>462.0070302543524</v>
      </c>
      <c r="H13" s="26">
        <f t="shared" si="1"/>
        <v>463.98086241951796</v>
      </c>
      <c r="I13" s="26">
        <f t="shared" si="1"/>
        <v>460.53755903820218</v>
      </c>
      <c r="J13" s="26">
        <f t="shared" si="1"/>
        <v>469.05346158778065</v>
      </c>
      <c r="K13" s="26">
        <f t="shared" si="1"/>
        <v>470.71510773810479</v>
      </c>
      <c r="L13" s="26">
        <f t="shared" si="1"/>
        <v>481.41286477274582</v>
      </c>
      <c r="M13" s="26">
        <f t="shared" si="1"/>
        <v>479.5100810090421</v>
      </c>
      <c r="N13" s="26">
        <f t="shared" si="1"/>
        <v>490.86093217911184</v>
      </c>
    </row>
    <row r="14" spans="1:14" x14ac:dyDescent="0.25">
      <c r="A14" s="20" t="s">
        <v>37</v>
      </c>
      <c r="B14" s="18"/>
      <c r="C14" s="22">
        <v>211.17865471988003</v>
      </c>
      <c r="D14" s="22">
        <v>216.08958274330416</v>
      </c>
      <c r="E14" s="22">
        <v>221.63353213049797</v>
      </c>
      <c r="F14" s="22">
        <v>227.22941994078477</v>
      </c>
      <c r="G14" s="22">
        <v>225.28211800302103</v>
      </c>
      <c r="H14" s="22">
        <v>226.42722737897373</v>
      </c>
      <c r="I14" s="22">
        <v>225.62804747775104</v>
      </c>
      <c r="J14" s="22">
        <v>230.13833083964849</v>
      </c>
      <c r="K14" s="22">
        <v>230.5671174846278</v>
      </c>
      <c r="L14" s="22">
        <v>235.61716294803014</v>
      </c>
      <c r="M14" s="22">
        <v>234.6961848408987</v>
      </c>
      <c r="N14" s="22">
        <v>239.59738757012732</v>
      </c>
    </row>
    <row r="15" spans="1:14" x14ac:dyDescent="0.25">
      <c r="A15" s="10" t="s">
        <v>38</v>
      </c>
      <c r="B15" s="12"/>
      <c r="C15" s="23">
        <v>224.02623747618216</v>
      </c>
      <c r="D15" s="23">
        <v>231.24819059985771</v>
      </c>
      <c r="E15" s="23">
        <v>235.81718898631334</v>
      </c>
      <c r="F15" s="23">
        <v>239.98819410388208</v>
      </c>
      <c r="G15" s="23">
        <v>236.72491225133138</v>
      </c>
      <c r="H15" s="23">
        <v>237.55363504054424</v>
      </c>
      <c r="I15" s="23">
        <v>234.90951156045116</v>
      </c>
      <c r="J15" s="23">
        <v>238.91513074813216</v>
      </c>
      <c r="K15" s="23">
        <v>240.14799025347699</v>
      </c>
      <c r="L15" s="23">
        <v>245.79570182471565</v>
      </c>
      <c r="M15" s="23">
        <v>244.81389616814343</v>
      </c>
      <c r="N15" s="23">
        <v>251.26354460898452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-131.56423967966947</v>
      </c>
      <c r="D17" s="32">
        <f t="shared" ref="D17:N17" si="2">D10-D13</f>
        <v>-140.6524247243587</v>
      </c>
      <c r="E17" s="32">
        <f t="shared" si="2"/>
        <v>-151.14293909107312</v>
      </c>
      <c r="F17" s="32">
        <f t="shared" si="2"/>
        <v>-163.71855455168128</v>
      </c>
      <c r="G17" s="32">
        <f t="shared" si="2"/>
        <v>-159.83199092777869</v>
      </c>
      <c r="H17" s="32">
        <f t="shared" si="2"/>
        <v>-164.5137010515142</v>
      </c>
      <c r="I17" s="32">
        <f t="shared" si="2"/>
        <v>-161.97205234507078</v>
      </c>
      <c r="J17" s="32">
        <f t="shared" si="2"/>
        <v>-172.46931488840198</v>
      </c>
      <c r="K17" s="32">
        <f t="shared" si="2"/>
        <v>-175.82706601517333</v>
      </c>
      <c r="L17" s="32">
        <f t="shared" si="2"/>
        <v>-189.03078972644602</v>
      </c>
      <c r="M17" s="32">
        <f t="shared" si="2"/>
        <v>-189.69414748245805</v>
      </c>
      <c r="N17" s="32">
        <f t="shared" si="2"/>
        <v>-202.973052594877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1453.1688389252427</v>
      </c>
      <c r="D19" s="26">
        <f t="shared" ref="D19:N19" si="3">SUM(D20:D21)</f>
        <v>1459.2682502917469</v>
      </c>
      <c r="E19" s="26">
        <f t="shared" si="3"/>
        <v>1449.9094162749611</v>
      </c>
      <c r="F19" s="26">
        <f t="shared" si="3"/>
        <v>1447.634640748965</v>
      </c>
      <c r="G19" s="26">
        <f t="shared" si="3"/>
        <v>1445.171512600908</v>
      </c>
      <c r="H19" s="26">
        <f t="shared" si="3"/>
        <v>1448.8621632684303</v>
      </c>
      <c r="I19" s="26">
        <f t="shared" si="3"/>
        <v>1453.2880022082277</v>
      </c>
      <c r="J19" s="26">
        <f t="shared" si="3"/>
        <v>1452.1860843103163</v>
      </c>
      <c r="K19" s="26">
        <f t="shared" si="3"/>
        <v>1451.2428140329553</v>
      </c>
      <c r="L19" s="26">
        <f t="shared" si="3"/>
        <v>1451.3456005966259</v>
      </c>
      <c r="M19" s="26">
        <f t="shared" si="3"/>
        <v>1450.9977105490912</v>
      </c>
      <c r="N19" s="26">
        <f t="shared" si="3"/>
        <v>1447.5813586875602</v>
      </c>
    </row>
    <row r="20" spans="1:14" x14ac:dyDescent="0.25">
      <c r="A20" s="60" t="s">
        <v>40</v>
      </c>
      <c r="B20" s="60"/>
      <c r="C20" s="22">
        <v>715.26674996403187</v>
      </c>
      <c r="D20" s="22">
        <v>718.94525255025917</v>
      </c>
      <c r="E20" s="22">
        <v>717.20428485002606</v>
      </c>
      <c r="F20" s="22">
        <v>714.81103991944838</v>
      </c>
      <c r="G20" s="22">
        <v>713.26866206712236</v>
      </c>
      <c r="H20" s="22">
        <v>717.75952269583081</v>
      </c>
      <c r="I20" s="22">
        <v>717.74718394358638</v>
      </c>
      <c r="J20" s="22">
        <v>719.57130338031925</v>
      </c>
      <c r="K20" s="22">
        <v>718.13830897602645</v>
      </c>
      <c r="L20" s="22">
        <v>719.78545760967927</v>
      </c>
      <c r="M20" s="22">
        <v>716.5422917997422</v>
      </c>
      <c r="N20" s="22">
        <v>717.30378561136922</v>
      </c>
    </row>
    <row r="21" spans="1:14" x14ac:dyDescent="0.25">
      <c r="A21" s="27" t="s">
        <v>41</v>
      </c>
      <c r="B21" s="27"/>
      <c r="C21" s="29">
        <v>737.90208896121089</v>
      </c>
      <c r="D21" s="29">
        <v>740.32299774148782</v>
      </c>
      <c r="E21" s="29">
        <v>732.70513142493508</v>
      </c>
      <c r="F21" s="29">
        <v>732.82360082951652</v>
      </c>
      <c r="G21" s="29">
        <v>731.90285053378568</v>
      </c>
      <c r="H21" s="29">
        <v>731.10264057259963</v>
      </c>
      <c r="I21" s="29">
        <v>735.54081826464142</v>
      </c>
      <c r="J21" s="29">
        <v>732.6147809299971</v>
      </c>
      <c r="K21" s="29">
        <v>733.10450505692882</v>
      </c>
      <c r="L21" s="29">
        <v>731.56014298694652</v>
      </c>
      <c r="M21" s="29">
        <v>734.45541874934884</v>
      </c>
      <c r="N21" s="29">
        <v>730.27757307619095</v>
      </c>
    </row>
    <row r="22" spans="1:14" x14ac:dyDescent="0.25">
      <c r="A22" s="63" t="s">
        <v>44</v>
      </c>
      <c r="B22" s="63"/>
      <c r="C22" s="26">
        <f>SUM(C23:C24)</f>
        <v>1375.4739863742805</v>
      </c>
      <c r="D22" s="26">
        <f t="shared" ref="D22:N22" si="4">SUM(D23:D24)</f>
        <v>1371.3141591158023</v>
      </c>
      <c r="E22" s="26">
        <f t="shared" si="4"/>
        <v>1375.2898955368296</v>
      </c>
      <c r="F22" s="26">
        <f t="shared" si="4"/>
        <v>1372.5425051238756</v>
      </c>
      <c r="G22" s="26">
        <f t="shared" si="4"/>
        <v>1376.0054687232455</v>
      </c>
      <c r="H22" s="26">
        <f t="shared" si="4"/>
        <v>1373.3662370858533</v>
      </c>
      <c r="I22" s="26">
        <f t="shared" si="4"/>
        <v>1372.7055063330549</v>
      </c>
      <c r="J22" s="26">
        <f t="shared" si="4"/>
        <v>1371.3435611888685</v>
      </c>
      <c r="K22" s="26">
        <f t="shared" si="4"/>
        <v>1371.2355734386988</v>
      </c>
      <c r="L22" s="26">
        <f t="shared" si="4"/>
        <v>1369.5745004738671</v>
      </c>
      <c r="M22" s="26">
        <f t="shared" si="4"/>
        <v>1370.6387535316487</v>
      </c>
      <c r="N22" s="26">
        <f t="shared" si="4"/>
        <v>1366.7666302320467</v>
      </c>
    </row>
    <row r="23" spans="1:14" x14ac:dyDescent="0.25">
      <c r="A23" s="60" t="s">
        <v>42</v>
      </c>
      <c r="B23" s="60"/>
      <c r="C23" s="23">
        <v>695.02999127668159</v>
      </c>
      <c r="D23" s="22">
        <v>694.56011344176784</v>
      </c>
      <c r="E23" s="22">
        <v>693.08849914979589</v>
      </c>
      <c r="F23" s="22">
        <v>692.49336482709884</v>
      </c>
      <c r="G23" s="22">
        <v>695.84567653800968</v>
      </c>
      <c r="H23" s="22">
        <v>693.41111884230554</v>
      </c>
      <c r="I23" s="22">
        <v>693.16524934969243</v>
      </c>
      <c r="J23" s="22">
        <v>691.53128943757599</v>
      </c>
      <c r="K23" s="22">
        <v>691.0759382325416</v>
      </c>
      <c r="L23" s="22">
        <v>689.95532123129124</v>
      </c>
      <c r="M23" s="22">
        <v>690.39602599956254</v>
      </c>
      <c r="N23" s="22">
        <v>688.59332275399811</v>
      </c>
    </row>
    <row r="24" spans="1:14" x14ac:dyDescent="0.25">
      <c r="A24" s="10" t="s">
        <v>43</v>
      </c>
      <c r="B24" s="10"/>
      <c r="C24" s="23">
        <v>680.44399509759887</v>
      </c>
      <c r="D24" s="23">
        <v>676.75404567403439</v>
      </c>
      <c r="E24" s="23">
        <v>682.20139638703358</v>
      </c>
      <c r="F24" s="23">
        <v>680.04914029677673</v>
      </c>
      <c r="G24" s="23">
        <v>680.1597921852358</v>
      </c>
      <c r="H24" s="23">
        <v>679.95511824354776</v>
      </c>
      <c r="I24" s="23">
        <v>679.5402569833625</v>
      </c>
      <c r="J24" s="23">
        <v>679.81227175129254</v>
      </c>
      <c r="K24" s="23">
        <v>680.15963520615719</v>
      </c>
      <c r="L24" s="23">
        <v>679.61917924257591</v>
      </c>
      <c r="M24" s="23">
        <v>680.24272753208618</v>
      </c>
      <c r="N24" s="23">
        <v>678.17330747804863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77.694852550962196</v>
      </c>
      <c r="D26" s="32">
        <f t="shared" ref="D26:N26" si="5">D19-D22</f>
        <v>87.954091175944541</v>
      </c>
      <c r="E26" s="32">
        <f t="shared" si="5"/>
        <v>74.619520738131541</v>
      </c>
      <c r="F26" s="32">
        <f t="shared" si="5"/>
        <v>75.092135625089441</v>
      </c>
      <c r="G26" s="32">
        <f t="shared" si="5"/>
        <v>69.16604387766256</v>
      </c>
      <c r="H26" s="32">
        <f t="shared" si="5"/>
        <v>75.495926182577023</v>
      </c>
      <c r="I26" s="32">
        <f t="shared" si="5"/>
        <v>80.582495875172754</v>
      </c>
      <c r="J26" s="32">
        <f t="shared" si="5"/>
        <v>80.842523121447812</v>
      </c>
      <c r="K26" s="32">
        <f t="shared" si="5"/>
        <v>80.007240594256473</v>
      </c>
      <c r="L26" s="32">
        <f t="shared" si="5"/>
        <v>81.771100122758753</v>
      </c>
      <c r="M26" s="32">
        <f t="shared" si="5"/>
        <v>80.358957017442435</v>
      </c>
      <c r="N26" s="32">
        <f t="shared" si="5"/>
        <v>80.814728455513432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-53.869387128707274</v>
      </c>
      <c r="D30" s="32">
        <f t="shared" ref="D30:N30" si="6">D17+D26+D28</f>
        <v>-52.698333548414155</v>
      </c>
      <c r="E30" s="32">
        <f t="shared" si="6"/>
        <v>-76.523418352941576</v>
      </c>
      <c r="F30" s="32">
        <f t="shared" si="6"/>
        <v>-88.626418926591839</v>
      </c>
      <c r="G30" s="32">
        <f t="shared" si="6"/>
        <v>-90.665947050116131</v>
      </c>
      <c r="H30" s="32">
        <f t="shared" si="6"/>
        <v>-89.017774868937181</v>
      </c>
      <c r="I30" s="32">
        <f t="shared" si="6"/>
        <v>-81.389556469898025</v>
      </c>
      <c r="J30" s="32">
        <f t="shared" si="6"/>
        <v>-91.62679176695417</v>
      </c>
      <c r="K30" s="32">
        <f t="shared" si="6"/>
        <v>-95.819825420916857</v>
      </c>
      <c r="L30" s="32">
        <f t="shared" si="6"/>
        <v>-107.25968960368726</v>
      </c>
      <c r="M30" s="32">
        <f t="shared" si="6"/>
        <v>-109.33519046501561</v>
      </c>
      <c r="N30" s="32">
        <f t="shared" si="6"/>
        <v>-122.15832413936357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32667.130612871293</v>
      </c>
      <c r="D32" s="21">
        <v>32614.432279322882</v>
      </c>
      <c r="E32" s="21">
        <v>32537.908860969939</v>
      </c>
      <c r="F32" s="21">
        <v>32449.282442043343</v>
      </c>
      <c r="G32" s="21">
        <v>32358.616494993232</v>
      </c>
      <c r="H32" s="21">
        <v>32269.59872012429</v>
      </c>
      <c r="I32" s="21">
        <v>32188.209163654392</v>
      </c>
      <c r="J32" s="21">
        <v>32096.582371887442</v>
      </c>
      <c r="K32" s="21">
        <v>32000.762546466522</v>
      </c>
      <c r="L32" s="21">
        <v>31893.502856862837</v>
      </c>
      <c r="M32" s="21">
        <v>31784.167666397818</v>
      </c>
      <c r="N32" s="21">
        <v>31662.009342258458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-1.6463245967026641E-3</v>
      </c>
      <c r="D34" s="39">
        <f t="shared" ref="D34:N34" si="7">(D32/D8)-1</f>
        <v>-1.6131913810528697E-3</v>
      </c>
      <c r="E34" s="39">
        <f t="shared" si="7"/>
        <v>-2.3463053931942479E-3</v>
      </c>
      <c r="F34" s="39">
        <f t="shared" si="7"/>
        <v>-2.7237896358147662E-3</v>
      </c>
      <c r="G34" s="39">
        <f t="shared" si="7"/>
        <v>-2.7940817246744354E-3</v>
      </c>
      <c r="H34" s="39">
        <f t="shared" si="7"/>
        <v>-2.7509759226793662E-3</v>
      </c>
      <c r="I34" s="39">
        <f t="shared" si="7"/>
        <v>-2.5221744210640606E-3</v>
      </c>
      <c r="J34" s="39">
        <f t="shared" si="7"/>
        <v>-2.8465948913495298E-3</v>
      </c>
      <c r="K34" s="39">
        <f t="shared" si="7"/>
        <v>-2.9853591360818887E-3</v>
      </c>
      <c r="L34" s="39">
        <f t="shared" si="7"/>
        <v>-3.3517854284859094E-3</v>
      </c>
      <c r="M34" s="39">
        <f t="shared" si="7"/>
        <v>-3.4281336532933082E-3</v>
      </c>
      <c r="N34" s="39">
        <f t="shared" si="7"/>
        <v>-3.8433702408543491E-3</v>
      </c>
    </row>
    <row r="35" spans="1:14" ht="15.75" thickBot="1" x14ac:dyDescent="0.3">
      <c r="A35" s="40" t="s">
        <v>15</v>
      </c>
      <c r="B35" s="41"/>
      <c r="C35" s="42">
        <f>(C32/$C$8)-1</f>
        <v>-1.6463245967026641E-3</v>
      </c>
      <c r="D35" s="42">
        <f t="shared" ref="D35:N35" si="8">(D32/$C$8)-1</f>
        <v>-3.2568601411055997E-3</v>
      </c>
      <c r="E35" s="42">
        <f t="shared" si="8"/>
        <v>-5.5955239457858852E-3</v>
      </c>
      <c r="F35" s="42">
        <f t="shared" si="8"/>
        <v>-8.304072551470254E-3</v>
      </c>
      <c r="G35" s="42">
        <f t="shared" si="8"/>
        <v>-1.1074952018788164E-2</v>
      </c>
      <c r="H35" s="42">
        <f t="shared" si="8"/>
        <v>-1.3795461015119082E-2</v>
      </c>
      <c r="I35" s="42">
        <f t="shared" si="8"/>
        <v>-1.6282840877283933E-2</v>
      </c>
      <c r="J35" s="42">
        <f t="shared" si="8"/>
        <v>-1.908308511697554E-2</v>
      </c>
      <c r="K35" s="42">
        <f t="shared" si="8"/>
        <v>-2.2011474390558949E-2</v>
      </c>
      <c r="L35" s="42">
        <f t="shared" si="8"/>
        <v>-2.5289482079923098E-2</v>
      </c>
      <c r="M35" s="42">
        <f t="shared" si="8"/>
        <v>-2.8630920008623884E-2</v>
      </c>
      <c r="N35" s="42">
        <f t="shared" si="8"/>
        <v>-3.2364251023548896E-2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1.5495924057003458</v>
      </c>
      <c r="D41" s="47">
        <v>1.5686664964969856</v>
      </c>
      <c r="E41" s="47">
        <v>1.5698892436722791</v>
      </c>
      <c r="F41" s="47">
        <v>1.5620729822796293</v>
      </c>
      <c r="G41" s="47">
        <v>1.5628131145239759</v>
      </c>
      <c r="H41" s="47">
        <v>1.5600700815760231</v>
      </c>
      <c r="I41" s="47">
        <v>1.5688404944345389</v>
      </c>
      <c r="J41" s="47">
        <v>1.5730783832962603</v>
      </c>
      <c r="K41" s="47">
        <v>1.5806870950825245</v>
      </c>
      <c r="L41" s="47">
        <v>1.5842822114342432</v>
      </c>
      <c r="M41" s="47">
        <v>1.5886897738674026</v>
      </c>
      <c r="N41" s="47">
        <v>1.5980184188305164</v>
      </c>
    </row>
    <row r="43" spans="1:14" x14ac:dyDescent="0.25">
      <c r="A43" s="48" t="s">
        <v>31</v>
      </c>
      <c r="B43" s="48"/>
      <c r="C43" s="49">
        <v>121.17032241966481</v>
      </c>
      <c r="D43" s="49">
        <v>122.7820872698213</v>
      </c>
      <c r="E43" s="49">
        <v>123.70572546243197</v>
      </c>
      <c r="F43" s="49">
        <v>124.82683447547467</v>
      </c>
      <c r="G43" s="49">
        <v>122.39173156331144</v>
      </c>
      <c r="H43" s="49">
        <v>121.32764024232867</v>
      </c>
      <c r="I43" s="49">
        <v>118.7157083356676</v>
      </c>
      <c r="J43" s="49">
        <v>118.92414599252066</v>
      </c>
      <c r="K43" s="49">
        <v>117.39258247154525</v>
      </c>
      <c r="L43" s="49">
        <v>118.14748165431256</v>
      </c>
      <c r="M43" s="49">
        <v>116.00853361671729</v>
      </c>
      <c r="N43" s="49">
        <v>117.06408430939729</v>
      </c>
    </row>
    <row r="44" spans="1:14" x14ac:dyDescent="0.25">
      <c r="A44" s="19" t="s">
        <v>47</v>
      </c>
      <c r="B44" s="19"/>
      <c r="C44" s="50">
        <v>122.63673663657249</v>
      </c>
      <c r="D44" s="50">
        <v>122.78208726982128</v>
      </c>
      <c r="E44" s="50">
        <v>123.43371735313256</v>
      </c>
      <c r="F44" s="50">
        <v>124.3032297124127</v>
      </c>
      <c r="G44" s="50">
        <v>121.65659613794686</v>
      </c>
      <c r="H44" s="50">
        <v>120.37101627082939</v>
      </c>
      <c r="I44" s="50">
        <v>117.60298279871679</v>
      </c>
      <c r="J44" s="50">
        <v>117.65789290963198</v>
      </c>
      <c r="K44" s="50">
        <v>115.98503923630425</v>
      </c>
      <c r="L44" s="50">
        <v>116.58961444108951</v>
      </c>
      <c r="M44" s="50">
        <v>114.35116045278841</v>
      </c>
      <c r="N44" s="50">
        <v>115.26724867606718</v>
      </c>
    </row>
    <row r="45" spans="1:14" x14ac:dyDescent="0.25">
      <c r="A45" s="51" t="s">
        <v>48</v>
      </c>
      <c r="B45" s="51"/>
      <c r="C45" s="52">
        <v>119.81975693907047</v>
      </c>
      <c r="D45" s="52">
        <v>122.7820872698213</v>
      </c>
      <c r="E45" s="52">
        <v>123.96246825928334</v>
      </c>
      <c r="F45" s="52">
        <v>125.32668414255259</v>
      </c>
      <c r="G45" s="52">
        <v>123.09963039508406</v>
      </c>
      <c r="H45" s="52">
        <v>122.25371998264363</v>
      </c>
      <c r="I45" s="52">
        <v>119.80447607920266</v>
      </c>
      <c r="J45" s="52">
        <v>120.1699236520155</v>
      </c>
      <c r="K45" s="52">
        <v>118.77649515551693</v>
      </c>
      <c r="L45" s="52">
        <v>119.68042581358824</v>
      </c>
      <c r="M45" s="52">
        <v>117.64315186132886</v>
      </c>
      <c r="N45" s="52">
        <v>118.8304588436701</v>
      </c>
    </row>
    <row r="47" spans="1:14" x14ac:dyDescent="0.25">
      <c r="A47" s="48" t="s">
        <v>32</v>
      </c>
      <c r="B47" s="48"/>
      <c r="C47" s="49">
        <v>77.149269994510007</v>
      </c>
      <c r="D47" s="49">
        <v>76.99803784158108</v>
      </c>
      <c r="E47" s="49">
        <v>76.918734355180163</v>
      </c>
      <c r="F47" s="49">
        <v>76.817429007107989</v>
      </c>
      <c r="G47" s="49">
        <v>77.06749505782507</v>
      </c>
      <c r="H47" s="49">
        <v>77.186579856325849</v>
      </c>
      <c r="I47" s="49">
        <v>77.459667539252095</v>
      </c>
      <c r="J47" s="49">
        <v>77.445998823860947</v>
      </c>
      <c r="K47" s="49">
        <v>77.615407635052549</v>
      </c>
      <c r="L47" s="49">
        <v>77.549362363925354</v>
      </c>
      <c r="M47" s="49">
        <v>77.779757587601068</v>
      </c>
      <c r="N47" s="49">
        <v>77.682898795842604</v>
      </c>
    </row>
    <row r="48" spans="1:14" x14ac:dyDescent="0.25">
      <c r="A48" s="19" t="s">
        <v>45</v>
      </c>
      <c r="B48" s="19"/>
      <c r="C48" s="50">
        <v>74.757208538868412</v>
      </c>
      <c r="D48" s="50">
        <v>74.748862575678459</v>
      </c>
      <c r="E48" s="50">
        <v>74.687284362027498</v>
      </c>
      <c r="F48" s="50">
        <v>74.60299856866807</v>
      </c>
      <c r="G48" s="50">
        <v>74.888240813951938</v>
      </c>
      <c r="H48" s="50">
        <v>75.031807066317796</v>
      </c>
      <c r="I48" s="50">
        <v>75.339091779785676</v>
      </c>
      <c r="J48" s="50">
        <v>75.341304606120985</v>
      </c>
      <c r="K48" s="50">
        <v>75.531859469134773</v>
      </c>
      <c r="L48" s="50">
        <v>75.472511394757078</v>
      </c>
      <c r="M48" s="50">
        <v>75.729265146414278</v>
      </c>
      <c r="N48" s="50">
        <v>75.636562316719036</v>
      </c>
    </row>
    <row r="49" spans="1:14" x14ac:dyDescent="0.25">
      <c r="A49" s="51" t="s">
        <v>46</v>
      </c>
      <c r="B49" s="51"/>
      <c r="C49" s="52">
        <v>79.317966594252951</v>
      </c>
      <c r="D49" s="52">
        <v>79.055887648966163</v>
      </c>
      <c r="E49" s="52">
        <v>78.960525264609586</v>
      </c>
      <c r="F49" s="52">
        <v>78.848986099142749</v>
      </c>
      <c r="G49" s="52">
        <v>79.066235060273257</v>
      </c>
      <c r="H49" s="52">
        <v>79.158392430075978</v>
      </c>
      <c r="I49" s="52">
        <v>79.398346970123669</v>
      </c>
      <c r="J49" s="52">
        <v>79.373831464921835</v>
      </c>
      <c r="K49" s="52">
        <v>79.516626743702147</v>
      </c>
      <c r="L49" s="52">
        <v>79.443968293651068</v>
      </c>
      <c r="M49" s="52">
        <v>79.64623747733097</v>
      </c>
      <c r="N49" s="52">
        <v>79.546444616083278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2CFE4-0A87-45F1-9ACD-07AD859BEE30}">
  <dimension ref="A1:N53"/>
  <sheetViews>
    <sheetView workbookViewId="0">
      <selection activeCell="C47" sqref="C47:N47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56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4576</v>
      </c>
      <c r="D8" s="21">
        <v>4574.3777065024224</v>
      </c>
      <c r="E8" s="21">
        <v>4570.4415133638504</v>
      </c>
      <c r="F8" s="21">
        <v>4563.2127804299307</v>
      </c>
      <c r="G8" s="21">
        <v>4556.2092995230905</v>
      </c>
      <c r="H8" s="21">
        <v>4548.782599129182</v>
      </c>
      <c r="I8" s="21">
        <v>4542.185240164019</v>
      </c>
      <c r="J8" s="21">
        <v>4536.365676388903</v>
      </c>
      <c r="K8" s="21">
        <v>4530.0351742370003</v>
      </c>
      <c r="L8" s="21">
        <v>4522.9166431886761</v>
      </c>
      <c r="M8" s="21">
        <v>4514.933304926567</v>
      </c>
      <c r="N8" s="21">
        <v>4507.0406591805177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26.363677197681042</v>
      </c>
      <c r="D10" s="26">
        <f t="shared" ref="D10:N10" si="0">SUM(D11:D12)</f>
        <v>27.020035290286895</v>
      </c>
      <c r="E10" s="26">
        <f t="shared" si="0"/>
        <v>27.337742305982395</v>
      </c>
      <c r="F10" s="26">
        <f t="shared" si="0"/>
        <v>27.377396279895994</v>
      </c>
      <c r="G10" s="26">
        <f t="shared" si="0"/>
        <v>27.543037611781021</v>
      </c>
      <c r="H10" s="26">
        <f t="shared" si="0"/>
        <v>27.474912609658418</v>
      </c>
      <c r="I10" s="26">
        <f t="shared" si="0"/>
        <v>27.47598587583915</v>
      </c>
      <c r="J10" s="26">
        <f t="shared" si="0"/>
        <v>27.32120323689167</v>
      </c>
      <c r="K10" s="26">
        <f t="shared" si="0"/>
        <v>27.122048969201444</v>
      </c>
      <c r="L10" s="26">
        <f t="shared" si="0"/>
        <v>26.775869551948372</v>
      </c>
      <c r="M10" s="26">
        <f t="shared" si="0"/>
        <v>26.332591075342926</v>
      </c>
      <c r="N10" s="26">
        <f t="shared" si="0"/>
        <v>25.908296455842699</v>
      </c>
    </row>
    <row r="11" spans="1:14" x14ac:dyDescent="0.25">
      <c r="A11" s="20" t="s">
        <v>34</v>
      </c>
      <c r="B11" s="18"/>
      <c r="C11" s="22">
        <v>13.490519988405737</v>
      </c>
      <c r="D11" s="22">
        <v>13.857616726922437</v>
      </c>
      <c r="E11" s="22">
        <v>14.031968844287452</v>
      </c>
      <c r="F11" s="22">
        <v>14.007589295926078</v>
      </c>
      <c r="G11" s="22">
        <v>14.116699484689839</v>
      </c>
      <c r="H11" s="22">
        <v>14.04804227346013</v>
      </c>
      <c r="I11" s="22">
        <v>14.072483200755878</v>
      </c>
      <c r="J11" s="22">
        <v>13.994368499175751</v>
      </c>
      <c r="K11" s="22">
        <v>13.881363645654282</v>
      </c>
      <c r="L11" s="22">
        <v>13.717919083832706</v>
      </c>
      <c r="M11" s="22">
        <v>13.516462972184003</v>
      </c>
      <c r="N11" s="22">
        <v>13.277424654286587</v>
      </c>
    </row>
    <row r="12" spans="1:14" x14ac:dyDescent="0.25">
      <c r="A12" s="27" t="s">
        <v>35</v>
      </c>
      <c r="B12" s="28"/>
      <c r="C12" s="29">
        <v>12.873157209275305</v>
      </c>
      <c r="D12" s="29">
        <v>13.162418563364458</v>
      </c>
      <c r="E12" s="29">
        <v>13.305773461694944</v>
      </c>
      <c r="F12" s="29">
        <v>13.369806983969916</v>
      </c>
      <c r="G12" s="29">
        <v>13.426338127091181</v>
      </c>
      <c r="H12" s="29">
        <v>13.426870336198288</v>
      </c>
      <c r="I12" s="29">
        <v>13.403502675083272</v>
      </c>
      <c r="J12" s="29">
        <v>13.326834737715918</v>
      </c>
      <c r="K12" s="29">
        <v>13.240685323547162</v>
      </c>
      <c r="L12" s="29">
        <v>13.057950468115665</v>
      </c>
      <c r="M12" s="29">
        <v>12.816128103158922</v>
      </c>
      <c r="N12" s="29">
        <v>12.630871801556111</v>
      </c>
    </row>
    <row r="13" spans="1:14" x14ac:dyDescent="0.25">
      <c r="A13" s="33" t="s">
        <v>36</v>
      </c>
      <c r="B13" s="18"/>
      <c r="C13" s="26">
        <f>SUM(C14:C15)</f>
        <v>66.275884261361071</v>
      </c>
      <c r="D13" s="26">
        <f t="shared" ref="D13:N13" si="1">SUM(D14:D15)</f>
        <v>68.971096145608598</v>
      </c>
      <c r="E13" s="26">
        <f t="shared" si="1"/>
        <v>71.323280490630225</v>
      </c>
      <c r="F13" s="26">
        <f t="shared" si="1"/>
        <v>73.004390783244105</v>
      </c>
      <c r="G13" s="26">
        <f t="shared" si="1"/>
        <v>72.778187256847175</v>
      </c>
      <c r="H13" s="26">
        <f t="shared" si="1"/>
        <v>73.272262173096053</v>
      </c>
      <c r="I13" s="26">
        <f t="shared" si="1"/>
        <v>72.744038412297726</v>
      </c>
      <c r="J13" s="26">
        <f t="shared" si="1"/>
        <v>73.829664475655761</v>
      </c>
      <c r="K13" s="26">
        <f t="shared" si="1"/>
        <v>73.65364168855595</v>
      </c>
      <c r="L13" s="26">
        <f t="shared" si="1"/>
        <v>75.083487195695</v>
      </c>
      <c r="M13" s="26">
        <f t="shared" si="1"/>
        <v>74.352719416015873</v>
      </c>
      <c r="N13" s="26">
        <f t="shared" si="1"/>
        <v>75.770406404493798</v>
      </c>
    </row>
    <row r="14" spans="1:14" x14ac:dyDescent="0.25">
      <c r="A14" s="20" t="s">
        <v>37</v>
      </c>
      <c r="B14" s="18"/>
      <c r="C14" s="22">
        <v>32.01746240679077</v>
      </c>
      <c r="D14" s="22">
        <v>32.991132267027204</v>
      </c>
      <c r="E14" s="22">
        <v>34.161365015963298</v>
      </c>
      <c r="F14" s="22">
        <v>35.228055468760246</v>
      </c>
      <c r="G14" s="22">
        <v>35.210373629939284</v>
      </c>
      <c r="H14" s="22">
        <v>35.584084903407643</v>
      </c>
      <c r="I14" s="22">
        <v>35.373456239912841</v>
      </c>
      <c r="J14" s="22">
        <v>35.844040094647696</v>
      </c>
      <c r="K14" s="22">
        <v>35.711330106193451</v>
      </c>
      <c r="L14" s="22">
        <v>36.334822204640766</v>
      </c>
      <c r="M14" s="22">
        <v>36.015568813463702</v>
      </c>
      <c r="N14" s="22">
        <v>36.476288710919405</v>
      </c>
    </row>
    <row r="15" spans="1:14" x14ac:dyDescent="0.25">
      <c r="A15" s="10" t="s">
        <v>38</v>
      </c>
      <c r="B15" s="12"/>
      <c r="C15" s="23">
        <v>34.258421854570301</v>
      </c>
      <c r="D15" s="23">
        <v>35.979963878581394</v>
      </c>
      <c r="E15" s="23">
        <v>37.161915474666934</v>
      </c>
      <c r="F15" s="23">
        <v>37.776335314483859</v>
      </c>
      <c r="G15" s="23">
        <v>37.567813626907892</v>
      </c>
      <c r="H15" s="23">
        <v>37.68817726968841</v>
      </c>
      <c r="I15" s="23">
        <v>37.370582172384893</v>
      </c>
      <c r="J15" s="23">
        <v>37.985624381008066</v>
      </c>
      <c r="K15" s="23">
        <v>37.942311582362507</v>
      </c>
      <c r="L15" s="23">
        <v>38.748664991054241</v>
      </c>
      <c r="M15" s="23">
        <v>38.337150602552178</v>
      </c>
      <c r="N15" s="23">
        <v>39.2941176935744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-39.912207063680029</v>
      </c>
      <c r="D17" s="32">
        <f t="shared" ref="D17:N17" si="2">D10-D13</f>
        <v>-41.9510608553217</v>
      </c>
      <c r="E17" s="32">
        <f t="shared" si="2"/>
        <v>-43.985538184647829</v>
      </c>
      <c r="F17" s="32">
        <f t="shared" si="2"/>
        <v>-45.626994503348115</v>
      </c>
      <c r="G17" s="32">
        <f t="shared" si="2"/>
        <v>-45.235149645066159</v>
      </c>
      <c r="H17" s="32">
        <f t="shared" si="2"/>
        <v>-45.797349563437635</v>
      </c>
      <c r="I17" s="32">
        <f t="shared" si="2"/>
        <v>-45.268052536458576</v>
      </c>
      <c r="J17" s="32">
        <f t="shared" si="2"/>
        <v>-46.508461238764092</v>
      </c>
      <c r="K17" s="32">
        <f t="shared" si="2"/>
        <v>-46.531592719354506</v>
      </c>
      <c r="L17" s="32">
        <f t="shared" si="2"/>
        <v>-48.307617643746624</v>
      </c>
      <c r="M17" s="32">
        <f t="shared" si="2"/>
        <v>-48.020128340672947</v>
      </c>
      <c r="N17" s="32">
        <f t="shared" si="2"/>
        <v>-49.862109948651096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218.73956580741736</v>
      </c>
      <c r="D19" s="26">
        <f t="shared" ref="D19:N19" si="3">SUM(D20:D21)</f>
        <v>219.46422170292826</v>
      </c>
      <c r="E19" s="26">
        <f t="shared" si="3"/>
        <v>218.73133629226956</v>
      </c>
      <c r="F19" s="26">
        <f t="shared" si="3"/>
        <v>219.19049418325937</v>
      </c>
      <c r="G19" s="26">
        <f t="shared" si="3"/>
        <v>218.78750003542427</v>
      </c>
      <c r="H19" s="26">
        <f t="shared" si="3"/>
        <v>219.86700254174173</v>
      </c>
      <c r="I19" s="26">
        <f t="shared" si="3"/>
        <v>219.96035494032719</v>
      </c>
      <c r="J19" s="26">
        <f t="shared" si="3"/>
        <v>220.22833145412807</v>
      </c>
      <c r="K19" s="26">
        <f t="shared" si="3"/>
        <v>219.83411943805802</v>
      </c>
      <c r="L19" s="26">
        <f t="shared" si="3"/>
        <v>220.443799265743</v>
      </c>
      <c r="M19" s="26">
        <f t="shared" si="3"/>
        <v>220.0285595672849</v>
      </c>
      <c r="N19" s="26">
        <f t="shared" si="3"/>
        <v>220.37735019190745</v>
      </c>
    </row>
    <row r="20" spans="1:14" x14ac:dyDescent="0.25">
      <c r="A20" s="60" t="s">
        <v>40</v>
      </c>
      <c r="B20" s="60"/>
      <c r="C20" s="22">
        <v>107.98149741862299</v>
      </c>
      <c r="D20" s="22">
        <v>108.40686343760518</v>
      </c>
      <c r="E20" s="22">
        <v>108.63884322072209</v>
      </c>
      <c r="F20" s="22">
        <v>108.91555959754379</v>
      </c>
      <c r="G20" s="22">
        <v>108.23312454112711</v>
      </c>
      <c r="H20" s="22">
        <v>109.14072581699838</v>
      </c>
      <c r="I20" s="22">
        <v>109.02953545672271</v>
      </c>
      <c r="J20" s="22">
        <v>109.4107710561656</v>
      </c>
      <c r="K20" s="22">
        <v>109.29959961846355</v>
      </c>
      <c r="L20" s="22">
        <v>109.63174062860821</v>
      </c>
      <c r="M20" s="22">
        <v>109.12071468468962</v>
      </c>
      <c r="N20" s="22">
        <v>109.61528396103613</v>
      </c>
    </row>
    <row r="21" spans="1:14" x14ac:dyDescent="0.25">
      <c r="A21" s="27" t="s">
        <v>41</v>
      </c>
      <c r="B21" s="27"/>
      <c r="C21" s="29">
        <v>110.75806838879437</v>
      </c>
      <c r="D21" s="29">
        <v>111.05735826532307</v>
      </c>
      <c r="E21" s="29">
        <v>110.09249307154747</v>
      </c>
      <c r="F21" s="29">
        <v>110.27493458571557</v>
      </c>
      <c r="G21" s="29">
        <v>110.55437549429715</v>
      </c>
      <c r="H21" s="29">
        <v>110.72627672474336</v>
      </c>
      <c r="I21" s="29">
        <v>110.93081948360449</v>
      </c>
      <c r="J21" s="29">
        <v>110.81756039796247</v>
      </c>
      <c r="K21" s="29">
        <v>110.53451981959448</v>
      </c>
      <c r="L21" s="29">
        <v>110.8120586371348</v>
      </c>
      <c r="M21" s="29">
        <v>110.90784488259528</v>
      </c>
      <c r="N21" s="29">
        <v>110.76206623087131</v>
      </c>
    </row>
    <row r="22" spans="1:14" x14ac:dyDescent="0.25">
      <c r="A22" s="63" t="s">
        <v>44</v>
      </c>
      <c r="B22" s="63"/>
      <c r="C22" s="26">
        <f>SUM(C23:C24)</f>
        <v>180.44965224131425</v>
      </c>
      <c r="D22" s="26">
        <f t="shared" ref="D22:N22" si="4">SUM(D23:D24)</f>
        <v>181.44935398618031</v>
      </c>
      <c r="E22" s="26">
        <f t="shared" si="4"/>
        <v>181.97453104154121</v>
      </c>
      <c r="F22" s="26">
        <f t="shared" si="4"/>
        <v>180.56698058675119</v>
      </c>
      <c r="G22" s="26">
        <f t="shared" si="4"/>
        <v>180.97905078426669</v>
      </c>
      <c r="H22" s="26">
        <f t="shared" si="4"/>
        <v>180.6670119434653</v>
      </c>
      <c r="I22" s="26">
        <f t="shared" si="4"/>
        <v>180.51186617898679</v>
      </c>
      <c r="J22" s="26">
        <f t="shared" si="4"/>
        <v>180.05037236726628</v>
      </c>
      <c r="K22" s="26">
        <f t="shared" si="4"/>
        <v>180.42105776702658</v>
      </c>
      <c r="L22" s="26">
        <f t="shared" si="4"/>
        <v>180.11951988410522</v>
      </c>
      <c r="M22" s="26">
        <f t="shared" si="4"/>
        <v>179.90107697266313</v>
      </c>
      <c r="N22" s="26">
        <f t="shared" si="4"/>
        <v>179.79070390013402</v>
      </c>
    </row>
    <row r="23" spans="1:14" x14ac:dyDescent="0.25">
      <c r="A23" s="60" t="s">
        <v>42</v>
      </c>
      <c r="B23" s="60"/>
      <c r="C23" s="23">
        <v>91.178762532615622</v>
      </c>
      <c r="D23" s="22">
        <v>91.672283315412798</v>
      </c>
      <c r="E23" s="22">
        <v>91.269557962036458</v>
      </c>
      <c r="F23" s="22">
        <v>90.810622478469412</v>
      </c>
      <c r="G23" s="22">
        <v>91.314008901171817</v>
      </c>
      <c r="H23" s="22">
        <v>91.085058144884798</v>
      </c>
      <c r="I23" s="22">
        <v>91.165445452840885</v>
      </c>
      <c r="J23" s="22">
        <v>90.383924375729237</v>
      </c>
      <c r="K23" s="22">
        <v>90.993513845914833</v>
      </c>
      <c r="L23" s="22">
        <v>90.696494717006217</v>
      </c>
      <c r="M23" s="22">
        <v>91.019500747444027</v>
      </c>
      <c r="N23" s="22">
        <v>90.696100868089474</v>
      </c>
    </row>
    <row r="24" spans="1:14" x14ac:dyDescent="0.25">
      <c r="A24" s="10" t="s">
        <v>43</v>
      </c>
      <c r="B24" s="10"/>
      <c r="C24" s="23">
        <v>89.270889708698647</v>
      </c>
      <c r="D24" s="23">
        <v>89.7770706707675</v>
      </c>
      <c r="E24" s="23">
        <v>90.704973079504754</v>
      </c>
      <c r="F24" s="23">
        <v>89.756358108281788</v>
      </c>
      <c r="G24" s="23">
        <v>89.665041883094887</v>
      </c>
      <c r="H24" s="23">
        <v>89.5819537985805</v>
      </c>
      <c r="I24" s="23">
        <v>89.346420726145894</v>
      </c>
      <c r="J24" s="23">
        <v>89.666447991537026</v>
      </c>
      <c r="K24" s="23">
        <v>89.427543921111734</v>
      </c>
      <c r="L24" s="23">
        <v>89.423025167098984</v>
      </c>
      <c r="M24" s="23">
        <v>88.881576225219106</v>
      </c>
      <c r="N24" s="23">
        <v>89.094603032044546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38.28991356610311</v>
      </c>
      <c r="D26" s="32">
        <f t="shared" ref="D26:N26" si="5">D19-D22</f>
        <v>38.014867716747943</v>
      </c>
      <c r="E26" s="32">
        <f t="shared" si="5"/>
        <v>36.756805250728348</v>
      </c>
      <c r="F26" s="32">
        <f t="shared" si="5"/>
        <v>38.623513596508189</v>
      </c>
      <c r="G26" s="32">
        <f t="shared" si="5"/>
        <v>37.808449251157583</v>
      </c>
      <c r="H26" s="32">
        <f t="shared" si="5"/>
        <v>39.199990598276429</v>
      </c>
      <c r="I26" s="32">
        <f t="shared" si="5"/>
        <v>39.4484887613404</v>
      </c>
      <c r="J26" s="32">
        <f t="shared" si="5"/>
        <v>40.17795908686179</v>
      </c>
      <c r="K26" s="32">
        <f t="shared" si="5"/>
        <v>39.413061671031443</v>
      </c>
      <c r="L26" s="32">
        <f t="shared" si="5"/>
        <v>40.32427938163778</v>
      </c>
      <c r="M26" s="32">
        <f t="shared" si="5"/>
        <v>40.127482594621767</v>
      </c>
      <c r="N26" s="32">
        <f t="shared" si="5"/>
        <v>40.586646291773434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-1.6222934975769192</v>
      </c>
      <c r="D30" s="32">
        <f t="shared" ref="D30:N30" si="6">D17+D26+D28</f>
        <v>-3.9361931385737563</v>
      </c>
      <c r="E30" s="32">
        <f t="shared" si="6"/>
        <v>-7.2287329339194812</v>
      </c>
      <c r="F30" s="32">
        <f t="shared" si="6"/>
        <v>-7.0034809068399255</v>
      </c>
      <c r="G30" s="32">
        <f t="shared" si="6"/>
        <v>-7.4267003939085754</v>
      </c>
      <c r="H30" s="32">
        <f t="shared" si="6"/>
        <v>-6.5973589651612059</v>
      </c>
      <c r="I30" s="32">
        <f t="shared" si="6"/>
        <v>-5.8195637751181764</v>
      </c>
      <c r="J30" s="32">
        <f t="shared" si="6"/>
        <v>-6.3305021519023015</v>
      </c>
      <c r="K30" s="32">
        <f t="shared" si="6"/>
        <v>-7.1185310483230637</v>
      </c>
      <c r="L30" s="32">
        <f t="shared" si="6"/>
        <v>-7.9833382621088447</v>
      </c>
      <c r="M30" s="32">
        <f t="shared" si="6"/>
        <v>-7.8926457460511799</v>
      </c>
      <c r="N30" s="32">
        <f t="shared" si="6"/>
        <v>-9.2754636568776618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4574.3777065024224</v>
      </c>
      <c r="D32" s="21">
        <v>4570.4415133638504</v>
      </c>
      <c r="E32" s="21">
        <v>4563.2127804299307</v>
      </c>
      <c r="F32" s="21">
        <v>4556.2092995230905</v>
      </c>
      <c r="G32" s="21">
        <v>4548.782599129182</v>
      </c>
      <c r="H32" s="21">
        <v>4542.185240164019</v>
      </c>
      <c r="I32" s="21">
        <v>4536.365676388903</v>
      </c>
      <c r="J32" s="21">
        <v>4530.0351742370003</v>
      </c>
      <c r="K32" s="21">
        <v>4522.9166431886761</v>
      </c>
      <c r="L32" s="21">
        <v>4514.933304926567</v>
      </c>
      <c r="M32" s="21">
        <v>4507.0406591805177</v>
      </c>
      <c r="N32" s="21">
        <v>4497.7651955236388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-3.5452218041465144E-4</v>
      </c>
      <c r="D34" s="39">
        <f t="shared" ref="D34:N34" si="7">(D32/D8)-1</f>
        <v>-8.6048712876873878E-4</v>
      </c>
      <c r="E34" s="39">
        <f t="shared" si="7"/>
        <v>-1.581626832502514E-3</v>
      </c>
      <c r="F34" s="39">
        <f t="shared" si="7"/>
        <v>-1.5347697431239427E-3</v>
      </c>
      <c r="G34" s="39">
        <f t="shared" si="7"/>
        <v>-1.6300173907036752E-3</v>
      </c>
      <c r="H34" s="39">
        <f t="shared" si="7"/>
        <v>-1.4503570617830919E-3</v>
      </c>
      <c r="I34" s="39">
        <f t="shared" si="7"/>
        <v>-1.281225548367515E-3</v>
      </c>
      <c r="J34" s="39">
        <f t="shared" si="7"/>
        <v>-1.3955008488076848E-3</v>
      </c>
      <c r="K34" s="39">
        <f t="shared" si="7"/>
        <v>-1.5714074559085578E-3</v>
      </c>
      <c r="L34" s="39">
        <f t="shared" si="7"/>
        <v>-1.7650863130833638E-3</v>
      </c>
      <c r="M34" s="39">
        <f t="shared" si="7"/>
        <v>-1.7481201189477602E-3</v>
      </c>
      <c r="N34" s="39">
        <f t="shared" si="7"/>
        <v>-2.057994226873805E-3</v>
      </c>
    </row>
    <row r="35" spans="1:14" ht="15.75" thickBot="1" x14ac:dyDescent="0.3">
      <c r="A35" s="40" t="s">
        <v>15</v>
      </c>
      <c r="B35" s="41"/>
      <c r="C35" s="42">
        <f>(C32/$C$8)-1</f>
        <v>-3.5452218041465144E-4</v>
      </c>
      <c r="D35" s="42">
        <f t="shared" ref="D35:N35" si="8">(D32/$C$8)-1</f>
        <v>-1.2147042474103253E-3</v>
      </c>
      <c r="E35" s="42">
        <f t="shared" si="8"/>
        <v>-2.7944098710815934E-3</v>
      </c>
      <c r="F35" s="42">
        <f t="shared" si="8"/>
        <v>-4.3248908384854179E-3</v>
      </c>
      <c r="G35" s="42">
        <f t="shared" si="8"/>
        <v>-5.9478585819094931E-3</v>
      </c>
      <c r="H35" s="42">
        <f t="shared" si="8"/>
        <v>-7.3895891249958767E-3</v>
      </c>
      <c r="I35" s="42">
        <f t="shared" si="8"/>
        <v>-8.6613469429844825E-3</v>
      </c>
      <c r="J35" s="42">
        <f t="shared" si="8"/>
        <v>-1.0044760874781344E-2</v>
      </c>
      <c r="K35" s="42">
        <f t="shared" si="8"/>
        <v>-1.1600383918558554E-2</v>
      </c>
      <c r="L35" s="42">
        <f t="shared" si="8"/>
        <v>-1.3344994552760725E-2</v>
      </c>
      <c r="M35" s="42">
        <f t="shared" si="8"/>
        <v>-1.5069786018243492E-2</v>
      </c>
      <c r="N35" s="42">
        <f t="shared" si="8"/>
        <v>-1.7096766712491496E-2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1.3495310854424274</v>
      </c>
      <c r="D41" s="47">
        <v>1.3657334898081099</v>
      </c>
      <c r="E41" s="47">
        <v>1.3672899788553565</v>
      </c>
      <c r="F41" s="47">
        <v>1.3598446321112634</v>
      </c>
      <c r="G41" s="47">
        <v>1.3611264549306319</v>
      </c>
      <c r="H41" s="47">
        <v>1.3585661991500755</v>
      </c>
      <c r="I41" s="47">
        <v>1.3660483350394022</v>
      </c>
      <c r="J41" s="47">
        <v>1.3697034206583734</v>
      </c>
      <c r="K41" s="47">
        <v>1.3756400851199801</v>
      </c>
      <c r="L41" s="47">
        <v>1.3789040544053397</v>
      </c>
      <c r="M41" s="47">
        <v>1.3816030186104038</v>
      </c>
      <c r="N41" s="47">
        <v>1.3897039813894223</v>
      </c>
    </row>
    <row r="43" spans="1:14" x14ac:dyDescent="0.25">
      <c r="A43" s="48" t="s">
        <v>31</v>
      </c>
      <c r="B43" s="48"/>
      <c r="C43" s="49">
        <v>80.080465650650041</v>
      </c>
      <c r="D43" s="49">
        <v>81.194606097785027</v>
      </c>
      <c r="E43" s="49">
        <v>81.864630163541293</v>
      </c>
      <c r="F43" s="49">
        <v>82.661162650525824</v>
      </c>
      <c r="G43" s="49">
        <v>81.117315508776656</v>
      </c>
      <c r="H43" s="49">
        <v>80.490336794751272</v>
      </c>
      <c r="I43" s="49">
        <v>78.82994673344534</v>
      </c>
      <c r="J43" s="49">
        <v>79.04521381542294</v>
      </c>
      <c r="K43" s="49">
        <v>78.070644958347714</v>
      </c>
      <c r="L43" s="49">
        <v>78.633839364179167</v>
      </c>
      <c r="M43" s="49">
        <v>77.276368098981763</v>
      </c>
      <c r="N43" s="49">
        <v>78.058518937317871</v>
      </c>
    </row>
    <row r="44" spans="1:14" x14ac:dyDescent="0.25">
      <c r="A44" s="19" t="s">
        <v>47</v>
      </c>
      <c r="B44" s="19"/>
      <c r="C44" s="50">
        <v>81.0632661478801</v>
      </c>
      <c r="D44" s="50">
        <v>81.194606097784984</v>
      </c>
      <c r="E44" s="50">
        <v>81.673103494081218</v>
      </c>
      <c r="F44" s="50">
        <v>82.300245775593112</v>
      </c>
      <c r="G44" s="50">
        <v>80.606684515853559</v>
      </c>
      <c r="H44" s="50">
        <v>79.836298563886899</v>
      </c>
      <c r="I44" s="50">
        <v>78.050263272818739</v>
      </c>
      <c r="J44" s="50">
        <v>78.146271587367849</v>
      </c>
      <c r="K44" s="50">
        <v>77.080971757345395</v>
      </c>
      <c r="L44" s="50">
        <v>77.511624602747588</v>
      </c>
      <c r="M44" s="50">
        <v>76.076969595416259</v>
      </c>
      <c r="N44" s="50">
        <v>76.738004343715474</v>
      </c>
    </row>
    <row r="45" spans="1:14" x14ac:dyDescent="0.25">
      <c r="A45" s="51" t="s">
        <v>48</v>
      </c>
      <c r="B45" s="51"/>
      <c r="C45" s="52">
        <v>79.183255500813331</v>
      </c>
      <c r="D45" s="52">
        <v>81.194606097785027</v>
      </c>
      <c r="E45" s="52">
        <v>82.041486589319518</v>
      </c>
      <c r="F45" s="52">
        <v>83.000597258916684</v>
      </c>
      <c r="G45" s="52">
        <v>81.601811990827215</v>
      </c>
      <c r="H45" s="52">
        <v>81.11777278596621</v>
      </c>
      <c r="I45" s="52">
        <v>79.582450869307579</v>
      </c>
      <c r="J45" s="52">
        <v>79.912648390206854</v>
      </c>
      <c r="K45" s="52">
        <v>79.025626142519826</v>
      </c>
      <c r="L45" s="52">
        <v>79.716073760590646</v>
      </c>
      <c r="M45" s="52">
        <v>78.438105145687842</v>
      </c>
      <c r="N45" s="52">
        <v>79.325673451754923</v>
      </c>
    </row>
    <row r="47" spans="1:14" x14ac:dyDescent="0.25">
      <c r="A47" s="48" t="s">
        <v>32</v>
      </c>
      <c r="B47" s="48"/>
      <c r="C47" s="49">
        <v>82.195398204483851</v>
      </c>
      <c r="D47" s="49">
        <v>82.028411339337936</v>
      </c>
      <c r="E47" s="49">
        <v>81.935762344460713</v>
      </c>
      <c r="F47" s="49">
        <v>81.817707953663486</v>
      </c>
      <c r="G47" s="49">
        <v>82.044743193852497</v>
      </c>
      <c r="H47" s="49">
        <v>82.136043938826717</v>
      </c>
      <c r="I47" s="49">
        <v>82.385975077885519</v>
      </c>
      <c r="J47" s="49">
        <v>82.359880928906648</v>
      </c>
      <c r="K47" s="49">
        <v>82.510656367844888</v>
      </c>
      <c r="L47" s="49">
        <v>82.430243926210792</v>
      </c>
      <c r="M47" s="49">
        <v>82.640087251651053</v>
      </c>
      <c r="N47" s="49">
        <v>82.535271170107592</v>
      </c>
    </row>
    <row r="48" spans="1:14" x14ac:dyDescent="0.25">
      <c r="A48" s="19" t="s">
        <v>45</v>
      </c>
      <c r="B48" s="19"/>
      <c r="C48" s="50">
        <v>80.103415989435902</v>
      </c>
      <c r="D48" s="50">
        <v>80.08410356186009</v>
      </c>
      <c r="E48" s="50">
        <v>80.012830169009234</v>
      </c>
      <c r="F48" s="50">
        <v>79.920078834626338</v>
      </c>
      <c r="G48" s="50">
        <v>80.189394600137234</v>
      </c>
      <c r="H48" s="50">
        <v>80.31867813730409</v>
      </c>
      <c r="I48" s="50">
        <v>80.609108477355761</v>
      </c>
      <c r="J48" s="50">
        <v>80.600893747738738</v>
      </c>
      <c r="K48" s="50">
        <v>80.777840260523377</v>
      </c>
      <c r="L48" s="50">
        <v>80.709546170778424</v>
      </c>
      <c r="M48" s="50">
        <v>80.95187335110154</v>
      </c>
      <c r="N48" s="50">
        <v>80.851164695934997</v>
      </c>
    </row>
    <row r="49" spans="1:14" x14ac:dyDescent="0.25">
      <c r="A49" s="51" t="s">
        <v>46</v>
      </c>
      <c r="B49" s="51"/>
      <c r="C49" s="52">
        <v>84.013266414294179</v>
      </c>
      <c r="D49" s="52">
        <v>83.738336073219216</v>
      </c>
      <c r="E49" s="52">
        <v>83.631634835301938</v>
      </c>
      <c r="F49" s="52">
        <v>83.51062557573286</v>
      </c>
      <c r="G49" s="52">
        <v>83.712421296129008</v>
      </c>
      <c r="H49" s="52">
        <v>83.789383240552851</v>
      </c>
      <c r="I49" s="52">
        <v>84.013062749508592</v>
      </c>
      <c r="J49" s="52">
        <v>83.977861397437451</v>
      </c>
      <c r="K49" s="52">
        <v>84.107460371584921</v>
      </c>
      <c r="L49" s="52">
        <v>84.025271367707347</v>
      </c>
      <c r="M49" s="52">
        <v>84.212226447817912</v>
      </c>
      <c r="N49" s="52">
        <v>84.102363416792343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7B4AA-F619-4287-BFBA-759CB751EA25}">
  <dimension ref="A1:N53"/>
  <sheetViews>
    <sheetView workbookViewId="0">
      <selection activeCell="A3" sqref="A3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57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19914</v>
      </c>
      <c r="D8" s="21">
        <v>19801.808768001065</v>
      </c>
      <c r="E8" s="21">
        <v>19691.691581096908</v>
      </c>
      <c r="F8" s="21">
        <v>19569.775711886286</v>
      </c>
      <c r="G8" s="21">
        <v>19444.762400254913</v>
      </c>
      <c r="H8" s="21">
        <v>19317.768248782468</v>
      </c>
      <c r="I8" s="21">
        <v>19193.543076766498</v>
      </c>
      <c r="J8" s="21">
        <v>19074.170427051551</v>
      </c>
      <c r="K8" s="21">
        <v>18951.257752029629</v>
      </c>
      <c r="L8" s="21">
        <v>18827.354248694654</v>
      </c>
      <c r="M8" s="21">
        <v>18699.44068006429</v>
      </c>
      <c r="N8" s="21">
        <v>18571.668762211302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168.79751137270407</v>
      </c>
      <c r="D10" s="26">
        <f t="shared" ref="D10:N10" si="0">SUM(D11:D12)</f>
        <v>170.81643312086564</v>
      </c>
      <c r="E10" s="26">
        <f t="shared" si="0"/>
        <v>171.14491272301345</v>
      </c>
      <c r="F10" s="26">
        <f t="shared" si="0"/>
        <v>170.21970052234045</v>
      </c>
      <c r="G10" s="26">
        <f t="shared" si="0"/>
        <v>170.3890421982085</v>
      </c>
      <c r="H10" s="26">
        <f t="shared" si="0"/>
        <v>169.83434630960596</v>
      </c>
      <c r="I10" s="26">
        <f t="shared" si="0"/>
        <v>170.47708532224226</v>
      </c>
      <c r="J10" s="26">
        <f t="shared" si="0"/>
        <v>170.56093456909909</v>
      </c>
      <c r="K10" s="26">
        <f t="shared" si="0"/>
        <v>170.85759959424021</v>
      </c>
      <c r="L10" s="26">
        <f t="shared" si="0"/>
        <v>170.66534085668113</v>
      </c>
      <c r="M10" s="26">
        <f t="shared" si="0"/>
        <v>170.17988708730624</v>
      </c>
      <c r="N10" s="26">
        <f t="shared" si="0"/>
        <v>169.82854976942153</v>
      </c>
    </row>
    <row r="11" spans="1:14" x14ac:dyDescent="0.25">
      <c r="A11" s="20" t="s">
        <v>34</v>
      </c>
      <c r="B11" s="18"/>
      <c r="C11" s="22">
        <v>86.375135914913614</v>
      </c>
      <c r="D11" s="22">
        <v>87.605683538831599</v>
      </c>
      <c r="E11" s="22">
        <v>87.845589306842385</v>
      </c>
      <c r="F11" s="22">
        <v>87.092564633087051</v>
      </c>
      <c r="G11" s="22">
        <v>87.329906675486285</v>
      </c>
      <c r="H11" s="22">
        <v>86.837039678302872</v>
      </c>
      <c r="I11" s="22">
        <v>87.313915873739731</v>
      </c>
      <c r="J11" s="22">
        <v>87.364108719076057</v>
      </c>
      <c r="K11" s="22">
        <v>87.446802941933967</v>
      </c>
      <c r="L11" s="22">
        <v>87.435940474109529</v>
      </c>
      <c r="M11" s="22">
        <v>87.35297395704815</v>
      </c>
      <c r="N11" s="22">
        <v>87.033347698232959</v>
      </c>
    </row>
    <row r="12" spans="1:14" x14ac:dyDescent="0.25">
      <c r="A12" s="27" t="s">
        <v>35</v>
      </c>
      <c r="B12" s="28"/>
      <c r="C12" s="29">
        <v>82.422375457790451</v>
      </c>
      <c r="D12" s="29">
        <v>83.21074958203404</v>
      </c>
      <c r="E12" s="29">
        <v>83.299323416171063</v>
      </c>
      <c r="F12" s="29">
        <v>83.127135889253395</v>
      </c>
      <c r="G12" s="29">
        <v>83.059135522722215</v>
      </c>
      <c r="H12" s="29">
        <v>82.99730663130309</v>
      </c>
      <c r="I12" s="29">
        <v>83.163169448502529</v>
      </c>
      <c r="J12" s="29">
        <v>83.196825850023032</v>
      </c>
      <c r="K12" s="29">
        <v>83.410796652306246</v>
      </c>
      <c r="L12" s="29">
        <v>83.229400382571598</v>
      </c>
      <c r="M12" s="29">
        <v>82.826913130258092</v>
      </c>
      <c r="N12" s="29">
        <v>82.795202071188569</v>
      </c>
    </row>
    <row r="13" spans="1:14" x14ac:dyDescent="0.25">
      <c r="A13" s="33" t="s">
        <v>36</v>
      </c>
      <c r="B13" s="18"/>
      <c r="C13" s="26">
        <f>SUM(C14:C15)</f>
        <v>222.79557079323402</v>
      </c>
      <c r="D13" s="26">
        <f t="shared" ref="D13:N13" si="1">SUM(D14:D15)</f>
        <v>228.59184004716627</v>
      </c>
      <c r="E13" s="26">
        <f t="shared" si="1"/>
        <v>232.97751054098828</v>
      </c>
      <c r="F13" s="26">
        <f t="shared" si="1"/>
        <v>238.55646962512333</v>
      </c>
      <c r="G13" s="26">
        <f t="shared" si="1"/>
        <v>236.98249495806596</v>
      </c>
      <c r="H13" s="26">
        <f t="shared" si="1"/>
        <v>237.40498684535848</v>
      </c>
      <c r="I13" s="26">
        <f t="shared" si="1"/>
        <v>235.76637357492544</v>
      </c>
      <c r="J13" s="26">
        <f t="shared" si="1"/>
        <v>239.99546334261004</v>
      </c>
      <c r="K13" s="26">
        <f t="shared" si="1"/>
        <v>240.24315484295477</v>
      </c>
      <c r="L13" s="26">
        <f t="shared" si="1"/>
        <v>245.55345059699837</v>
      </c>
      <c r="M13" s="26">
        <f t="shared" si="1"/>
        <v>244.13811514390304</v>
      </c>
      <c r="N13" s="26">
        <f t="shared" si="1"/>
        <v>249.96199726497082</v>
      </c>
    </row>
    <row r="14" spans="1:14" x14ac:dyDescent="0.25">
      <c r="A14" s="20" t="s">
        <v>37</v>
      </c>
      <c r="B14" s="18"/>
      <c r="C14" s="22">
        <v>111.95161782199301</v>
      </c>
      <c r="D14" s="22">
        <v>112.8525725335433</v>
      </c>
      <c r="E14" s="22">
        <v>114.61724989606253</v>
      </c>
      <c r="F14" s="22">
        <v>117.03068336895231</v>
      </c>
      <c r="G14" s="22">
        <v>115.62995588315368</v>
      </c>
      <c r="H14" s="22">
        <v>115.94160568382198</v>
      </c>
      <c r="I14" s="22">
        <v>115.29780200051033</v>
      </c>
      <c r="J14" s="22">
        <v>117.25707350253865</v>
      </c>
      <c r="K14" s="22">
        <v>117.49630240415676</v>
      </c>
      <c r="L14" s="22">
        <v>120.19688404450893</v>
      </c>
      <c r="M14" s="22">
        <v>119.9621073804897</v>
      </c>
      <c r="N14" s="22">
        <v>122.75863803769674</v>
      </c>
    </row>
    <row r="15" spans="1:14" x14ac:dyDescent="0.25">
      <c r="A15" s="10" t="s">
        <v>38</v>
      </c>
      <c r="B15" s="12"/>
      <c r="C15" s="23">
        <v>110.84395297124101</v>
      </c>
      <c r="D15" s="23">
        <v>115.73926751362296</v>
      </c>
      <c r="E15" s="23">
        <v>118.36026064492575</v>
      </c>
      <c r="F15" s="23">
        <v>121.525786256171</v>
      </c>
      <c r="G15" s="23">
        <v>121.35253907491226</v>
      </c>
      <c r="H15" s="23">
        <v>121.4633811615365</v>
      </c>
      <c r="I15" s="23">
        <v>120.46857157441511</v>
      </c>
      <c r="J15" s="23">
        <v>122.73838984007139</v>
      </c>
      <c r="K15" s="23">
        <v>122.74685243879802</v>
      </c>
      <c r="L15" s="23">
        <v>125.35656655248944</v>
      </c>
      <c r="M15" s="23">
        <v>124.17600776341334</v>
      </c>
      <c r="N15" s="23">
        <v>127.20335922727406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-53.998059420529955</v>
      </c>
      <c r="D17" s="32">
        <f t="shared" ref="D17:N17" si="2">D10-D13</f>
        <v>-57.775406926300633</v>
      </c>
      <c r="E17" s="32">
        <f t="shared" si="2"/>
        <v>-61.832597817974829</v>
      </c>
      <c r="F17" s="32">
        <f t="shared" si="2"/>
        <v>-68.336769102782881</v>
      </c>
      <c r="G17" s="32">
        <f t="shared" si="2"/>
        <v>-66.593452759857456</v>
      </c>
      <c r="H17" s="32">
        <f t="shared" si="2"/>
        <v>-67.570640535752517</v>
      </c>
      <c r="I17" s="32">
        <f t="shared" si="2"/>
        <v>-65.289288252683178</v>
      </c>
      <c r="J17" s="32">
        <f t="shared" si="2"/>
        <v>-69.434528773510948</v>
      </c>
      <c r="K17" s="32">
        <f t="shared" si="2"/>
        <v>-69.385555248714553</v>
      </c>
      <c r="L17" s="32">
        <f t="shared" si="2"/>
        <v>-74.888109740317248</v>
      </c>
      <c r="M17" s="32">
        <f t="shared" si="2"/>
        <v>-73.958228056596795</v>
      </c>
      <c r="N17" s="32">
        <f t="shared" si="2"/>
        <v>-80.133447495549291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809.98535030281482</v>
      </c>
      <c r="D19" s="26">
        <f t="shared" ref="D19:N19" si="3">SUM(D20:D21)</f>
        <v>812.07573467177463</v>
      </c>
      <c r="E19" s="26">
        <f t="shared" si="3"/>
        <v>808.95890249436593</v>
      </c>
      <c r="F19" s="26">
        <f t="shared" si="3"/>
        <v>810.95071563351382</v>
      </c>
      <c r="G19" s="26">
        <f t="shared" si="3"/>
        <v>809.26115131165307</v>
      </c>
      <c r="H19" s="26">
        <f t="shared" si="3"/>
        <v>810.66624822296717</v>
      </c>
      <c r="I19" s="26">
        <f t="shared" si="3"/>
        <v>811.22709596520303</v>
      </c>
      <c r="J19" s="26">
        <f t="shared" si="3"/>
        <v>811.92152494597383</v>
      </c>
      <c r="K19" s="26">
        <f t="shared" si="3"/>
        <v>811.55347096417017</v>
      </c>
      <c r="L19" s="26">
        <f t="shared" si="3"/>
        <v>813.26293370654139</v>
      </c>
      <c r="M19" s="26">
        <f t="shared" si="3"/>
        <v>812.47897968351072</v>
      </c>
      <c r="N19" s="26">
        <f t="shared" si="3"/>
        <v>814.26658186203736</v>
      </c>
    </row>
    <row r="20" spans="1:14" x14ac:dyDescent="0.25">
      <c r="A20" s="60" t="s">
        <v>40</v>
      </c>
      <c r="B20" s="60"/>
      <c r="C20" s="22">
        <v>400.89383997047776</v>
      </c>
      <c r="D20" s="22">
        <v>401.3884135615375</v>
      </c>
      <c r="E20" s="22">
        <v>401.57622304637789</v>
      </c>
      <c r="F20" s="22">
        <v>401.78010213863371</v>
      </c>
      <c r="G20" s="22">
        <v>400.35490224303356</v>
      </c>
      <c r="H20" s="22">
        <v>401.67111519326545</v>
      </c>
      <c r="I20" s="22">
        <v>401.87959583415181</v>
      </c>
      <c r="J20" s="22">
        <v>402.66476048094182</v>
      </c>
      <c r="K20" s="22">
        <v>402.61371198056833</v>
      </c>
      <c r="L20" s="22">
        <v>403.63458520655678</v>
      </c>
      <c r="M20" s="22">
        <v>402.93683052566951</v>
      </c>
      <c r="N20" s="22">
        <v>404.08623781740567</v>
      </c>
    </row>
    <row r="21" spans="1:14" x14ac:dyDescent="0.25">
      <c r="A21" s="27" t="s">
        <v>41</v>
      </c>
      <c r="B21" s="27"/>
      <c r="C21" s="29">
        <v>409.09151033233707</v>
      </c>
      <c r="D21" s="29">
        <v>410.68732111023712</v>
      </c>
      <c r="E21" s="29">
        <v>407.3826794479881</v>
      </c>
      <c r="F21" s="29">
        <v>409.17061349488012</v>
      </c>
      <c r="G21" s="29">
        <v>408.9062490686195</v>
      </c>
      <c r="H21" s="29">
        <v>408.99513302970166</v>
      </c>
      <c r="I21" s="29">
        <v>409.34750013105116</v>
      </c>
      <c r="J21" s="29">
        <v>409.25676446503201</v>
      </c>
      <c r="K21" s="29">
        <v>408.93975898360179</v>
      </c>
      <c r="L21" s="29">
        <v>409.62834849998455</v>
      </c>
      <c r="M21" s="29">
        <v>409.54214915784121</v>
      </c>
      <c r="N21" s="29">
        <v>410.18034404463174</v>
      </c>
    </row>
    <row r="22" spans="1:14" x14ac:dyDescent="0.25">
      <c r="A22" s="63" t="s">
        <v>44</v>
      </c>
      <c r="B22" s="63"/>
      <c r="C22" s="26">
        <f>SUM(C23:C24)</f>
        <v>868.17852288122481</v>
      </c>
      <c r="D22" s="26">
        <f t="shared" ref="D22:N22" si="4">SUM(D23:D24)</f>
        <v>864.41751464962863</v>
      </c>
      <c r="E22" s="26">
        <f t="shared" si="4"/>
        <v>869.04217388701056</v>
      </c>
      <c r="F22" s="26">
        <f t="shared" si="4"/>
        <v>867.62725816210377</v>
      </c>
      <c r="G22" s="26">
        <f t="shared" si="4"/>
        <v>869.66185002423936</v>
      </c>
      <c r="H22" s="26">
        <f t="shared" si="4"/>
        <v>867.32077970318608</v>
      </c>
      <c r="I22" s="26">
        <f t="shared" si="4"/>
        <v>865.31045742746574</v>
      </c>
      <c r="J22" s="26">
        <f t="shared" si="4"/>
        <v>865.39967119438757</v>
      </c>
      <c r="K22" s="26">
        <f t="shared" si="4"/>
        <v>866.07141905042704</v>
      </c>
      <c r="L22" s="26">
        <f t="shared" si="4"/>
        <v>866.28839259659003</v>
      </c>
      <c r="M22" s="26">
        <f t="shared" si="4"/>
        <v>866.29266947990686</v>
      </c>
      <c r="N22" s="26">
        <f t="shared" si="4"/>
        <v>866.29595621953536</v>
      </c>
    </row>
    <row r="23" spans="1:14" x14ac:dyDescent="0.25">
      <c r="A23" s="60" t="s">
        <v>42</v>
      </c>
      <c r="B23" s="60"/>
      <c r="C23" s="23">
        <v>440.83879293993766</v>
      </c>
      <c r="D23" s="22">
        <v>438.43625382791754</v>
      </c>
      <c r="E23" s="22">
        <v>438.49105833198041</v>
      </c>
      <c r="F23" s="22">
        <v>438.95653792458177</v>
      </c>
      <c r="G23" s="22">
        <v>440.31852441629587</v>
      </c>
      <c r="H23" s="22">
        <v>437.73391916767997</v>
      </c>
      <c r="I23" s="22">
        <v>437.88739613436252</v>
      </c>
      <c r="J23" s="22">
        <v>436.18908509737707</v>
      </c>
      <c r="K23" s="22">
        <v>437.09619647613926</v>
      </c>
      <c r="L23" s="22">
        <v>436.45079323047656</v>
      </c>
      <c r="M23" s="22">
        <v>437.95135706551577</v>
      </c>
      <c r="N23" s="22">
        <v>436.64878069113945</v>
      </c>
    </row>
    <row r="24" spans="1:14" x14ac:dyDescent="0.25">
      <c r="A24" s="10" t="s">
        <v>43</v>
      </c>
      <c r="B24" s="10"/>
      <c r="C24" s="23">
        <v>427.3397299412872</v>
      </c>
      <c r="D24" s="23">
        <v>425.98126082171103</v>
      </c>
      <c r="E24" s="23">
        <v>430.55111555503015</v>
      </c>
      <c r="F24" s="23">
        <v>428.670720237522</v>
      </c>
      <c r="G24" s="23">
        <v>429.34332560794354</v>
      </c>
      <c r="H24" s="23">
        <v>429.5868605355061</v>
      </c>
      <c r="I24" s="23">
        <v>427.42306129310327</v>
      </c>
      <c r="J24" s="23">
        <v>429.21058609701049</v>
      </c>
      <c r="K24" s="23">
        <v>428.97522257428778</v>
      </c>
      <c r="L24" s="23">
        <v>429.83759936611341</v>
      </c>
      <c r="M24" s="23">
        <v>428.34131241439115</v>
      </c>
      <c r="N24" s="23">
        <v>429.64717552839585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-58.193172578409985</v>
      </c>
      <c r="D26" s="32">
        <f t="shared" ref="D26:N26" si="5">D19-D22</f>
        <v>-52.341779977854003</v>
      </c>
      <c r="E26" s="32">
        <f t="shared" si="5"/>
        <v>-60.083271392644633</v>
      </c>
      <c r="F26" s="32">
        <f t="shared" si="5"/>
        <v>-56.676542528589948</v>
      </c>
      <c r="G26" s="32">
        <f t="shared" si="5"/>
        <v>-60.400698712586291</v>
      </c>
      <c r="H26" s="32">
        <f t="shared" si="5"/>
        <v>-56.654531480218907</v>
      </c>
      <c r="I26" s="32">
        <f t="shared" si="5"/>
        <v>-54.083361462262701</v>
      </c>
      <c r="J26" s="32">
        <f t="shared" si="5"/>
        <v>-53.478146248413736</v>
      </c>
      <c r="K26" s="32">
        <f t="shared" si="5"/>
        <v>-54.517948086256865</v>
      </c>
      <c r="L26" s="32">
        <f t="shared" si="5"/>
        <v>-53.02545889004864</v>
      </c>
      <c r="M26" s="32">
        <f t="shared" si="5"/>
        <v>-53.813689796396147</v>
      </c>
      <c r="N26" s="32">
        <f t="shared" si="5"/>
        <v>-52.029374357498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-112.19123199893994</v>
      </c>
      <c r="D30" s="32">
        <f t="shared" ref="D30:N30" si="6">D17+D26+D28</f>
        <v>-110.11718690415464</v>
      </c>
      <c r="E30" s="32">
        <f t="shared" si="6"/>
        <v>-121.91586921061946</v>
      </c>
      <c r="F30" s="32">
        <f t="shared" si="6"/>
        <v>-125.01331163137283</v>
      </c>
      <c r="G30" s="32">
        <f t="shared" si="6"/>
        <v>-126.99415147244375</v>
      </c>
      <c r="H30" s="32">
        <f t="shared" si="6"/>
        <v>-124.22517201597142</v>
      </c>
      <c r="I30" s="32">
        <f t="shared" si="6"/>
        <v>-119.37264971494588</v>
      </c>
      <c r="J30" s="32">
        <f t="shared" si="6"/>
        <v>-122.91267502192468</v>
      </c>
      <c r="K30" s="32">
        <f t="shared" si="6"/>
        <v>-123.90350333497142</v>
      </c>
      <c r="L30" s="32">
        <f t="shared" si="6"/>
        <v>-127.91356863036589</v>
      </c>
      <c r="M30" s="32">
        <f t="shared" si="6"/>
        <v>-127.77191785299294</v>
      </c>
      <c r="N30" s="32">
        <f t="shared" si="6"/>
        <v>-132.16282185304729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19801.808768001065</v>
      </c>
      <c r="D32" s="21">
        <v>19691.691581096908</v>
      </c>
      <c r="E32" s="21">
        <v>19569.775711886286</v>
      </c>
      <c r="F32" s="21">
        <v>19444.762400254913</v>
      </c>
      <c r="G32" s="21">
        <v>19317.768248782468</v>
      </c>
      <c r="H32" s="21">
        <v>19193.543076766498</v>
      </c>
      <c r="I32" s="21">
        <v>19074.170427051551</v>
      </c>
      <c r="J32" s="21">
        <v>18951.257752029629</v>
      </c>
      <c r="K32" s="21">
        <v>18827.354248694654</v>
      </c>
      <c r="L32" s="21">
        <v>18699.44068006429</v>
      </c>
      <c r="M32" s="21">
        <v>18571.668762211302</v>
      </c>
      <c r="N32" s="21">
        <v>18439.505940358253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-5.6337868835459881E-3</v>
      </c>
      <c r="D34" s="39">
        <f t="shared" ref="D34:N34" si="7">(D32/D8)-1</f>
        <v>-5.560966081144203E-3</v>
      </c>
      <c r="E34" s="39">
        <f t="shared" si="7"/>
        <v>-6.1912339378530357E-3</v>
      </c>
      <c r="F34" s="39">
        <f t="shared" si="7"/>
        <v>-6.3880809607563815E-3</v>
      </c>
      <c r="G34" s="39">
        <f t="shared" si="7"/>
        <v>-6.5310209946705111E-3</v>
      </c>
      <c r="H34" s="39">
        <f t="shared" si="7"/>
        <v>-6.430617161161889E-3</v>
      </c>
      <c r="I34" s="39">
        <f t="shared" si="7"/>
        <v>-6.2194170840425E-3</v>
      </c>
      <c r="J34" s="39">
        <f t="shared" si="7"/>
        <v>-6.4439329349602614E-3</v>
      </c>
      <c r="K34" s="39">
        <f t="shared" si="7"/>
        <v>-6.5380095060817434E-3</v>
      </c>
      <c r="L34" s="39">
        <f t="shared" si="7"/>
        <v>-6.7940278246600982E-3</v>
      </c>
      <c r="M34" s="39">
        <f t="shared" si="7"/>
        <v>-6.8329272537658303E-3</v>
      </c>
      <c r="N34" s="39">
        <f t="shared" si="7"/>
        <v>-7.1163675997694131E-3</v>
      </c>
    </row>
    <row r="35" spans="1:14" ht="15.75" thickBot="1" x14ac:dyDescent="0.3">
      <c r="A35" s="40" t="s">
        <v>15</v>
      </c>
      <c r="B35" s="41"/>
      <c r="C35" s="42">
        <f>(C32/$C$8)-1</f>
        <v>-5.6337868835459881E-3</v>
      </c>
      <c r="D35" s="42">
        <f t="shared" ref="D35:N35" si="8">(D32/$C$8)-1</f>
        <v>-1.1163423666922356E-2</v>
      </c>
      <c r="E35" s="42">
        <f t="shared" si="8"/>
        <v>-1.7285542237306051E-2</v>
      </c>
      <c r="F35" s="42">
        <f t="shared" si="8"/>
        <v>-2.3563201754799978E-2</v>
      </c>
      <c r="G35" s="42">
        <f t="shared" si="8"/>
        <v>-2.994033098410831E-2</v>
      </c>
      <c r="H35" s="42">
        <f t="shared" si="8"/>
        <v>-3.6178413339032933E-2</v>
      </c>
      <c r="I35" s="42">
        <f t="shared" si="8"/>
        <v>-4.217282178108106E-2</v>
      </c>
      <c r="J35" s="42">
        <f t="shared" si="8"/>
        <v>-4.8344995880805985E-2</v>
      </c>
      <c r="K35" s="42">
        <f t="shared" si="8"/>
        <v>-5.4566925344247563E-2</v>
      </c>
      <c r="L35" s="42">
        <f t="shared" si="8"/>
        <v>-6.0990223959812684E-2</v>
      </c>
      <c r="M35" s="42">
        <f t="shared" si="8"/>
        <v>-6.7406409450070148E-2</v>
      </c>
      <c r="N35" s="42">
        <f t="shared" si="8"/>
        <v>-7.4043088261612322E-2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1.4921956203309663</v>
      </c>
      <c r="D41" s="47">
        <v>1.5102651524701582</v>
      </c>
      <c r="E41" s="47">
        <v>1.5116245533759876</v>
      </c>
      <c r="F41" s="47">
        <v>1.5039152100501503</v>
      </c>
      <c r="G41" s="47">
        <v>1.505262940222226</v>
      </c>
      <c r="H41" s="47">
        <v>1.5027115866036858</v>
      </c>
      <c r="I41" s="47">
        <v>1.5109085463669745</v>
      </c>
      <c r="J41" s="47">
        <v>1.5150777300137912</v>
      </c>
      <c r="K41" s="47">
        <v>1.5221409401118642</v>
      </c>
      <c r="L41" s="47">
        <v>1.5260626736262526</v>
      </c>
      <c r="M41" s="47">
        <v>1.5302828541833282</v>
      </c>
      <c r="N41" s="47">
        <v>1.5393844875214198</v>
      </c>
    </row>
    <row r="43" spans="1:14" x14ac:dyDescent="0.25">
      <c r="A43" s="48" t="s">
        <v>31</v>
      </c>
      <c r="B43" s="48"/>
      <c r="C43" s="49">
        <v>102.67983873662166</v>
      </c>
      <c r="D43" s="49">
        <v>103.96870293009061</v>
      </c>
      <c r="E43" s="49">
        <v>104.72181713937194</v>
      </c>
      <c r="F43" s="49">
        <v>105.64697250167315</v>
      </c>
      <c r="G43" s="49">
        <v>103.57417663021189</v>
      </c>
      <c r="H43" s="49">
        <v>102.64521254899532</v>
      </c>
      <c r="I43" s="49">
        <v>100.41811234762214</v>
      </c>
      <c r="J43" s="49">
        <v>100.57732938347641</v>
      </c>
      <c r="K43" s="49">
        <v>99.255580397853961</v>
      </c>
      <c r="L43" s="49">
        <v>99.870848836916267</v>
      </c>
      <c r="M43" s="49">
        <v>98.042333528244086</v>
      </c>
      <c r="N43" s="49">
        <v>98.90317269803819</v>
      </c>
    </row>
    <row r="44" spans="1:14" x14ac:dyDescent="0.25">
      <c r="A44" s="19" t="s">
        <v>47</v>
      </c>
      <c r="B44" s="19"/>
      <c r="C44" s="50">
        <v>103.85856906755595</v>
      </c>
      <c r="D44" s="50">
        <v>103.96870293009059</v>
      </c>
      <c r="E44" s="50">
        <v>104.49356244440393</v>
      </c>
      <c r="F44" s="50">
        <v>105.19898286635046</v>
      </c>
      <c r="G44" s="50">
        <v>102.92163985205123</v>
      </c>
      <c r="H44" s="50">
        <v>101.78996325985227</v>
      </c>
      <c r="I44" s="50">
        <v>99.400028897295755</v>
      </c>
      <c r="J44" s="50">
        <v>99.39694927957845</v>
      </c>
      <c r="K44" s="50">
        <v>97.954106885584054</v>
      </c>
      <c r="L44" s="50">
        <v>98.43191830173366</v>
      </c>
      <c r="M44" s="50">
        <v>96.526385629750379</v>
      </c>
      <c r="N44" s="50">
        <v>97.275076942376842</v>
      </c>
    </row>
    <row r="45" spans="1:14" x14ac:dyDescent="0.25">
      <c r="A45" s="51" t="s">
        <v>48</v>
      </c>
      <c r="B45" s="51"/>
      <c r="C45" s="52">
        <v>101.5161796678923</v>
      </c>
      <c r="D45" s="52">
        <v>103.96870293009061</v>
      </c>
      <c r="E45" s="52">
        <v>104.9438059402012</v>
      </c>
      <c r="F45" s="52">
        <v>106.08201279022224</v>
      </c>
      <c r="G45" s="52">
        <v>104.20368698055765</v>
      </c>
      <c r="H45" s="52">
        <v>103.47509685202846</v>
      </c>
      <c r="I45" s="52">
        <v>101.41222232872964</v>
      </c>
      <c r="J45" s="52">
        <v>101.73148088572029</v>
      </c>
      <c r="K45" s="52">
        <v>100.53419698176964</v>
      </c>
      <c r="L45" s="52">
        <v>101.29062291428004</v>
      </c>
      <c r="M45" s="52">
        <v>99.55275413893294</v>
      </c>
      <c r="N45" s="52">
        <v>100.52690394908552</v>
      </c>
    </row>
    <row r="47" spans="1:14" x14ac:dyDescent="0.25">
      <c r="A47" s="48" t="s">
        <v>32</v>
      </c>
      <c r="B47" s="48"/>
      <c r="C47" s="49">
        <v>79.146414737702614</v>
      </c>
      <c r="D47" s="49">
        <v>79.005605476740925</v>
      </c>
      <c r="E47" s="49">
        <v>78.924957432574999</v>
      </c>
      <c r="F47" s="49">
        <v>78.818142231577255</v>
      </c>
      <c r="G47" s="49">
        <v>79.066529642053894</v>
      </c>
      <c r="H47" s="49">
        <v>79.175436724005777</v>
      </c>
      <c r="I47" s="49">
        <v>79.44037602659732</v>
      </c>
      <c r="J47" s="49">
        <v>79.425906421546259</v>
      </c>
      <c r="K47" s="49">
        <v>79.587993423216219</v>
      </c>
      <c r="L47" s="49">
        <v>79.517873780799263</v>
      </c>
      <c r="M47" s="49">
        <v>79.738676772827034</v>
      </c>
      <c r="N47" s="49">
        <v>79.639242879500799</v>
      </c>
    </row>
    <row r="48" spans="1:14" x14ac:dyDescent="0.25">
      <c r="A48" s="19" t="s">
        <v>45</v>
      </c>
      <c r="B48" s="19"/>
      <c r="C48" s="50">
        <v>76.919705252570012</v>
      </c>
      <c r="D48" s="50">
        <v>76.907134652737071</v>
      </c>
      <c r="E48" s="50">
        <v>76.841926225755202</v>
      </c>
      <c r="F48" s="50">
        <v>76.754520636070254</v>
      </c>
      <c r="G48" s="50">
        <v>77.033148907144437</v>
      </c>
      <c r="H48" s="50">
        <v>77.170999951535123</v>
      </c>
      <c r="I48" s="50">
        <v>77.471220376544451</v>
      </c>
      <c r="J48" s="50">
        <v>77.469487653835543</v>
      </c>
      <c r="K48" s="50">
        <v>77.654439736669573</v>
      </c>
      <c r="L48" s="50">
        <v>77.591894029431558</v>
      </c>
      <c r="M48" s="50">
        <v>77.842565498028534</v>
      </c>
      <c r="N48" s="50">
        <v>77.747131289480762</v>
      </c>
    </row>
    <row r="49" spans="1:14" x14ac:dyDescent="0.25">
      <c r="A49" s="51" t="s">
        <v>46</v>
      </c>
      <c r="B49" s="51"/>
      <c r="C49" s="52">
        <v>81.21546112734319</v>
      </c>
      <c r="D49" s="52">
        <v>80.949802524835761</v>
      </c>
      <c r="E49" s="52">
        <v>80.850549315406724</v>
      </c>
      <c r="F49" s="52">
        <v>80.735885743803422</v>
      </c>
      <c r="G49" s="52">
        <v>80.946172018457744</v>
      </c>
      <c r="H49" s="52">
        <v>81.032069229569416</v>
      </c>
      <c r="I49" s="52">
        <v>81.264587621201727</v>
      </c>
      <c r="J49" s="52">
        <v>81.236125746695109</v>
      </c>
      <c r="K49" s="52">
        <v>81.373153367675343</v>
      </c>
      <c r="L49" s="52">
        <v>81.297291420414197</v>
      </c>
      <c r="M49" s="52">
        <v>81.492700503550722</v>
      </c>
      <c r="N49" s="52">
        <v>81.389681542244233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674BF-1D57-4ED6-9562-EAF632619EFC}">
  <dimension ref="A1:N53"/>
  <sheetViews>
    <sheetView workbookViewId="0">
      <selection activeCell="C47" sqref="C47:N47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58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38889</v>
      </c>
      <c r="D8" s="21">
        <v>38813.836317313253</v>
      </c>
      <c r="E8" s="21">
        <v>38742.532150805942</v>
      </c>
      <c r="F8" s="21">
        <v>38648.468682031751</v>
      </c>
      <c r="G8" s="21">
        <v>38547.624699493783</v>
      </c>
      <c r="H8" s="21">
        <v>38439.321643803123</v>
      </c>
      <c r="I8" s="21">
        <v>38333.267318274797</v>
      </c>
      <c r="J8" s="21">
        <v>38233.872544028498</v>
      </c>
      <c r="K8" s="21">
        <v>38125.471520097148</v>
      </c>
      <c r="L8" s="21">
        <v>38013.216868355899</v>
      </c>
      <c r="M8" s="21">
        <v>37889.151208989482</v>
      </c>
      <c r="N8" s="21">
        <v>37760.625854659091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369.42429411722435</v>
      </c>
      <c r="D10" s="26">
        <f t="shared" ref="D10:N10" si="0">SUM(D11:D12)</f>
        <v>374.89209140905513</v>
      </c>
      <c r="E10" s="26">
        <f t="shared" si="0"/>
        <v>376.52491651890455</v>
      </c>
      <c r="F10" s="26">
        <f t="shared" si="0"/>
        <v>375.04980823134258</v>
      </c>
      <c r="G10" s="26">
        <f t="shared" si="0"/>
        <v>375.15832248281151</v>
      </c>
      <c r="H10" s="26">
        <f t="shared" si="0"/>
        <v>373.38530337244521</v>
      </c>
      <c r="I10" s="26">
        <f t="shared" si="0"/>
        <v>373.57242721236793</v>
      </c>
      <c r="J10" s="26">
        <f t="shared" si="0"/>
        <v>372.26418404753463</v>
      </c>
      <c r="K10" s="26">
        <f t="shared" si="0"/>
        <v>371.00380236153342</v>
      </c>
      <c r="L10" s="26">
        <f t="shared" si="0"/>
        <v>368.13808513055665</v>
      </c>
      <c r="M10" s="26">
        <f t="shared" si="0"/>
        <v>364.85362218368493</v>
      </c>
      <c r="N10" s="26">
        <f t="shared" si="0"/>
        <v>362.2353678376673</v>
      </c>
    </row>
    <row r="11" spans="1:14" x14ac:dyDescent="0.25">
      <c r="A11" s="20" t="s">
        <v>34</v>
      </c>
      <c r="B11" s="18"/>
      <c r="C11" s="22">
        <v>189.03758328635072</v>
      </c>
      <c r="D11" s="22">
        <v>192.26884276382071</v>
      </c>
      <c r="E11" s="22">
        <v>193.26343187217125</v>
      </c>
      <c r="F11" s="22">
        <v>191.89347392682154</v>
      </c>
      <c r="G11" s="22">
        <v>192.28079968220158</v>
      </c>
      <c r="H11" s="22">
        <v>190.91352902869372</v>
      </c>
      <c r="I11" s="22">
        <v>191.33405185050844</v>
      </c>
      <c r="J11" s="22">
        <v>190.67982202085761</v>
      </c>
      <c r="K11" s="22">
        <v>189.88383585432811</v>
      </c>
      <c r="L11" s="22">
        <v>188.60595558625351</v>
      </c>
      <c r="M11" s="22">
        <v>187.27858798258296</v>
      </c>
      <c r="N11" s="22">
        <v>185.63755481876888</v>
      </c>
    </row>
    <row r="12" spans="1:14" x14ac:dyDescent="0.25">
      <c r="A12" s="27" t="s">
        <v>35</v>
      </c>
      <c r="B12" s="28"/>
      <c r="C12" s="29">
        <v>180.38671083087362</v>
      </c>
      <c r="D12" s="29">
        <v>182.62324864523441</v>
      </c>
      <c r="E12" s="29">
        <v>183.26148464673329</v>
      </c>
      <c r="F12" s="29">
        <v>183.15633430452104</v>
      </c>
      <c r="G12" s="29">
        <v>182.87752280060994</v>
      </c>
      <c r="H12" s="29">
        <v>182.47177434375149</v>
      </c>
      <c r="I12" s="29">
        <v>182.23837536185948</v>
      </c>
      <c r="J12" s="29">
        <v>181.58436202667701</v>
      </c>
      <c r="K12" s="29">
        <v>181.11996650720531</v>
      </c>
      <c r="L12" s="29">
        <v>179.53212954430313</v>
      </c>
      <c r="M12" s="29">
        <v>177.57503420110197</v>
      </c>
      <c r="N12" s="29">
        <v>176.59781301889842</v>
      </c>
    </row>
    <row r="13" spans="1:14" x14ac:dyDescent="0.25">
      <c r="A13" s="33" t="s">
        <v>36</v>
      </c>
      <c r="B13" s="18"/>
      <c r="C13" s="26">
        <f>SUM(C14:C15)</f>
        <v>431.6781097745228</v>
      </c>
      <c r="D13" s="26">
        <f t="shared" ref="D13:N13" si="1">SUM(D14:D15)</f>
        <v>445.37532542407621</v>
      </c>
      <c r="E13" s="26">
        <f t="shared" si="1"/>
        <v>456.49025410327175</v>
      </c>
      <c r="F13" s="26">
        <f t="shared" si="1"/>
        <v>467.73446462960635</v>
      </c>
      <c r="G13" s="26">
        <f t="shared" si="1"/>
        <v>465.77031654450934</v>
      </c>
      <c r="H13" s="26">
        <f t="shared" si="1"/>
        <v>469.12182748299279</v>
      </c>
      <c r="I13" s="26">
        <f t="shared" si="1"/>
        <v>466.48404862080338</v>
      </c>
      <c r="J13" s="26">
        <f t="shared" si="1"/>
        <v>475.54155568784313</v>
      </c>
      <c r="K13" s="26">
        <f t="shared" si="1"/>
        <v>477.5031659749252</v>
      </c>
      <c r="L13" s="26">
        <f t="shared" si="1"/>
        <v>489.08717609909667</v>
      </c>
      <c r="M13" s="26">
        <f t="shared" si="1"/>
        <v>488.49743803718059</v>
      </c>
      <c r="N13" s="26">
        <f t="shared" si="1"/>
        <v>501.52777110866572</v>
      </c>
    </row>
    <row r="14" spans="1:14" x14ac:dyDescent="0.25">
      <c r="A14" s="20" t="s">
        <v>37</v>
      </c>
      <c r="B14" s="18"/>
      <c r="C14" s="22">
        <v>211.73597160245822</v>
      </c>
      <c r="D14" s="22">
        <v>216.41991921964282</v>
      </c>
      <c r="E14" s="22">
        <v>222.44910290479595</v>
      </c>
      <c r="F14" s="22">
        <v>228.13506190687781</v>
      </c>
      <c r="G14" s="22">
        <v>227.12520880474798</v>
      </c>
      <c r="H14" s="22">
        <v>228.81509179021961</v>
      </c>
      <c r="I14" s="22">
        <v>227.49661243270484</v>
      </c>
      <c r="J14" s="22">
        <v>232.018824405017</v>
      </c>
      <c r="K14" s="22">
        <v>233.07631007621376</v>
      </c>
      <c r="L14" s="22">
        <v>238.61549733894321</v>
      </c>
      <c r="M14" s="22">
        <v>237.87880770892767</v>
      </c>
      <c r="N14" s="22">
        <v>244.23904084655993</v>
      </c>
    </row>
    <row r="15" spans="1:14" x14ac:dyDescent="0.25">
      <c r="A15" s="10" t="s">
        <v>38</v>
      </c>
      <c r="B15" s="12"/>
      <c r="C15" s="23">
        <v>219.94213817206457</v>
      </c>
      <c r="D15" s="23">
        <v>228.95540620443336</v>
      </c>
      <c r="E15" s="23">
        <v>234.0411511984758</v>
      </c>
      <c r="F15" s="23">
        <v>239.59940272272854</v>
      </c>
      <c r="G15" s="23">
        <v>238.64510773976139</v>
      </c>
      <c r="H15" s="23">
        <v>240.30673569277315</v>
      </c>
      <c r="I15" s="23">
        <v>238.98743618809851</v>
      </c>
      <c r="J15" s="23">
        <v>243.52273128282616</v>
      </c>
      <c r="K15" s="23">
        <v>244.42685589871147</v>
      </c>
      <c r="L15" s="23">
        <v>250.47167876015345</v>
      </c>
      <c r="M15" s="23">
        <v>250.61863032825295</v>
      </c>
      <c r="N15" s="23">
        <v>257.28873026210579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-62.253815657298446</v>
      </c>
      <c r="D17" s="32">
        <f t="shared" ref="D17:N17" si="2">D10-D13</f>
        <v>-70.483234015021083</v>
      </c>
      <c r="E17" s="32">
        <f t="shared" si="2"/>
        <v>-79.965337584367205</v>
      </c>
      <c r="F17" s="32">
        <f t="shared" si="2"/>
        <v>-92.684656398263769</v>
      </c>
      <c r="G17" s="32">
        <f t="shared" si="2"/>
        <v>-90.611994061697828</v>
      </c>
      <c r="H17" s="32">
        <f t="shared" si="2"/>
        <v>-95.736524110547577</v>
      </c>
      <c r="I17" s="32">
        <f t="shared" si="2"/>
        <v>-92.911621408435451</v>
      </c>
      <c r="J17" s="32">
        <f t="shared" si="2"/>
        <v>-103.2773716403085</v>
      </c>
      <c r="K17" s="32">
        <f t="shared" si="2"/>
        <v>-106.49936361339178</v>
      </c>
      <c r="L17" s="32">
        <f t="shared" si="2"/>
        <v>-120.94909096854002</v>
      </c>
      <c r="M17" s="32">
        <f t="shared" si="2"/>
        <v>-123.64381585349565</v>
      </c>
      <c r="N17" s="32">
        <f t="shared" si="2"/>
        <v>-139.29240327099842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1661.9669548700722</v>
      </c>
      <c r="D19" s="26">
        <f t="shared" ref="D19:N19" si="3">SUM(D20:D21)</f>
        <v>1667.4402243350223</v>
      </c>
      <c r="E19" s="26">
        <f t="shared" si="3"/>
        <v>1660.811135646971</v>
      </c>
      <c r="F19" s="26">
        <f t="shared" si="3"/>
        <v>1663.1400081429667</v>
      </c>
      <c r="G19" s="26">
        <f t="shared" si="3"/>
        <v>1658.1088749424412</v>
      </c>
      <c r="H19" s="26">
        <f t="shared" si="3"/>
        <v>1661.4549279384596</v>
      </c>
      <c r="I19" s="26">
        <f t="shared" si="3"/>
        <v>1663.4630261573202</v>
      </c>
      <c r="J19" s="26">
        <f t="shared" si="3"/>
        <v>1663.9110278310859</v>
      </c>
      <c r="K19" s="26">
        <f t="shared" si="3"/>
        <v>1663.9403330836954</v>
      </c>
      <c r="L19" s="26">
        <f t="shared" si="3"/>
        <v>1664.6387567822385</v>
      </c>
      <c r="M19" s="26">
        <f t="shared" si="3"/>
        <v>1664.4980418413647</v>
      </c>
      <c r="N19" s="26">
        <f t="shared" si="3"/>
        <v>1666.4410812714311</v>
      </c>
    </row>
    <row r="20" spans="1:14" x14ac:dyDescent="0.25">
      <c r="A20" s="60" t="s">
        <v>40</v>
      </c>
      <c r="B20" s="60"/>
      <c r="C20" s="22">
        <v>821.85909396545196</v>
      </c>
      <c r="D20" s="22">
        <v>822.95864433136978</v>
      </c>
      <c r="E20" s="22">
        <v>823.86604666698224</v>
      </c>
      <c r="F20" s="22">
        <v>823.96102313567167</v>
      </c>
      <c r="G20" s="22">
        <v>819.69404552616402</v>
      </c>
      <c r="H20" s="22">
        <v>823.12218436109526</v>
      </c>
      <c r="I20" s="22">
        <v>823.589251981968</v>
      </c>
      <c r="J20" s="22">
        <v>825.44102836493528</v>
      </c>
      <c r="K20" s="22">
        <v>825.37652582865803</v>
      </c>
      <c r="L20" s="22">
        <v>826.480513058783</v>
      </c>
      <c r="M20" s="22">
        <v>825.04170665559479</v>
      </c>
      <c r="N20" s="22">
        <v>826.9924239346949</v>
      </c>
    </row>
    <row r="21" spans="1:14" x14ac:dyDescent="0.25">
      <c r="A21" s="27" t="s">
        <v>41</v>
      </c>
      <c r="B21" s="27"/>
      <c r="C21" s="29">
        <v>840.10786090462011</v>
      </c>
      <c r="D21" s="29">
        <v>844.48158000365254</v>
      </c>
      <c r="E21" s="29">
        <v>836.94508897998878</v>
      </c>
      <c r="F21" s="29">
        <v>839.17898500729507</v>
      </c>
      <c r="G21" s="29">
        <v>838.41482941627726</v>
      </c>
      <c r="H21" s="29">
        <v>838.33274357736434</v>
      </c>
      <c r="I21" s="29">
        <v>839.8737741753522</v>
      </c>
      <c r="J21" s="29">
        <v>838.46999946615051</v>
      </c>
      <c r="K21" s="29">
        <v>838.56380725503732</v>
      </c>
      <c r="L21" s="29">
        <v>838.15824372345548</v>
      </c>
      <c r="M21" s="29">
        <v>839.45633518576983</v>
      </c>
      <c r="N21" s="29">
        <v>839.44865733673623</v>
      </c>
    </row>
    <row r="22" spans="1:14" x14ac:dyDescent="0.25">
      <c r="A22" s="63" t="s">
        <v>44</v>
      </c>
      <c r="B22" s="63"/>
      <c r="C22" s="26">
        <f>SUM(C23:C24)</f>
        <v>1674.8768218995192</v>
      </c>
      <c r="D22" s="26">
        <f t="shared" ref="D22:N22" si="4">SUM(D23:D24)</f>
        <v>1668.2611568273082</v>
      </c>
      <c r="E22" s="26">
        <f t="shared" si="4"/>
        <v>1674.9092668368003</v>
      </c>
      <c r="F22" s="26">
        <f t="shared" si="4"/>
        <v>1671.2993342826721</v>
      </c>
      <c r="G22" s="26">
        <f t="shared" si="4"/>
        <v>1675.7999365714127</v>
      </c>
      <c r="H22" s="26">
        <f t="shared" si="4"/>
        <v>1671.7727293562241</v>
      </c>
      <c r="I22" s="26">
        <f t="shared" si="4"/>
        <v>1669.9461789951886</v>
      </c>
      <c r="J22" s="26">
        <f t="shared" si="4"/>
        <v>1669.0346801221312</v>
      </c>
      <c r="K22" s="26">
        <f t="shared" si="4"/>
        <v>1669.6956212115406</v>
      </c>
      <c r="L22" s="26">
        <f t="shared" si="4"/>
        <v>1667.7553251801189</v>
      </c>
      <c r="M22" s="26">
        <f t="shared" si="4"/>
        <v>1669.3795803182672</v>
      </c>
      <c r="N22" s="26">
        <f t="shared" si="4"/>
        <v>1666.0402801144951</v>
      </c>
    </row>
    <row r="23" spans="1:14" x14ac:dyDescent="0.25">
      <c r="A23" s="60" t="s">
        <v>42</v>
      </c>
      <c r="B23" s="60"/>
      <c r="C23" s="23">
        <v>846.22050252837619</v>
      </c>
      <c r="D23" s="22">
        <v>844.64776206470788</v>
      </c>
      <c r="E23" s="22">
        <v>844.37489302164533</v>
      </c>
      <c r="F23" s="22">
        <v>843.73755693221904</v>
      </c>
      <c r="G23" s="22">
        <v>847.92366245650555</v>
      </c>
      <c r="H23" s="22">
        <v>844.67550125206083</v>
      </c>
      <c r="I23" s="22">
        <v>843.01128383113166</v>
      </c>
      <c r="J23" s="22">
        <v>841.67998547431239</v>
      </c>
      <c r="K23" s="22">
        <v>841.91213540551212</v>
      </c>
      <c r="L23" s="22">
        <v>840.51731234962131</v>
      </c>
      <c r="M23" s="22">
        <v>842.01239847039142</v>
      </c>
      <c r="N23" s="22">
        <v>839.28494063978337</v>
      </c>
    </row>
    <row r="24" spans="1:14" x14ac:dyDescent="0.25">
      <c r="A24" s="10" t="s">
        <v>43</v>
      </c>
      <c r="B24" s="10"/>
      <c r="C24" s="23">
        <v>828.65631937114301</v>
      </c>
      <c r="D24" s="23">
        <v>823.61339476260048</v>
      </c>
      <c r="E24" s="23">
        <v>830.53437381515505</v>
      </c>
      <c r="F24" s="23">
        <v>827.56177735045321</v>
      </c>
      <c r="G24" s="23">
        <v>827.87627411490723</v>
      </c>
      <c r="H24" s="23">
        <v>827.09722810416326</v>
      </c>
      <c r="I24" s="23">
        <v>826.93489516405691</v>
      </c>
      <c r="J24" s="23">
        <v>827.35469464781886</v>
      </c>
      <c r="K24" s="23">
        <v>827.78348580602858</v>
      </c>
      <c r="L24" s="23">
        <v>827.23801283049761</v>
      </c>
      <c r="M24" s="23">
        <v>827.36718184787583</v>
      </c>
      <c r="N24" s="23">
        <v>826.75533947471183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-12.909867029447014</v>
      </c>
      <c r="D26" s="32">
        <f t="shared" ref="D26:N26" si="5">D19-D22</f>
        <v>-0.82093249228591958</v>
      </c>
      <c r="E26" s="32">
        <f t="shared" si="5"/>
        <v>-14.098131189829246</v>
      </c>
      <c r="F26" s="32">
        <f t="shared" si="5"/>
        <v>-8.1593261397053993</v>
      </c>
      <c r="G26" s="32">
        <f t="shared" si="5"/>
        <v>-17.691061628971511</v>
      </c>
      <c r="H26" s="32">
        <f t="shared" si="5"/>
        <v>-10.317801417764485</v>
      </c>
      <c r="I26" s="32">
        <f t="shared" si="5"/>
        <v>-6.4831528378683743</v>
      </c>
      <c r="J26" s="32">
        <f t="shared" si="5"/>
        <v>-5.1236522910453459</v>
      </c>
      <c r="K26" s="32">
        <f t="shared" si="5"/>
        <v>-5.7552881278452332</v>
      </c>
      <c r="L26" s="32">
        <f t="shared" si="5"/>
        <v>-3.1165683978804282</v>
      </c>
      <c r="M26" s="32">
        <f t="shared" si="5"/>
        <v>-4.8815384769025059</v>
      </c>
      <c r="N26" s="32">
        <f t="shared" si="5"/>
        <v>0.40080115693604057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-75.16368268674546</v>
      </c>
      <c r="D30" s="32">
        <f t="shared" ref="D30:N30" si="6">D17+D26+D28</f>
        <v>-71.304166507307002</v>
      </c>
      <c r="E30" s="32">
        <f t="shared" si="6"/>
        <v>-94.063468774196451</v>
      </c>
      <c r="F30" s="32">
        <f t="shared" si="6"/>
        <v>-100.84398253796917</v>
      </c>
      <c r="G30" s="32">
        <f t="shared" si="6"/>
        <v>-108.30305569066934</v>
      </c>
      <c r="H30" s="32">
        <f t="shared" si="6"/>
        <v>-106.05432552831206</v>
      </c>
      <c r="I30" s="32">
        <f t="shared" si="6"/>
        <v>-99.394774246303825</v>
      </c>
      <c r="J30" s="32">
        <f t="shared" si="6"/>
        <v>-108.40102393135385</v>
      </c>
      <c r="K30" s="32">
        <f t="shared" si="6"/>
        <v>-112.25465174123701</v>
      </c>
      <c r="L30" s="32">
        <f t="shared" si="6"/>
        <v>-124.06565936642045</v>
      </c>
      <c r="M30" s="32">
        <f t="shared" si="6"/>
        <v>-128.52535433039816</v>
      </c>
      <c r="N30" s="32">
        <f t="shared" si="6"/>
        <v>-138.89160211406238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38813.836317313253</v>
      </c>
      <c r="D32" s="21">
        <v>38742.532150805942</v>
      </c>
      <c r="E32" s="21">
        <v>38648.468682031751</v>
      </c>
      <c r="F32" s="21">
        <v>38547.624699493783</v>
      </c>
      <c r="G32" s="21">
        <v>38439.321643803123</v>
      </c>
      <c r="H32" s="21">
        <v>38333.267318274797</v>
      </c>
      <c r="I32" s="21">
        <v>38233.872544028498</v>
      </c>
      <c r="J32" s="21">
        <v>38125.471520097148</v>
      </c>
      <c r="K32" s="21">
        <v>38013.216868355899</v>
      </c>
      <c r="L32" s="21">
        <v>37889.151208989482</v>
      </c>
      <c r="M32" s="21">
        <v>37760.625854659091</v>
      </c>
      <c r="N32" s="21">
        <v>37621.734252545022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-1.9327748897309815E-3</v>
      </c>
      <c r="D34" s="39">
        <f t="shared" ref="D34:N34" si="7">(D32/D8)-1</f>
        <v>-1.8370811358191519E-3</v>
      </c>
      <c r="E34" s="39">
        <f t="shared" si="7"/>
        <v>-2.4279122595303182E-3</v>
      </c>
      <c r="F34" s="39">
        <f t="shared" si="7"/>
        <v>-2.6092620478092021E-3</v>
      </c>
      <c r="G34" s="39">
        <f t="shared" si="7"/>
        <v>-2.8095909030700916E-3</v>
      </c>
      <c r="H34" s="39">
        <f t="shared" si="7"/>
        <v>-2.7590061685031086E-3</v>
      </c>
      <c r="I34" s="39">
        <f t="shared" si="7"/>
        <v>-2.5929116195873014E-3</v>
      </c>
      <c r="J34" s="39">
        <f t="shared" si="7"/>
        <v>-2.8352091148109437E-3</v>
      </c>
      <c r="K34" s="39">
        <f t="shared" si="7"/>
        <v>-2.9443478930372136E-3</v>
      </c>
      <c r="L34" s="39">
        <f t="shared" si="7"/>
        <v>-3.2637506001155225E-3</v>
      </c>
      <c r="M34" s="39">
        <f t="shared" si="7"/>
        <v>-3.3921412918824778E-3</v>
      </c>
      <c r="N34" s="39">
        <f t="shared" si="7"/>
        <v>-3.6782123963904345E-3</v>
      </c>
    </row>
    <row r="35" spans="1:14" ht="15.75" thickBot="1" x14ac:dyDescent="0.3">
      <c r="A35" s="40" t="s">
        <v>15</v>
      </c>
      <c r="B35" s="41"/>
      <c r="C35" s="42">
        <f>(C32/$C$8)-1</f>
        <v>-1.9327748897309815E-3</v>
      </c>
      <c r="D35" s="42">
        <f t="shared" ref="D35:N35" si="8">(D32/$C$8)-1</f>
        <v>-3.7663053612604358E-3</v>
      </c>
      <c r="E35" s="42">
        <f t="shared" si="8"/>
        <v>-6.1850733618310505E-3</v>
      </c>
      <c r="F35" s="42">
        <f t="shared" si="8"/>
        <v>-8.7781969324542963E-3</v>
      </c>
      <c r="G35" s="42">
        <f t="shared" si="8"/>
        <v>-1.1563124693277693E-2</v>
      </c>
      <c r="H35" s="42">
        <f t="shared" si="8"/>
        <v>-1.429022812942482E-2</v>
      </c>
      <c r="I35" s="42">
        <f t="shared" si="8"/>
        <v>-1.6846086450448716E-2</v>
      </c>
      <c r="J35" s="42">
        <f t="shared" si="8"/>
        <v>-1.9633533387406477E-2</v>
      </c>
      <c r="K35" s="42">
        <f t="shared" si="8"/>
        <v>-2.2520073327781609E-2</v>
      </c>
      <c r="L35" s="42">
        <f t="shared" si="8"/>
        <v>-2.5710324025058906E-2</v>
      </c>
      <c r="M35" s="42">
        <f t="shared" si="8"/>
        <v>-2.9015252265188307E-2</v>
      </c>
      <c r="N35" s="42">
        <f t="shared" si="8"/>
        <v>-3.2586740401012615E-2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1.5501190395903752</v>
      </c>
      <c r="D41" s="47">
        <v>1.5690765880057951</v>
      </c>
      <c r="E41" s="47">
        <v>1.5703126221233197</v>
      </c>
      <c r="F41" s="47">
        <v>1.5629167690183861</v>
      </c>
      <c r="G41" s="47">
        <v>1.5637415947457631</v>
      </c>
      <c r="H41" s="47">
        <v>1.5608218604145712</v>
      </c>
      <c r="I41" s="47">
        <v>1.5692895125710327</v>
      </c>
      <c r="J41" s="47">
        <v>1.5735209056797548</v>
      </c>
      <c r="K41" s="47">
        <v>1.5813118722839721</v>
      </c>
      <c r="L41" s="47">
        <v>1.585153420336034</v>
      </c>
      <c r="M41" s="47">
        <v>1.5891175169436906</v>
      </c>
      <c r="N41" s="47">
        <v>1.5984662068362179</v>
      </c>
    </row>
    <row r="43" spans="1:14" x14ac:dyDescent="0.25">
      <c r="A43" s="48" t="s">
        <v>31</v>
      </c>
      <c r="B43" s="48"/>
      <c r="C43" s="49">
        <v>108.51418159862205</v>
      </c>
      <c r="D43" s="49">
        <v>109.9097716689529</v>
      </c>
      <c r="E43" s="49">
        <v>110.7102906646868</v>
      </c>
      <c r="F43" s="49">
        <v>111.68809956724279</v>
      </c>
      <c r="G43" s="49">
        <v>109.49363220524756</v>
      </c>
      <c r="H43" s="49">
        <v>108.52725192606847</v>
      </c>
      <c r="I43" s="49">
        <v>106.18704770219517</v>
      </c>
      <c r="J43" s="49">
        <v>106.36416165299188</v>
      </c>
      <c r="K43" s="49">
        <v>104.96588760489101</v>
      </c>
      <c r="L43" s="49">
        <v>105.63728772814586</v>
      </c>
      <c r="M43" s="49">
        <v>103.73488266510172</v>
      </c>
      <c r="N43" s="49">
        <v>104.67431266025856</v>
      </c>
    </row>
    <row r="44" spans="1:14" x14ac:dyDescent="0.25">
      <c r="A44" s="19" t="s">
        <v>47</v>
      </c>
      <c r="B44" s="19"/>
      <c r="C44" s="50">
        <v>109.80051327051029</v>
      </c>
      <c r="D44" s="50">
        <v>109.90977166895291</v>
      </c>
      <c r="E44" s="50">
        <v>110.46995703140625</v>
      </c>
      <c r="F44" s="50">
        <v>111.22642048504323</v>
      </c>
      <c r="G44" s="50">
        <v>108.8386277532629</v>
      </c>
      <c r="H44" s="50">
        <v>107.66330829594624</v>
      </c>
      <c r="I44" s="50">
        <v>105.16987147093478</v>
      </c>
      <c r="J44" s="50">
        <v>105.19550672587542</v>
      </c>
      <c r="K44" s="50">
        <v>103.67387391342849</v>
      </c>
      <c r="L44" s="50">
        <v>104.21287126323094</v>
      </c>
      <c r="M44" s="50">
        <v>102.2097799148695</v>
      </c>
      <c r="N44" s="50">
        <v>103.0335784652863</v>
      </c>
    </row>
    <row r="45" spans="1:14" x14ac:dyDescent="0.25">
      <c r="A45" s="51" t="s">
        <v>48</v>
      </c>
      <c r="B45" s="51"/>
      <c r="C45" s="52">
        <v>107.30399955191803</v>
      </c>
      <c r="D45" s="52">
        <v>109.90977166895291</v>
      </c>
      <c r="E45" s="52">
        <v>110.93969190166919</v>
      </c>
      <c r="F45" s="52">
        <v>112.13126437164769</v>
      </c>
      <c r="G45" s="52">
        <v>110.12438253255536</v>
      </c>
      <c r="H45" s="52">
        <v>109.36286705583967</v>
      </c>
      <c r="I45" s="52">
        <v>107.17376607767739</v>
      </c>
      <c r="J45" s="52">
        <v>107.50202329827597</v>
      </c>
      <c r="K45" s="52">
        <v>106.22825876586363</v>
      </c>
      <c r="L45" s="52">
        <v>107.03097432040607</v>
      </c>
      <c r="M45" s="52">
        <v>105.22516539637786</v>
      </c>
      <c r="N45" s="52">
        <v>106.28091746971302</v>
      </c>
    </row>
    <row r="47" spans="1:14" x14ac:dyDescent="0.25">
      <c r="A47" s="48" t="s">
        <v>32</v>
      </c>
      <c r="B47" s="48"/>
      <c r="C47" s="49">
        <v>78.524219599594986</v>
      </c>
      <c r="D47" s="49">
        <v>78.371152794883315</v>
      </c>
      <c r="E47" s="49">
        <v>78.281115616695118</v>
      </c>
      <c r="F47" s="49">
        <v>78.176574399626958</v>
      </c>
      <c r="G47" s="49">
        <v>78.42114760349088</v>
      </c>
      <c r="H47" s="49">
        <v>78.532135141586622</v>
      </c>
      <c r="I47" s="49">
        <v>78.802597046022456</v>
      </c>
      <c r="J47" s="49">
        <v>78.786619547744095</v>
      </c>
      <c r="K47" s="49">
        <v>78.947964885079884</v>
      </c>
      <c r="L47" s="49">
        <v>78.878830139513468</v>
      </c>
      <c r="M47" s="49">
        <v>79.107136218485977</v>
      </c>
      <c r="N47" s="49">
        <v>79.00574674873782</v>
      </c>
    </row>
    <row r="48" spans="1:14" x14ac:dyDescent="0.25">
      <c r="A48" s="19" t="s">
        <v>45</v>
      </c>
      <c r="B48" s="19"/>
      <c r="C48" s="50">
        <v>76.199300350592381</v>
      </c>
      <c r="D48" s="50">
        <v>76.188163742024258</v>
      </c>
      <c r="E48" s="50">
        <v>76.124194980376416</v>
      </c>
      <c r="F48" s="50">
        <v>76.037857874010399</v>
      </c>
      <c r="G48" s="50">
        <v>76.318706902613755</v>
      </c>
      <c r="H48" s="50">
        <v>76.458491783327574</v>
      </c>
      <c r="I48" s="50">
        <v>76.761077672745259</v>
      </c>
      <c r="J48" s="50">
        <v>76.760697777911417</v>
      </c>
      <c r="K48" s="50">
        <v>76.947532055588766</v>
      </c>
      <c r="L48" s="50">
        <v>76.886101819891522</v>
      </c>
      <c r="M48" s="50">
        <v>77.138805318607254</v>
      </c>
      <c r="N48" s="50">
        <v>77.044338306361652</v>
      </c>
    </row>
    <row r="49" spans="1:14" x14ac:dyDescent="0.25">
      <c r="A49" s="51" t="s">
        <v>46</v>
      </c>
      <c r="B49" s="51"/>
      <c r="C49" s="52">
        <v>80.583659992415846</v>
      </c>
      <c r="D49" s="52">
        <v>80.319374508375176</v>
      </c>
      <c r="E49" s="52">
        <v>80.221496836428258</v>
      </c>
      <c r="F49" s="52">
        <v>80.107952471164609</v>
      </c>
      <c r="G49" s="52">
        <v>80.320492758371202</v>
      </c>
      <c r="H49" s="52">
        <v>80.408473071707036</v>
      </c>
      <c r="I49" s="52">
        <v>80.643387338705423</v>
      </c>
      <c r="J49" s="52">
        <v>80.616287629885932</v>
      </c>
      <c r="K49" s="52">
        <v>80.755198996078391</v>
      </c>
      <c r="L49" s="52">
        <v>80.680483344279963</v>
      </c>
      <c r="M49" s="52">
        <v>80.878117371865457</v>
      </c>
      <c r="N49" s="52">
        <v>80.776275590170329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98E96-2810-4012-BBC4-0F2B268BF8CA}">
  <dimension ref="A1:N53"/>
  <sheetViews>
    <sheetView workbookViewId="0">
      <selection activeCell="C47" sqref="C47:N47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59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17301</v>
      </c>
      <c r="D8" s="21">
        <v>17307.12824910734</v>
      </c>
      <c r="E8" s="21">
        <v>17311.323276562918</v>
      </c>
      <c r="F8" s="21">
        <v>17302.222707399305</v>
      </c>
      <c r="G8" s="21">
        <v>17287.819915247688</v>
      </c>
      <c r="H8" s="21">
        <v>17268.277199823668</v>
      </c>
      <c r="I8" s="21">
        <v>17248.45299255276</v>
      </c>
      <c r="J8" s="21">
        <v>17230.211495452291</v>
      </c>
      <c r="K8" s="21">
        <v>17208.851383146615</v>
      </c>
      <c r="L8" s="21">
        <v>17183.779507070667</v>
      </c>
      <c r="M8" s="21">
        <v>17154.407444911198</v>
      </c>
      <c r="N8" s="21">
        <v>17122.665681408525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166.47552864250744</v>
      </c>
      <c r="D10" s="26">
        <f t="shared" ref="D10:N10" si="0">SUM(D11:D12)</f>
        <v>167.43229257971757</v>
      </c>
      <c r="E10" s="26">
        <f t="shared" si="0"/>
        <v>166.77480893820916</v>
      </c>
      <c r="F10" s="26">
        <f t="shared" si="0"/>
        <v>164.9800684783383</v>
      </c>
      <c r="G10" s="26">
        <f t="shared" si="0"/>
        <v>164.19792675521188</v>
      </c>
      <c r="H10" s="26">
        <f t="shared" si="0"/>
        <v>162.8670220129776</v>
      </c>
      <c r="I10" s="26">
        <f t="shared" si="0"/>
        <v>162.52549797657801</v>
      </c>
      <c r="J10" s="26">
        <f t="shared" si="0"/>
        <v>161.87199640582932</v>
      </c>
      <c r="K10" s="26">
        <f t="shared" si="0"/>
        <v>161.61484839817331</v>
      </c>
      <c r="L10" s="26">
        <f t="shared" si="0"/>
        <v>160.8761562800133</v>
      </c>
      <c r="M10" s="26">
        <f t="shared" si="0"/>
        <v>160.11296277772794</v>
      </c>
      <c r="N10" s="26">
        <f t="shared" si="0"/>
        <v>159.8136077658032</v>
      </c>
    </row>
    <row r="11" spans="1:14" x14ac:dyDescent="0.25">
      <c r="A11" s="20" t="s">
        <v>34</v>
      </c>
      <c r="B11" s="18"/>
      <c r="C11" s="22">
        <v>85.186957414639537</v>
      </c>
      <c r="D11" s="22">
        <v>85.870078012582411</v>
      </c>
      <c r="E11" s="22">
        <v>85.602494047975398</v>
      </c>
      <c r="F11" s="22">
        <v>84.411717521703721</v>
      </c>
      <c r="G11" s="22">
        <v>84.156759348176877</v>
      </c>
      <c r="H11" s="22">
        <v>83.274616472722457</v>
      </c>
      <c r="I11" s="22">
        <v>83.241320268003861</v>
      </c>
      <c r="J11" s="22">
        <v>82.913492050804379</v>
      </c>
      <c r="K11" s="22">
        <v>82.716260991191064</v>
      </c>
      <c r="L11" s="22">
        <v>82.420706826556113</v>
      </c>
      <c r="M11" s="22">
        <v>82.185643127929509</v>
      </c>
      <c r="N11" s="22">
        <v>81.900913070710189</v>
      </c>
    </row>
    <row r="12" spans="1:14" x14ac:dyDescent="0.25">
      <c r="A12" s="27" t="s">
        <v>35</v>
      </c>
      <c r="B12" s="28"/>
      <c r="C12" s="29">
        <v>81.288571227867905</v>
      </c>
      <c r="D12" s="29">
        <v>81.562214567135157</v>
      </c>
      <c r="E12" s="29">
        <v>81.172314890233764</v>
      </c>
      <c r="F12" s="29">
        <v>80.568350956634575</v>
      </c>
      <c r="G12" s="29">
        <v>80.041167407035005</v>
      </c>
      <c r="H12" s="29">
        <v>79.592405540255143</v>
      </c>
      <c r="I12" s="29">
        <v>79.284177708574148</v>
      </c>
      <c r="J12" s="29">
        <v>78.958504355024942</v>
      </c>
      <c r="K12" s="29">
        <v>78.898587406982244</v>
      </c>
      <c r="L12" s="29">
        <v>78.455449453457192</v>
      </c>
      <c r="M12" s="29">
        <v>77.927319649798434</v>
      </c>
      <c r="N12" s="29">
        <v>77.912694695093009</v>
      </c>
    </row>
    <row r="13" spans="1:14" x14ac:dyDescent="0.25">
      <c r="A13" s="33" t="s">
        <v>36</v>
      </c>
      <c r="B13" s="18"/>
      <c r="C13" s="26">
        <f>SUM(C14:C15)</f>
        <v>186.11968426858266</v>
      </c>
      <c r="D13" s="26">
        <f t="shared" ref="D13:N13" si="1">SUM(D14:D15)</f>
        <v>193.66683217182543</v>
      </c>
      <c r="E13" s="26">
        <f t="shared" si="1"/>
        <v>200.30880483950887</v>
      </c>
      <c r="F13" s="26">
        <f t="shared" si="1"/>
        <v>206.79046459262611</v>
      </c>
      <c r="G13" s="26">
        <f t="shared" si="1"/>
        <v>206.74453913605859</v>
      </c>
      <c r="H13" s="26">
        <f t="shared" si="1"/>
        <v>209.05888793431012</v>
      </c>
      <c r="I13" s="26">
        <f t="shared" si="1"/>
        <v>208.63823742034589</v>
      </c>
      <c r="J13" s="26">
        <f t="shared" si="1"/>
        <v>213.37013701294666</v>
      </c>
      <c r="K13" s="26">
        <f t="shared" si="1"/>
        <v>214.88652962777087</v>
      </c>
      <c r="L13" s="26">
        <f t="shared" si="1"/>
        <v>220.58964819824632</v>
      </c>
      <c r="M13" s="26">
        <f t="shared" si="1"/>
        <v>221.3784526532354</v>
      </c>
      <c r="N13" s="26">
        <f t="shared" si="1"/>
        <v>227.66008927137702</v>
      </c>
    </row>
    <row r="14" spans="1:14" x14ac:dyDescent="0.25">
      <c r="A14" s="20" t="s">
        <v>37</v>
      </c>
      <c r="B14" s="18"/>
      <c r="C14" s="22">
        <v>94.892692659887899</v>
      </c>
      <c r="D14" s="22">
        <v>97.709247896911251</v>
      </c>
      <c r="E14" s="22">
        <v>100.98208676143899</v>
      </c>
      <c r="F14" s="22">
        <v>104.06431593739751</v>
      </c>
      <c r="G14" s="22">
        <v>103.88060878853926</v>
      </c>
      <c r="H14" s="22">
        <v>105.04028428798905</v>
      </c>
      <c r="I14" s="22">
        <v>104.87181052117315</v>
      </c>
      <c r="J14" s="22">
        <v>107.02499428980181</v>
      </c>
      <c r="K14" s="22">
        <v>107.55053994869242</v>
      </c>
      <c r="L14" s="22">
        <v>110.23346634641821</v>
      </c>
      <c r="M14" s="22">
        <v>110.30865569916389</v>
      </c>
      <c r="N14" s="22">
        <v>112.88021820631263</v>
      </c>
    </row>
    <row r="15" spans="1:14" x14ac:dyDescent="0.25">
      <c r="A15" s="10" t="s">
        <v>38</v>
      </c>
      <c r="B15" s="12"/>
      <c r="C15" s="23">
        <v>91.226991608694775</v>
      </c>
      <c r="D15" s="23">
        <v>95.957584274914197</v>
      </c>
      <c r="E15" s="23">
        <v>99.32671807806986</v>
      </c>
      <c r="F15" s="23">
        <v>102.72614865522861</v>
      </c>
      <c r="G15" s="23">
        <v>102.86393034751933</v>
      </c>
      <c r="H15" s="23">
        <v>104.01860364632107</v>
      </c>
      <c r="I15" s="23">
        <v>103.76642689917276</v>
      </c>
      <c r="J15" s="23">
        <v>106.34514272314483</v>
      </c>
      <c r="K15" s="23">
        <v>107.33598967907847</v>
      </c>
      <c r="L15" s="23">
        <v>110.35618185182813</v>
      </c>
      <c r="M15" s="23">
        <v>111.06979695407151</v>
      </c>
      <c r="N15" s="23">
        <v>114.77987106506438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-19.644155626075218</v>
      </c>
      <c r="D17" s="32">
        <f t="shared" ref="D17:N17" si="2">D10-D13</f>
        <v>-26.234539592107865</v>
      </c>
      <c r="E17" s="32">
        <f t="shared" si="2"/>
        <v>-33.533995901299704</v>
      </c>
      <c r="F17" s="32">
        <f t="shared" si="2"/>
        <v>-41.810396114287812</v>
      </c>
      <c r="G17" s="32">
        <f t="shared" si="2"/>
        <v>-42.54661238084671</v>
      </c>
      <c r="H17" s="32">
        <f t="shared" si="2"/>
        <v>-46.191865921332521</v>
      </c>
      <c r="I17" s="32">
        <f t="shared" si="2"/>
        <v>-46.112739443767879</v>
      </c>
      <c r="J17" s="32">
        <f t="shared" si="2"/>
        <v>-51.498140607117335</v>
      </c>
      <c r="K17" s="32">
        <f t="shared" si="2"/>
        <v>-53.271681229597561</v>
      </c>
      <c r="L17" s="32">
        <f t="shared" si="2"/>
        <v>-59.713491918233018</v>
      </c>
      <c r="M17" s="32">
        <f t="shared" si="2"/>
        <v>-61.265489875507456</v>
      </c>
      <c r="N17" s="32">
        <f t="shared" si="2"/>
        <v>-67.84648150557382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776.46648238741614</v>
      </c>
      <c r="D19" s="26">
        <f t="shared" ref="D19:N19" si="3">SUM(D20:D21)</f>
        <v>778.89093005497102</v>
      </c>
      <c r="E19" s="26">
        <f t="shared" si="3"/>
        <v>775.79943033593906</v>
      </c>
      <c r="F19" s="26">
        <f t="shared" si="3"/>
        <v>777.29585057580346</v>
      </c>
      <c r="G19" s="26">
        <f t="shared" si="3"/>
        <v>775.39374084552992</v>
      </c>
      <c r="H19" s="26">
        <f t="shared" si="3"/>
        <v>776.64497577369968</v>
      </c>
      <c r="I19" s="26">
        <f t="shared" si="3"/>
        <v>777.75469402700378</v>
      </c>
      <c r="J19" s="26">
        <f t="shared" si="3"/>
        <v>778.11561324361583</v>
      </c>
      <c r="K19" s="26">
        <f t="shared" si="3"/>
        <v>777.90610634254108</v>
      </c>
      <c r="L19" s="26">
        <f t="shared" si="3"/>
        <v>778.28367596572457</v>
      </c>
      <c r="M19" s="26">
        <f t="shared" si="3"/>
        <v>778.13250908834732</v>
      </c>
      <c r="N19" s="26">
        <f t="shared" si="3"/>
        <v>779.80226628121636</v>
      </c>
    </row>
    <row r="20" spans="1:14" x14ac:dyDescent="0.25">
      <c r="A20" s="60" t="s">
        <v>40</v>
      </c>
      <c r="B20" s="60"/>
      <c r="C20" s="22">
        <v>383.54536560123296</v>
      </c>
      <c r="D20" s="22">
        <v>384.35179366723639</v>
      </c>
      <c r="E20" s="22">
        <v>384.56243048983413</v>
      </c>
      <c r="F20" s="22">
        <v>384.33001524961071</v>
      </c>
      <c r="G20" s="22">
        <v>382.89392844418427</v>
      </c>
      <c r="H20" s="22">
        <v>384.41751485008234</v>
      </c>
      <c r="I20" s="22">
        <v>384.44740357432062</v>
      </c>
      <c r="J20" s="22">
        <v>385.58869513390181</v>
      </c>
      <c r="K20" s="22">
        <v>385.15630584959803</v>
      </c>
      <c r="L20" s="22">
        <v>385.90082136775067</v>
      </c>
      <c r="M20" s="22">
        <v>385.21488726784804</v>
      </c>
      <c r="N20" s="22">
        <v>386.54406802927741</v>
      </c>
    </row>
    <row r="21" spans="1:14" x14ac:dyDescent="0.25">
      <c r="A21" s="27" t="s">
        <v>41</v>
      </c>
      <c r="B21" s="27"/>
      <c r="C21" s="29">
        <v>392.92111678618312</v>
      </c>
      <c r="D21" s="29">
        <v>394.53913638773457</v>
      </c>
      <c r="E21" s="29">
        <v>391.23699984610494</v>
      </c>
      <c r="F21" s="29">
        <v>392.96583532619275</v>
      </c>
      <c r="G21" s="29">
        <v>392.49981240134565</v>
      </c>
      <c r="H21" s="29">
        <v>392.22746092361734</v>
      </c>
      <c r="I21" s="29">
        <v>393.30729045268316</v>
      </c>
      <c r="J21" s="29">
        <v>392.52691810971402</v>
      </c>
      <c r="K21" s="29">
        <v>392.749800492943</v>
      </c>
      <c r="L21" s="29">
        <v>392.38285459797396</v>
      </c>
      <c r="M21" s="29">
        <v>392.91762182049928</v>
      </c>
      <c r="N21" s="29">
        <v>393.25819825193889</v>
      </c>
    </row>
    <row r="22" spans="1:14" x14ac:dyDescent="0.25">
      <c r="A22" s="63" t="s">
        <v>44</v>
      </c>
      <c r="B22" s="63"/>
      <c r="C22" s="26">
        <f>SUM(C23:C24)</f>
        <v>750.69407765399887</v>
      </c>
      <c r="D22" s="26">
        <f t="shared" ref="D22:N22" si="4">SUM(D23:D24)</f>
        <v>748.46136300728506</v>
      </c>
      <c r="E22" s="26">
        <f t="shared" si="4"/>
        <v>751.36600359825229</v>
      </c>
      <c r="F22" s="26">
        <f t="shared" si="4"/>
        <v>749.88824661313834</v>
      </c>
      <c r="G22" s="26">
        <f t="shared" si="4"/>
        <v>752.38984388869869</v>
      </c>
      <c r="H22" s="26">
        <f t="shared" si="4"/>
        <v>750.27731712327682</v>
      </c>
      <c r="I22" s="26">
        <f t="shared" si="4"/>
        <v>749.88345168370188</v>
      </c>
      <c r="J22" s="26">
        <f t="shared" si="4"/>
        <v>747.97758494217692</v>
      </c>
      <c r="K22" s="26">
        <f t="shared" si="4"/>
        <v>749.70630118888835</v>
      </c>
      <c r="L22" s="26">
        <f t="shared" si="4"/>
        <v>747.94224620696286</v>
      </c>
      <c r="M22" s="26">
        <f t="shared" si="4"/>
        <v>748.60878271550928</v>
      </c>
      <c r="N22" s="26">
        <f t="shared" si="4"/>
        <v>747.32616496336118</v>
      </c>
    </row>
    <row r="23" spans="1:14" x14ac:dyDescent="0.25">
      <c r="A23" s="60" t="s">
        <v>42</v>
      </c>
      <c r="B23" s="60"/>
      <c r="C23" s="23">
        <v>378.82484029779783</v>
      </c>
      <c r="D23" s="22">
        <v>377.9082241799461</v>
      </c>
      <c r="E23" s="22">
        <v>377.67038936402014</v>
      </c>
      <c r="F23" s="22">
        <v>377.22921226531906</v>
      </c>
      <c r="G23" s="22">
        <v>380.04104534631432</v>
      </c>
      <c r="H23" s="22">
        <v>378.03347672885957</v>
      </c>
      <c r="I23" s="22">
        <v>377.79430687449872</v>
      </c>
      <c r="J23" s="22">
        <v>376.19715253292247</v>
      </c>
      <c r="K23" s="22">
        <v>377.13854131427888</v>
      </c>
      <c r="L23" s="22">
        <v>376.03063605336092</v>
      </c>
      <c r="M23" s="22">
        <v>376.81652915451241</v>
      </c>
      <c r="N23" s="22">
        <v>375.85127876269524</v>
      </c>
    </row>
    <row r="24" spans="1:14" x14ac:dyDescent="0.25">
      <c r="A24" s="10" t="s">
        <v>43</v>
      </c>
      <c r="B24" s="10"/>
      <c r="C24" s="23">
        <v>371.86923735620098</v>
      </c>
      <c r="D24" s="23">
        <v>370.55313882733896</v>
      </c>
      <c r="E24" s="23">
        <v>373.69561423423215</v>
      </c>
      <c r="F24" s="23">
        <v>372.65903434781922</v>
      </c>
      <c r="G24" s="23">
        <v>372.34879854238437</v>
      </c>
      <c r="H24" s="23">
        <v>372.2438403944173</v>
      </c>
      <c r="I24" s="23">
        <v>372.08914480920311</v>
      </c>
      <c r="J24" s="23">
        <v>371.78043240925444</v>
      </c>
      <c r="K24" s="23">
        <v>372.56775987460946</v>
      </c>
      <c r="L24" s="23">
        <v>371.911610153602</v>
      </c>
      <c r="M24" s="23">
        <v>371.79225356099681</v>
      </c>
      <c r="N24" s="23">
        <v>371.47488620066594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25.772404733417261</v>
      </c>
      <c r="D26" s="32">
        <f t="shared" ref="D26:N26" si="5">D19-D22</f>
        <v>30.429567047685964</v>
      </c>
      <c r="E26" s="32">
        <f t="shared" si="5"/>
        <v>24.433426737686773</v>
      </c>
      <c r="F26" s="32">
        <f t="shared" si="5"/>
        <v>27.407603962665121</v>
      </c>
      <c r="G26" s="32">
        <f t="shared" si="5"/>
        <v>23.003896956831227</v>
      </c>
      <c r="H26" s="32">
        <f t="shared" si="5"/>
        <v>26.367658650422868</v>
      </c>
      <c r="I26" s="32">
        <f t="shared" si="5"/>
        <v>27.871242343301901</v>
      </c>
      <c r="J26" s="32">
        <f t="shared" si="5"/>
        <v>30.138028301438908</v>
      </c>
      <c r="K26" s="32">
        <f t="shared" si="5"/>
        <v>28.199805153652733</v>
      </c>
      <c r="L26" s="32">
        <f t="shared" si="5"/>
        <v>30.341429758761706</v>
      </c>
      <c r="M26" s="32">
        <f t="shared" si="5"/>
        <v>29.523726372838041</v>
      </c>
      <c r="N26" s="32">
        <f t="shared" si="5"/>
        <v>32.476101317855182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6.1282491073420431</v>
      </c>
      <c r="D30" s="32">
        <f t="shared" ref="D30:N30" si="6">D17+D26+D28</f>
        <v>4.1950274555780993</v>
      </c>
      <c r="E30" s="32">
        <f t="shared" si="6"/>
        <v>-9.1005691636129313</v>
      </c>
      <c r="F30" s="32">
        <f t="shared" si="6"/>
        <v>-14.402792151622691</v>
      </c>
      <c r="G30" s="32">
        <f t="shared" si="6"/>
        <v>-19.542715424015483</v>
      </c>
      <c r="H30" s="32">
        <f t="shared" si="6"/>
        <v>-19.824207270909653</v>
      </c>
      <c r="I30" s="32">
        <f t="shared" si="6"/>
        <v>-18.241497100465978</v>
      </c>
      <c r="J30" s="32">
        <f t="shared" si="6"/>
        <v>-21.360112305678427</v>
      </c>
      <c r="K30" s="32">
        <f t="shared" si="6"/>
        <v>-25.071876075944829</v>
      </c>
      <c r="L30" s="32">
        <f t="shared" si="6"/>
        <v>-29.372062159471312</v>
      </c>
      <c r="M30" s="32">
        <f t="shared" si="6"/>
        <v>-31.741763502669414</v>
      </c>
      <c r="N30" s="32">
        <f t="shared" si="6"/>
        <v>-35.370380187718638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17307.12824910734</v>
      </c>
      <c r="D32" s="21">
        <v>17311.323276562918</v>
      </c>
      <c r="E32" s="21">
        <v>17302.222707399305</v>
      </c>
      <c r="F32" s="21">
        <v>17287.819915247688</v>
      </c>
      <c r="G32" s="21">
        <v>17268.277199823668</v>
      </c>
      <c r="H32" s="21">
        <v>17248.45299255276</v>
      </c>
      <c r="I32" s="21">
        <v>17230.211495452291</v>
      </c>
      <c r="J32" s="21">
        <v>17208.851383146615</v>
      </c>
      <c r="K32" s="21">
        <v>17183.779507070667</v>
      </c>
      <c r="L32" s="21">
        <v>17154.407444911198</v>
      </c>
      <c r="M32" s="21">
        <v>17122.665681408525</v>
      </c>
      <c r="N32" s="21">
        <v>17087.295301220809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3.5421357767417838E-4</v>
      </c>
      <c r="D34" s="39">
        <f t="shared" ref="D34:N34" si="7">(D32/D8)-1</f>
        <v>2.4238726351355488E-4</v>
      </c>
      <c r="E34" s="39">
        <f t="shared" si="7"/>
        <v>-5.2570037646593182E-4</v>
      </c>
      <c r="F34" s="39">
        <f t="shared" si="7"/>
        <v>-8.324243881947524E-4</v>
      </c>
      <c r="G34" s="39">
        <f t="shared" si="7"/>
        <v>-1.130432612083343E-3</v>
      </c>
      <c r="H34" s="39">
        <f t="shared" si="7"/>
        <v>-1.1480130323081594E-3</v>
      </c>
      <c r="I34" s="39">
        <f t="shared" si="7"/>
        <v>-1.0575729376046672E-3</v>
      </c>
      <c r="J34" s="39">
        <f t="shared" si="7"/>
        <v>-1.239689501856267E-3</v>
      </c>
      <c r="K34" s="39">
        <f t="shared" si="7"/>
        <v>-1.4569174617024006E-3</v>
      </c>
      <c r="L34" s="39">
        <f t="shared" si="7"/>
        <v>-1.7092899817169327E-3</v>
      </c>
      <c r="M34" s="39">
        <f t="shared" si="7"/>
        <v>-1.8503561609228836E-3</v>
      </c>
      <c r="N34" s="39">
        <f t="shared" si="7"/>
        <v>-2.0657052380647078E-3</v>
      </c>
    </row>
    <row r="35" spans="1:14" ht="15.75" thickBot="1" x14ac:dyDescent="0.3">
      <c r="A35" s="40" t="s">
        <v>15</v>
      </c>
      <c r="B35" s="41"/>
      <c r="C35" s="42">
        <f>(C32/$C$8)-1</f>
        <v>3.5421357767417838E-4</v>
      </c>
      <c r="D35" s="42">
        <f t="shared" ref="D35:N35" si="8">(D32/$C$8)-1</f>
        <v>5.9668669804735508E-4</v>
      </c>
      <c r="E35" s="42">
        <f t="shared" si="8"/>
        <v>7.067264315963051E-5</v>
      </c>
      <c r="F35" s="42">
        <f t="shared" si="8"/>
        <v>-7.6181057466684354E-4</v>
      </c>
      <c r="G35" s="42">
        <f t="shared" si="8"/>
        <v>-1.8913820112324009E-3</v>
      </c>
      <c r="H35" s="42">
        <f t="shared" si="8"/>
        <v>-3.0372237123426071E-3</v>
      </c>
      <c r="I35" s="42">
        <f t="shared" si="8"/>
        <v>-4.0915845643435533E-3</v>
      </c>
      <c r="J35" s="42">
        <f t="shared" si="8"/>
        <v>-5.3262017717695676E-3</v>
      </c>
      <c r="K35" s="42">
        <f t="shared" si="8"/>
        <v>-6.7753593971061621E-3</v>
      </c>
      <c r="L35" s="42">
        <f t="shared" si="8"/>
        <v>-8.4730683248830374E-3</v>
      </c>
      <c r="M35" s="42">
        <f t="shared" si="8"/>
        <v>-1.0307746291629116E-2</v>
      </c>
      <c r="N35" s="42">
        <f t="shared" si="8"/>
        <v>-1.2352158764186494E-2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1.5927605747763907</v>
      </c>
      <c r="D41" s="47">
        <v>1.6120719128538459</v>
      </c>
      <c r="E41" s="47">
        <v>1.6130864885754803</v>
      </c>
      <c r="F41" s="47">
        <v>1.6049016123601627</v>
      </c>
      <c r="G41" s="47">
        <v>1.6058288129630822</v>
      </c>
      <c r="H41" s="47">
        <v>1.6034949227419568</v>
      </c>
      <c r="I41" s="47">
        <v>1.6119846202666206</v>
      </c>
      <c r="J41" s="47">
        <v>1.6158477429482794</v>
      </c>
      <c r="K41" s="47">
        <v>1.6238223321006209</v>
      </c>
      <c r="L41" s="47">
        <v>1.6278995970858445</v>
      </c>
      <c r="M41" s="47">
        <v>1.6324892135680373</v>
      </c>
      <c r="N41" s="47">
        <v>1.6420254402920293</v>
      </c>
    </row>
    <row r="43" spans="1:14" x14ac:dyDescent="0.25">
      <c r="A43" s="48" t="s">
        <v>31</v>
      </c>
      <c r="B43" s="48"/>
      <c r="C43" s="49">
        <v>110.53125593408454</v>
      </c>
      <c r="D43" s="49">
        <v>111.8901279152403</v>
      </c>
      <c r="E43" s="49">
        <v>112.69361646382686</v>
      </c>
      <c r="F43" s="49">
        <v>113.68050847642226</v>
      </c>
      <c r="G43" s="49">
        <v>111.44062400850619</v>
      </c>
      <c r="H43" s="49">
        <v>110.47050942336182</v>
      </c>
      <c r="I43" s="49">
        <v>108.08011221776249</v>
      </c>
      <c r="J43" s="49">
        <v>108.26280583482227</v>
      </c>
      <c r="K43" s="49">
        <v>106.82569943256684</v>
      </c>
      <c r="L43" s="49">
        <v>107.50745266717156</v>
      </c>
      <c r="M43" s="49">
        <v>105.60492805379229</v>
      </c>
      <c r="N43" s="49">
        <v>106.56596613414322</v>
      </c>
    </row>
    <row r="44" spans="1:14" x14ac:dyDescent="0.25">
      <c r="A44" s="19" t="s">
        <v>47</v>
      </c>
      <c r="B44" s="19"/>
      <c r="C44" s="50">
        <v>111.77798532493216</v>
      </c>
      <c r="D44" s="50">
        <v>111.89012791524037</v>
      </c>
      <c r="E44" s="50">
        <v>112.46861175561388</v>
      </c>
      <c r="F44" s="50">
        <v>113.24485967309329</v>
      </c>
      <c r="G44" s="50">
        <v>110.82830979146584</v>
      </c>
      <c r="H44" s="50">
        <v>109.67433065807387</v>
      </c>
      <c r="I44" s="50">
        <v>107.13695586754149</v>
      </c>
      <c r="J44" s="50">
        <v>107.18235314303901</v>
      </c>
      <c r="K44" s="50">
        <v>105.62255389650699</v>
      </c>
      <c r="L44" s="50">
        <v>106.18279863377056</v>
      </c>
      <c r="M44" s="50">
        <v>104.17735019789092</v>
      </c>
      <c r="N44" s="50">
        <v>104.99966609510442</v>
      </c>
    </row>
    <row r="45" spans="1:14" x14ac:dyDescent="0.25">
      <c r="A45" s="51" t="s">
        <v>48</v>
      </c>
      <c r="B45" s="51"/>
      <c r="C45" s="52">
        <v>109.26360159053777</v>
      </c>
      <c r="D45" s="52">
        <v>111.89012791524034</v>
      </c>
      <c r="E45" s="52">
        <v>112.92329587799995</v>
      </c>
      <c r="F45" s="52">
        <v>114.1252632801517</v>
      </c>
      <c r="G45" s="52">
        <v>112.06589527253382</v>
      </c>
      <c r="H45" s="52">
        <v>111.28632551971123</v>
      </c>
      <c r="I45" s="52">
        <v>109.05033912470019</v>
      </c>
      <c r="J45" s="52">
        <v>109.37238348333044</v>
      </c>
      <c r="K45" s="52">
        <v>108.05905958620382</v>
      </c>
      <c r="L45" s="52">
        <v>108.86404564979975</v>
      </c>
      <c r="M45" s="52">
        <v>107.06198117560889</v>
      </c>
      <c r="N45" s="52">
        <v>108.15259774950749</v>
      </c>
    </row>
    <row r="47" spans="1:14" x14ac:dyDescent="0.25">
      <c r="A47" s="48" t="s">
        <v>32</v>
      </c>
      <c r="B47" s="48"/>
      <c r="C47" s="49">
        <v>78.277089621444688</v>
      </c>
      <c r="D47" s="49">
        <v>78.126112733143174</v>
      </c>
      <c r="E47" s="49">
        <v>78.04184474040612</v>
      </c>
      <c r="F47" s="49">
        <v>77.942055546164028</v>
      </c>
      <c r="G47" s="49">
        <v>78.192573883367331</v>
      </c>
      <c r="H47" s="49">
        <v>78.306650032145782</v>
      </c>
      <c r="I47" s="49">
        <v>78.576409423438818</v>
      </c>
      <c r="J47" s="49">
        <v>78.564536537438386</v>
      </c>
      <c r="K47" s="49">
        <v>78.730508500836052</v>
      </c>
      <c r="L47" s="49">
        <v>78.661871895499402</v>
      </c>
      <c r="M47" s="49">
        <v>78.888097346515764</v>
      </c>
      <c r="N47" s="49">
        <v>78.792743953263184</v>
      </c>
    </row>
    <row r="48" spans="1:14" x14ac:dyDescent="0.25">
      <c r="A48" s="19" t="s">
        <v>45</v>
      </c>
      <c r="B48" s="19"/>
      <c r="C48" s="50">
        <v>75.967351016572167</v>
      </c>
      <c r="D48" s="50">
        <v>75.956670156500337</v>
      </c>
      <c r="E48" s="50">
        <v>75.893093323157856</v>
      </c>
      <c r="F48" s="50">
        <v>75.807093105027008</v>
      </c>
      <c r="G48" s="50">
        <v>76.088655876703982</v>
      </c>
      <c r="H48" s="50">
        <v>76.229058199834441</v>
      </c>
      <c r="I48" s="50">
        <v>76.532405936148052</v>
      </c>
      <c r="J48" s="50">
        <v>76.53245329489171</v>
      </c>
      <c r="K48" s="50">
        <v>76.719892001708843</v>
      </c>
      <c r="L48" s="50">
        <v>76.658809476079384</v>
      </c>
      <c r="M48" s="50">
        <v>76.912168482736504</v>
      </c>
      <c r="N48" s="50">
        <v>76.817999596464929</v>
      </c>
    </row>
    <row r="49" spans="1:14" x14ac:dyDescent="0.25">
      <c r="A49" s="51" t="s">
        <v>46</v>
      </c>
      <c r="B49" s="51"/>
      <c r="C49" s="52">
        <v>80.380204428379912</v>
      </c>
      <c r="D49" s="52">
        <v>80.116318726555448</v>
      </c>
      <c r="E49" s="52">
        <v>80.018865502541345</v>
      </c>
      <c r="F49" s="52">
        <v>79.905663114598212</v>
      </c>
      <c r="G49" s="52">
        <v>80.118945658189105</v>
      </c>
      <c r="H49" s="52">
        <v>80.207598112648554</v>
      </c>
      <c r="I49" s="52">
        <v>80.443304037166527</v>
      </c>
      <c r="J49" s="52">
        <v>80.416632258061128</v>
      </c>
      <c r="K49" s="52">
        <v>80.556159852990717</v>
      </c>
      <c r="L49" s="52">
        <v>80.481795284754043</v>
      </c>
      <c r="M49" s="52">
        <v>80.680161031083159</v>
      </c>
      <c r="N49" s="52">
        <v>80.578674924834203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E141C-EC66-4C79-811A-454B5E974E2F}">
  <dimension ref="A1:N53"/>
  <sheetViews>
    <sheetView workbookViewId="0">
      <selection activeCell="A3" sqref="A3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60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21879</v>
      </c>
      <c r="D8" s="21">
        <v>21802.718346204627</v>
      </c>
      <c r="E8" s="21">
        <v>21721.579198847499</v>
      </c>
      <c r="F8" s="21">
        <v>21624.411257282791</v>
      </c>
      <c r="G8" s="21">
        <v>21520.301243437185</v>
      </c>
      <c r="H8" s="21">
        <v>21416.233813468338</v>
      </c>
      <c r="I8" s="21">
        <v>21314.952652117634</v>
      </c>
      <c r="J8" s="21">
        <v>21219.170693424363</v>
      </c>
      <c r="K8" s="21">
        <v>21117.801798602177</v>
      </c>
      <c r="L8" s="21">
        <v>21014.970186223571</v>
      </c>
      <c r="M8" s="21">
        <v>20905.564504245624</v>
      </c>
      <c r="N8" s="21">
        <v>20796.831376142749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118.2983361534904</v>
      </c>
      <c r="D10" s="26">
        <f t="shared" ref="D10:N10" si="0">SUM(D11:D12)</f>
        <v>119.15379898127148</v>
      </c>
      <c r="E10" s="26">
        <f t="shared" si="0"/>
        <v>118.90983748815205</v>
      </c>
      <c r="F10" s="26">
        <f t="shared" si="0"/>
        <v>117.87396699509701</v>
      </c>
      <c r="G10" s="26">
        <f t="shared" si="0"/>
        <v>117.53663162541332</v>
      </c>
      <c r="H10" s="26">
        <f t="shared" si="0"/>
        <v>116.97125432730901</v>
      </c>
      <c r="I10" s="26">
        <f t="shared" si="0"/>
        <v>117.38349691984135</v>
      </c>
      <c r="J10" s="26">
        <f t="shared" si="0"/>
        <v>117.39753504126676</v>
      </c>
      <c r="K10" s="26">
        <f t="shared" si="0"/>
        <v>117.51365895392041</v>
      </c>
      <c r="L10" s="26">
        <f t="shared" si="0"/>
        <v>117.1624731345008</v>
      </c>
      <c r="M10" s="26">
        <f t="shared" si="0"/>
        <v>116.70500334935404</v>
      </c>
      <c r="N10" s="26">
        <f t="shared" si="0"/>
        <v>116.32629858703052</v>
      </c>
    </row>
    <row r="11" spans="1:14" x14ac:dyDescent="0.25">
      <c r="A11" s="20" t="s">
        <v>34</v>
      </c>
      <c r="B11" s="18"/>
      <c r="C11" s="22">
        <v>60.53427435434461</v>
      </c>
      <c r="D11" s="22">
        <v>61.109752822298745</v>
      </c>
      <c r="E11" s="22">
        <v>61.03426962759476</v>
      </c>
      <c r="F11" s="22">
        <v>60.309976210606152</v>
      </c>
      <c r="G11" s="22">
        <v>60.241333235842781</v>
      </c>
      <c r="H11" s="22">
        <v>59.807910908224081</v>
      </c>
      <c r="I11" s="22">
        <v>60.120764944162218</v>
      </c>
      <c r="J11" s="22">
        <v>60.132943341381839</v>
      </c>
      <c r="K11" s="22">
        <v>60.144786078778161</v>
      </c>
      <c r="L11" s="22">
        <v>60.025140285457283</v>
      </c>
      <c r="M11" s="22">
        <v>59.904429910705673</v>
      </c>
      <c r="N11" s="22">
        <v>59.614636085153784</v>
      </c>
    </row>
    <row r="12" spans="1:14" x14ac:dyDescent="0.25">
      <c r="A12" s="27" t="s">
        <v>35</v>
      </c>
      <c r="B12" s="28"/>
      <c r="C12" s="29">
        <v>57.764061799145786</v>
      </c>
      <c r="D12" s="29">
        <v>58.044046158972733</v>
      </c>
      <c r="E12" s="29">
        <v>57.87556786055729</v>
      </c>
      <c r="F12" s="29">
        <v>57.563990784490855</v>
      </c>
      <c r="G12" s="29">
        <v>57.29529838957054</v>
      </c>
      <c r="H12" s="29">
        <v>57.163343419084931</v>
      </c>
      <c r="I12" s="29">
        <v>57.262731975679131</v>
      </c>
      <c r="J12" s="29">
        <v>57.264591699884924</v>
      </c>
      <c r="K12" s="29">
        <v>57.368872875142252</v>
      </c>
      <c r="L12" s="29">
        <v>57.137332849043517</v>
      </c>
      <c r="M12" s="29">
        <v>56.800573438648371</v>
      </c>
      <c r="N12" s="29">
        <v>56.711662501876738</v>
      </c>
    </row>
    <row r="13" spans="1:14" x14ac:dyDescent="0.25">
      <c r="A13" s="33" t="s">
        <v>36</v>
      </c>
      <c r="B13" s="18"/>
      <c r="C13" s="26">
        <f>SUM(C14:C15)</f>
        <v>291.92585870623628</v>
      </c>
      <c r="D13" s="26">
        <f t="shared" ref="D13:N13" si="1">SUM(D14:D15)</f>
        <v>302.05713286816069</v>
      </c>
      <c r="E13" s="26">
        <f t="shared" si="1"/>
        <v>309.4494289087886</v>
      </c>
      <c r="F13" s="26">
        <f t="shared" si="1"/>
        <v>316.69659632473429</v>
      </c>
      <c r="G13" s="26">
        <f t="shared" si="1"/>
        <v>313.71743185016658</v>
      </c>
      <c r="H13" s="26">
        <f t="shared" si="1"/>
        <v>315.16117314472456</v>
      </c>
      <c r="I13" s="26">
        <f t="shared" si="1"/>
        <v>312.8297429334292</v>
      </c>
      <c r="J13" s="26">
        <f t="shared" si="1"/>
        <v>319.20971789316508</v>
      </c>
      <c r="K13" s="26">
        <f t="shared" si="1"/>
        <v>319.9984001276888</v>
      </c>
      <c r="L13" s="26">
        <f t="shared" si="1"/>
        <v>327.27337313721841</v>
      </c>
      <c r="M13" s="26">
        <f t="shared" si="1"/>
        <v>326.12319374062247</v>
      </c>
      <c r="N13" s="26">
        <f t="shared" si="1"/>
        <v>334.21880377138086</v>
      </c>
    </row>
    <row r="14" spans="1:14" x14ac:dyDescent="0.25">
      <c r="A14" s="20" t="s">
        <v>37</v>
      </c>
      <c r="B14" s="18"/>
      <c r="C14" s="22">
        <v>142.92962801662529</v>
      </c>
      <c r="D14" s="22">
        <v>146.03017177103516</v>
      </c>
      <c r="E14" s="22">
        <v>149.60401520510351</v>
      </c>
      <c r="F14" s="22">
        <v>153.00132272178141</v>
      </c>
      <c r="G14" s="22">
        <v>151.73512875382931</v>
      </c>
      <c r="H14" s="22">
        <v>152.49242505009116</v>
      </c>
      <c r="I14" s="22">
        <v>151.68123228006252</v>
      </c>
      <c r="J14" s="22">
        <v>154.74755661317477</v>
      </c>
      <c r="K14" s="22">
        <v>155.56481191906454</v>
      </c>
      <c r="L14" s="22">
        <v>159.04528696851133</v>
      </c>
      <c r="M14" s="22">
        <v>158.83559966633561</v>
      </c>
      <c r="N14" s="22">
        <v>162.4140671530707</v>
      </c>
    </row>
    <row r="15" spans="1:14" x14ac:dyDescent="0.25">
      <c r="A15" s="10" t="s">
        <v>38</v>
      </c>
      <c r="B15" s="12"/>
      <c r="C15" s="23">
        <v>148.996230689611</v>
      </c>
      <c r="D15" s="23">
        <v>156.02696109712551</v>
      </c>
      <c r="E15" s="23">
        <v>159.8454137036851</v>
      </c>
      <c r="F15" s="23">
        <v>163.69527360295288</v>
      </c>
      <c r="G15" s="23">
        <v>161.98230309633726</v>
      </c>
      <c r="H15" s="23">
        <v>162.66874809463343</v>
      </c>
      <c r="I15" s="23">
        <v>161.14851065336671</v>
      </c>
      <c r="J15" s="23">
        <v>164.46216127999031</v>
      </c>
      <c r="K15" s="23">
        <v>164.43358820862426</v>
      </c>
      <c r="L15" s="23">
        <v>168.22808616870711</v>
      </c>
      <c r="M15" s="23">
        <v>167.28759407428686</v>
      </c>
      <c r="N15" s="23">
        <v>171.80473661831013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-173.62752255274589</v>
      </c>
      <c r="D17" s="32">
        <f t="shared" ref="D17:N17" si="2">D10-D13</f>
        <v>-182.90333388688921</v>
      </c>
      <c r="E17" s="32">
        <f t="shared" si="2"/>
        <v>-190.53959142063655</v>
      </c>
      <c r="F17" s="32">
        <f t="shared" si="2"/>
        <v>-198.82262932963727</v>
      </c>
      <c r="G17" s="32">
        <f t="shared" si="2"/>
        <v>-196.18080022475326</v>
      </c>
      <c r="H17" s="32">
        <f t="shared" si="2"/>
        <v>-198.18991881741556</v>
      </c>
      <c r="I17" s="32">
        <f t="shared" si="2"/>
        <v>-195.44624601358785</v>
      </c>
      <c r="J17" s="32">
        <f t="shared" si="2"/>
        <v>-201.81218285189831</v>
      </c>
      <c r="K17" s="32">
        <f t="shared" si="2"/>
        <v>-202.48474117376838</v>
      </c>
      <c r="L17" s="32">
        <f t="shared" si="2"/>
        <v>-210.11090000271761</v>
      </c>
      <c r="M17" s="32">
        <f t="shared" si="2"/>
        <v>-209.41819039126841</v>
      </c>
      <c r="N17" s="32">
        <f t="shared" si="2"/>
        <v>-217.89250518435034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818.30071392605919</v>
      </c>
      <c r="D19" s="26">
        <f t="shared" ref="D19:N19" si="3">SUM(D20:D21)</f>
        <v>819.98854516258018</v>
      </c>
      <c r="E19" s="26">
        <f t="shared" si="3"/>
        <v>817.91768517451624</v>
      </c>
      <c r="F19" s="26">
        <f t="shared" si="3"/>
        <v>821.91619693451548</v>
      </c>
      <c r="G19" s="26">
        <f t="shared" si="3"/>
        <v>819.90512648306742</v>
      </c>
      <c r="H19" s="26">
        <f t="shared" si="3"/>
        <v>822.63258847372458</v>
      </c>
      <c r="I19" s="26">
        <f t="shared" si="3"/>
        <v>822.43473292094291</v>
      </c>
      <c r="J19" s="26">
        <f t="shared" si="3"/>
        <v>824.76532443390488</v>
      </c>
      <c r="K19" s="26">
        <f t="shared" si="3"/>
        <v>823.65106235760391</v>
      </c>
      <c r="L19" s="26">
        <f t="shared" si="3"/>
        <v>825.15313990215054</v>
      </c>
      <c r="M19" s="26">
        <f t="shared" si="3"/>
        <v>824.49210548942415</v>
      </c>
      <c r="N19" s="26">
        <f t="shared" si="3"/>
        <v>827.15926792487176</v>
      </c>
    </row>
    <row r="20" spans="1:14" x14ac:dyDescent="0.25">
      <c r="A20" s="60" t="s">
        <v>40</v>
      </c>
      <c r="B20" s="60"/>
      <c r="C20" s="22">
        <v>406.12041980351205</v>
      </c>
      <c r="D20" s="22">
        <v>406.30929877723509</v>
      </c>
      <c r="E20" s="22">
        <v>407.68980079250122</v>
      </c>
      <c r="F20" s="22">
        <v>409.36064274088045</v>
      </c>
      <c r="G20" s="22">
        <v>406.80098721949537</v>
      </c>
      <c r="H20" s="22">
        <v>408.85324973949082</v>
      </c>
      <c r="I20" s="22">
        <v>409.29546279481968</v>
      </c>
      <c r="J20" s="22">
        <v>411.15280456566182</v>
      </c>
      <c r="K20" s="22">
        <v>410.71270682567166</v>
      </c>
      <c r="L20" s="22">
        <v>411.40239516365995</v>
      </c>
      <c r="M20" s="22">
        <v>410.80598423060724</v>
      </c>
      <c r="N20" s="22">
        <v>412.45497401807205</v>
      </c>
    </row>
    <row r="21" spans="1:14" x14ac:dyDescent="0.25">
      <c r="A21" s="27" t="s">
        <v>41</v>
      </c>
      <c r="B21" s="27"/>
      <c r="C21" s="29">
        <v>412.1802941225472</v>
      </c>
      <c r="D21" s="29">
        <v>413.6792463853451</v>
      </c>
      <c r="E21" s="29">
        <v>410.22788438201508</v>
      </c>
      <c r="F21" s="29">
        <v>412.55555419363503</v>
      </c>
      <c r="G21" s="29">
        <v>413.10413926357205</v>
      </c>
      <c r="H21" s="29">
        <v>413.77933873423376</v>
      </c>
      <c r="I21" s="29">
        <v>413.13927012612317</v>
      </c>
      <c r="J21" s="29">
        <v>413.61251986824306</v>
      </c>
      <c r="K21" s="29">
        <v>412.93835553193219</v>
      </c>
      <c r="L21" s="29">
        <v>413.7507447384906</v>
      </c>
      <c r="M21" s="29">
        <v>413.68612125881685</v>
      </c>
      <c r="N21" s="29">
        <v>414.70429390679971</v>
      </c>
    </row>
    <row r="22" spans="1:14" x14ac:dyDescent="0.25">
      <c r="A22" s="63" t="s">
        <v>44</v>
      </c>
      <c r="B22" s="63"/>
      <c r="C22" s="26">
        <f>SUM(C23:C24)</f>
        <v>720.9548451686868</v>
      </c>
      <c r="D22" s="26">
        <f t="shared" ref="D22:N22" si="4">SUM(D23:D24)</f>
        <v>718.22435863281953</v>
      </c>
      <c r="E22" s="26">
        <f t="shared" si="4"/>
        <v>724.54603531859038</v>
      </c>
      <c r="F22" s="26">
        <f t="shared" si="4"/>
        <v>727.20358145048056</v>
      </c>
      <c r="G22" s="26">
        <f t="shared" si="4"/>
        <v>727.79175622715945</v>
      </c>
      <c r="H22" s="26">
        <f t="shared" si="4"/>
        <v>725.72383100701802</v>
      </c>
      <c r="I22" s="26">
        <f t="shared" si="4"/>
        <v>722.77044560062404</v>
      </c>
      <c r="J22" s="26">
        <f t="shared" si="4"/>
        <v>724.32203640419129</v>
      </c>
      <c r="K22" s="26">
        <f t="shared" si="4"/>
        <v>723.997933562443</v>
      </c>
      <c r="L22" s="26">
        <f t="shared" si="4"/>
        <v>724.44792187737971</v>
      </c>
      <c r="M22" s="26">
        <f t="shared" si="4"/>
        <v>723.80704320102927</v>
      </c>
      <c r="N22" s="26">
        <f t="shared" si="4"/>
        <v>727.40817078945042</v>
      </c>
    </row>
    <row r="23" spans="1:14" x14ac:dyDescent="0.25">
      <c r="A23" s="60" t="s">
        <v>42</v>
      </c>
      <c r="B23" s="60"/>
      <c r="C23" s="23">
        <v>366.86804992028488</v>
      </c>
      <c r="D23" s="22">
        <v>365.04300306402831</v>
      </c>
      <c r="E23" s="22">
        <v>366.19587932310225</v>
      </c>
      <c r="F23" s="22">
        <v>368.24222900954612</v>
      </c>
      <c r="G23" s="22">
        <v>367.93933851959918</v>
      </c>
      <c r="H23" s="22">
        <v>364.72451942646916</v>
      </c>
      <c r="I23" s="22">
        <v>365.61579099092847</v>
      </c>
      <c r="J23" s="22">
        <v>364.81710631918043</v>
      </c>
      <c r="K23" s="22">
        <v>365.11442186565114</v>
      </c>
      <c r="L23" s="22">
        <v>364.14183560222961</v>
      </c>
      <c r="M23" s="22">
        <v>366.76967961744555</v>
      </c>
      <c r="N23" s="22">
        <v>366.55670913146281</v>
      </c>
    </row>
    <row r="24" spans="1:14" x14ac:dyDescent="0.25">
      <c r="A24" s="10" t="s">
        <v>43</v>
      </c>
      <c r="B24" s="10"/>
      <c r="C24" s="23">
        <v>354.08679524840193</v>
      </c>
      <c r="D24" s="23">
        <v>353.18135556879116</v>
      </c>
      <c r="E24" s="23">
        <v>358.35015599548808</v>
      </c>
      <c r="F24" s="23">
        <v>358.96135244093443</v>
      </c>
      <c r="G24" s="23">
        <v>359.85241770756028</v>
      </c>
      <c r="H24" s="23">
        <v>360.99931158054886</v>
      </c>
      <c r="I24" s="23">
        <v>357.15465460969563</v>
      </c>
      <c r="J24" s="23">
        <v>359.50493008501087</v>
      </c>
      <c r="K24" s="23">
        <v>358.8835116967918</v>
      </c>
      <c r="L24" s="23">
        <v>360.30608627515011</v>
      </c>
      <c r="M24" s="23">
        <v>357.03736358358367</v>
      </c>
      <c r="N24" s="23">
        <v>360.85146165798756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97.345868757372386</v>
      </c>
      <c r="D26" s="32">
        <f t="shared" ref="D26:N26" si="5">D19-D22</f>
        <v>101.76418652976065</v>
      </c>
      <c r="E26" s="32">
        <f t="shared" si="5"/>
        <v>93.371649855925853</v>
      </c>
      <c r="F26" s="32">
        <f t="shared" si="5"/>
        <v>94.712615484034927</v>
      </c>
      <c r="G26" s="32">
        <f t="shared" si="5"/>
        <v>92.113370255907967</v>
      </c>
      <c r="H26" s="32">
        <f t="shared" si="5"/>
        <v>96.908757466706561</v>
      </c>
      <c r="I26" s="32">
        <f t="shared" si="5"/>
        <v>99.664287320318863</v>
      </c>
      <c r="J26" s="32">
        <f t="shared" si="5"/>
        <v>100.44328802971359</v>
      </c>
      <c r="K26" s="32">
        <f t="shared" si="5"/>
        <v>99.65312879516091</v>
      </c>
      <c r="L26" s="32">
        <f t="shared" si="5"/>
        <v>100.70521802477083</v>
      </c>
      <c r="M26" s="32">
        <f t="shared" si="5"/>
        <v>100.68506228839487</v>
      </c>
      <c r="N26" s="32">
        <f t="shared" si="5"/>
        <v>99.751097135421332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-76.281653795373501</v>
      </c>
      <c r="D30" s="32">
        <f t="shared" ref="D30:N30" si="6">D17+D26+D28</f>
        <v>-81.139147357128564</v>
      </c>
      <c r="E30" s="32">
        <f t="shared" si="6"/>
        <v>-97.167941564710702</v>
      </c>
      <c r="F30" s="32">
        <f t="shared" si="6"/>
        <v>-104.11001384560234</v>
      </c>
      <c r="G30" s="32">
        <f t="shared" si="6"/>
        <v>-104.06742996884529</v>
      </c>
      <c r="H30" s="32">
        <f t="shared" si="6"/>
        <v>-101.281161350709</v>
      </c>
      <c r="I30" s="32">
        <f t="shared" si="6"/>
        <v>-95.78195869326899</v>
      </c>
      <c r="J30" s="32">
        <f t="shared" si="6"/>
        <v>-101.36889482218473</v>
      </c>
      <c r="K30" s="32">
        <f t="shared" si="6"/>
        <v>-102.83161237860747</v>
      </c>
      <c r="L30" s="32">
        <f t="shared" si="6"/>
        <v>-109.40568197794678</v>
      </c>
      <c r="M30" s="32">
        <f t="shared" si="6"/>
        <v>-108.73312810287354</v>
      </c>
      <c r="N30" s="32">
        <f t="shared" si="6"/>
        <v>-118.14140804892901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21802.718346204627</v>
      </c>
      <c r="D32" s="21">
        <v>21721.579198847499</v>
      </c>
      <c r="E32" s="21">
        <v>21624.411257282791</v>
      </c>
      <c r="F32" s="21">
        <v>21520.301243437185</v>
      </c>
      <c r="G32" s="21">
        <v>21416.233813468338</v>
      </c>
      <c r="H32" s="21">
        <v>21314.952652117634</v>
      </c>
      <c r="I32" s="21">
        <v>21219.170693424363</v>
      </c>
      <c r="J32" s="21">
        <v>21117.801798602177</v>
      </c>
      <c r="K32" s="21">
        <v>21014.970186223571</v>
      </c>
      <c r="L32" s="21">
        <v>20905.564504245624</v>
      </c>
      <c r="M32" s="21">
        <v>20796.831376142749</v>
      </c>
      <c r="N32" s="21">
        <v>20678.689968093819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-3.4865237805828952E-3</v>
      </c>
      <c r="D34" s="39">
        <f t="shared" ref="D34:N34" si="7">(D32/D8)-1</f>
        <v>-3.7215151830483073E-3</v>
      </c>
      <c r="E34" s="39">
        <f t="shared" si="7"/>
        <v>-4.4733368911715754E-3</v>
      </c>
      <c r="F34" s="39">
        <f t="shared" si="7"/>
        <v>-4.8144669747040014E-3</v>
      </c>
      <c r="G34" s="39">
        <f t="shared" si="7"/>
        <v>-4.8357794248156116E-3</v>
      </c>
      <c r="H34" s="39">
        <f t="shared" si="7"/>
        <v>-4.729177045452726E-3</v>
      </c>
      <c r="I34" s="39">
        <f t="shared" si="7"/>
        <v>-4.4936510184439005E-3</v>
      </c>
      <c r="J34" s="39">
        <f t="shared" si="7"/>
        <v>-4.7772316970710049E-3</v>
      </c>
      <c r="K34" s="39">
        <f t="shared" si="7"/>
        <v>-4.8694278580364569E-3</v>
      </c>
      <c r="L34" s="39">
        <f t="shared" si="7"/>
        <v>-5.2060831401830043E-3</v>
      </c>
      <c r="M34" s="39">
        <f t="shared" si="7"/>
        <v>-5.2011572364282221E-3</v>
      </c>
      <c r="N34" s="39">
        <f t="shared" si="7"/>
        <v>-5.6807407778695085E-3</v>
      </c>
    </row>
    <row r="35" spans="1:14" ht="15.75" thickBot="1" x14ac:dyDescent="0.3">
      <c r="A35" s="40" t="s">
        <v>15</v>
      </c>
      <c r="B35" s="41"/>
      <c r="C35" s="42">
        <f>(C32/$C$8)-1</f>
        <v>-3.4865237805828952E-3</v>
      </c>
      <c r="D35" s="42">
        <f t="shared" ref="D35:N35" si="8">(D32/$C$8)-1</f>
        <v>-7.1950638124457234E-3</v>
      </c>
      <c r="E35" s="42">
        <f t="shared" si="8"/>
        <v>-1.1636214759230712E-2</v>
      </c>
      <c r="F35" s="42">
        <f t="shared" si="8"/>
        <v>-1.6394659562265823E-2</v>
      </c>
      <c r="G35" s="42">
        <f t="shared" si="8"/>
        <v>-2.1151158029693362E-2</v>
      </c>
      <c r="H35" s="42">
        <f t="shared" si="8"/>
        <v>-2.5780307504107425E-2</v>
      </c>
      <c r="I35" s="42">
        <f t="shared" si="8"/>
        <v>-3.0158110817479655E-2</v>
      </c>
      <c r="J35" s="42">
        <f t="shared" si="8"/>
        <v>-3.4791270231629534E-2</v>
      </c>
      <c r="K35" s="42">
        <f t="shared" si="8"/>
        <v>-3.9491284509183711E-2</v>
      </c>
      <c r="L35" s="42">
        <f t="shared" si="8"/>
        <v>-4.449177273889926E-2</v>
      </c>
      <c r="M35" s="42">
        <f t="shared" si="8"/>
        <v>-4.9461521269585029E-2</v>
      </c>
      <c r="N35" s="42">
        <f t="shared" si="8"/>
        <v>-5.4861283966642915E-2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1.3926132551792481</v>
      </c>
      <c r="D41" s="47">
        <v>1.4101017235158073</v>
      </c>
      <c r="E41" s="47">
        <v>1.4116378488328303</v>
      </c>
      <c r="F41" s="47">
        <v>1.4047287849128449</v>
      </c>
      <c r="G41" s="47">
        <v>1.4047356296662021</v>
      </c>
      <c r="H41" s="47">
        <v>1.4021062938541038</v>
      </c>
      <c r="I41" s="47">
        <v>1.4103008665315082</v>
      </c>
      <c r="J41" s="47">
        <v>1.4142118637319516</v>
      </c>
      <c r="K41" s="47">
        <v>1.4212618416637066</v>
      </c>
      <c r="L41" s="47">
        <v>1.4242928153258307</v>
      </c>
      <c r="M41" s="47">
        <v>1.4283038311645126</v>
      </c>
      <c r="N41" s="47">
        <v>1.4368858105002427</v>
      </c>
    </row>
    <row r="43" spans="1:14" x14ac:dyDescent="0.25">
      <c r="A43" s="48" t="s">
        <v>31</v>
      </c>
      <c r="B43" s="48"/>
      <c r="C43" s="49">
        <v>80.112848254117253</v>
      </c>
      <c r="D43" s="49">
        <v>81.194606097785041</v>
      </c>
      <c r="E43" s="49">
        <v>81.83551183730188</v>
      </c>
      <c r="F43" s="49">
        <v>82.606131716358263</v>
      </c>
      <c r="G43" s="49">
        <v>81.024478100207844</v>
      </c>
      <c r="H43" s="49">
        <v>80.358251849148502</v>
      </c>
      <c r="I43" s="49">
        <v>78.660715780736766</v>
      </c>
      <c r="J43" s="49">
        <v>78.838786593628001</v>
      </c>
      <c r="K43" s="49">
        <v>77.84210849545957</v>
      </c>
      <c r="L43" s="49">
        <v>78.373623667982812</v>
      </c>
      <c r="M43" s="49">
        <v>77.00006399867496</v>
      </c>
      <c r="N43" s="49">
        <v>77.746259292063741</v>
      </c>
    </row>
    <row r="44" spans="1:14" x14ac:dyDescent="0.25">
      <c r="A44" s="19" t="s">
        <v>47</v>
      </c>
      <c r="B44" s="19"/>
      <c r="C44" s="50">
        <v>81.074203406480422</v>
      </c>
      <c r="D44" s="50">
        <v>81.194606097785027</v>
      </c>
      <c r="E44" s="50">
        <v>81.646621374025926</v>
      </c>
      <c r="F44" s="50">
        <v>82.242642839501826</v>
      </c>
      <c r="G44" s="50">
        <v>80.512867409876563</v>
      </c>
      <c r="H44" s="50">
        <v>79.689631247984693</v>
      </c>
      <c r="I44" s="50">
        <v>77.873099021406361</v>
      </c>
      <c r="J44" s="50">
        <v>77.932315151819637</v>
      </c>
      <c r="K44" s="50">
        <v>76.848576571701486</v>
      </c>
      <c r="L44" s="50">
        <v>77.287148070879454</v>
      </c>
      <c r="M44" s="50">
        <v>75.842083049149252</v>
      </c>
      <c r="N44" s="50">
        <v>76.482009923075509</v>
      </c>
    </row>
    <row r="45" spans="1:14" x14ac:dyDescent="0.25">
      <c r="A45" s="51" t="s">
        <v>48</v>
      </c>
      <c r="B45" s="51"/>
      <c r="C45" s="52">
        <v>79.211820549815286</v>
      </c>
      <c r="D45" s="52">
        <v>81.194606097785041</v>
      </c>
      <c r="E45" s="52">
        <v>82.013093483291314</v>
      </c>
      <c r="F45" s="52">
        <v>82.948791531470192</v>
      </c>
      <c r="G45" s="52">
        <v>81.509657050445696</v>
      </c>
      <c r="H45" s="52">
        <v>80.995314255789481</v>
      </c>
      <c r="I45" s="52">
        <v>79.416756503550985</v>
      </c>
      <c r="J45" s="52">
        <v>79.711182476064636</v>
      </c>
      <c r="K45" s="52">
        <v>78.80599542681972</v>
      </c>
      <c r="L45" s="52">
        <v>79.429262910850582</v>
      </c>
      <c r="M45" s="52">
        <v>78.132746958869319</v>
      </c>
      <c r="N45" s="52">
        <v>78.9804479603239</v>
      </c>
    </row>
    <row r="47" spans="1:14" x14ac:dyDescent="0.25">
      <c r="A47" s="48" t="s">
        <v>32</v>
      </c>
      <c r="B47" s="48"/>
      <c r="C47" s="49">
        <v>82.180651923494011</v>
      </c>
      <c r="D47" s="49">
        <v>82.010153589663005</v>
      </c>
      <c r="E47" s="49">
        <v>81.915489538732814</v>
      </c>
      <c r="F47" s="49">
        <v>81.806589292211171</v>
      </c>
      <c r="G47" s="49">
        <v>82.03768553148862</v>
      </c>
      <c r="H47" s="49">
        <v>82.138581975795944</v>
      </c>
      <c r="I47" s="49">
        <v>82.395257465839094</v>
      </c>
      <c r="J47" s="49">
        <v>82.371767811880588</v>
      </c>
      <c r="K47" s="49">
        <v>82.519803153261392</v>
      </c>
      <c r="L47" s="49">
        <v>82.443188451926744</v>
      </c>
      <c r="M47" s="49">
        <v>82.65247651779552</v>
      </c>
      <c r="N47" s="49">
        <v>82.543397350194326</v>
      </c>
    </row>
    <row r="48" spans="1:14" x14ac:dyDescent="0.25">
      <c r="A48" s="19" t="s">
        <v>45</v>
      </c>
      <c r="B48" s="19"/>
      <c r="C48" s="50">
        <v>80.103415989435902</v>
      </c>
      <c r="D48" s="50">
        <v>80.08410356186009</v>
      </c>
      <c r="E48" s="50">
        <v>80.01283016900922</v>
      </c>
      <c r="F48" s="50">
        <v>79.920078834626338</v>
      </c>
      <c r="G48" s="50">
        <v>80.189394600137234</v>
      </c>
      <c r="H48" s="50">
        <v>80.31867813730409</v>
      </c>
      <c r="I48" s="50">
        <v>80.609108477355761</v>
      </c>
      <c r="J48" s="50">
        <v>80.600893747738738</v>
      </c>
      <c r="K48" s="50">
        <v>80.777840260523377</v>
      </c>
      <c r="L48" s="50">
        <v>80.709546170778424</v>
      </c>
      <c r="M48" s="50">
        <v>80.95187335110154</v>
      </c>
      <c r="N48" s="50">
        <v>80.851164695934997</v>
      </c>
    </row>
    <row r="49" spans="1:14" x14ac:dyDescent="0.25">
      <c r="A49" s="51" t="s">
        <v>46</v>
      </c>
      <c r="B49" s="51"/>
      <c r="C49" s="52">
        <v>84.013266414294179</v>
      </c>
      <c r="D49" s="52">
        <v>83.738336073219216</v>
      </c>
      <c r="E49" s="52">
        <v>83.631634835301938</v>
      </c>
      <c r="F49" s="52">
        <v>83.51062557573286</v>
      </c>
      <c r="G49" s="52">
        <v>83.712421296129008</v>
      </c>
      <c r="H49" s="52">
        <v>83.789383240552851</v>
      </c>
      <c r="I49" s="52">
        <v>84.013062749508592</v>
      </c>
      <c r="J49" s="52">
        <v>83.977861397437451</v>
      </c>
      <c r="K49" s="52">
        <v>84.107460371584921</v>
      </c>
      <c r="L49" s="52">
        <v>84.025271367707347</v>
      </c>
      <c r="M49" s="52">
        <v>84.212226447817912</v>
      </c>
      <c r="N49" s="52">
        <v>84.102363416792343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F26E4F-679C-4B66-919B-3E647A6934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28F83C-1DD6-49B9-AAF7-FA6A6FCBC839}">
  <ds:schemaRefs>
    <ds:schemaRef ds:uri="http://purl.org/dc/elements/1.1/"/>
    <ds:schemaRef ds:uri="http://schemas.microsoft.com/office/2006/metadata/properties"/>
    <ds:schemaRef ds:uri="1543e12e-b41e-4b3f-8a83-41e12152c6a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ea622ab-6d0b-4c8a-8736-27bd26b1fd5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6102E3F-4458-490C-8FB9-A28FE8DCD4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Contents</vt:lpstr>
      <vt:lpstr>Area Codes</vt:lpstr>
      <vt:lpstr>North Ayrshire</vt:lpstr>
      <vt:lpstr>3Towns</vt:lpstr>
      <vt:lpstr>Arran</vt:lpstr>
      <vt:lpstr>GarnockV</vt:lpstr>
      <vt:lpstr>Irvine</vt:lpstr>
      <vt:lpstr>Kilw</vt:lpstr>
      <vt:lpstr>NorthCst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Connachan, Cara</dc:creator>
  <cp:lastModifiedBy>Cara Connachan</cp:lastModifiedBy>
  <dcterms:created xsi:type="dcterms:W3CDTF">2020-07-15T14:42:44Z</dcterms:created>
  <dcterms:modified xsi:type="dcterms:W3CDTF">2020-08-07T15:49:03Z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