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30" documentId="8_{37CBFD85-DA87-402A-931F-A79D36F43611}" xr6:coauthVersionLast="45" xr6:coauthVersionMax="45" xr10:uidLastSave="{C64C850C-58D7-46BB-9E3C-E8554C29745B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Stirling" sheetId="3" r:id="rId3"/>
    <sheet name="Bannockb" sheetId="4" r:id="rId4"/>
    <sheet name="Dunblane" sheetId="5" r:id="rId5"/>
    <sheet name="ForthEnd" sheetId="6" r:id="rId6"/>
    <sheet name="StirlinE" sheetId="7" r:id="rId7"/>
    <sheet name="StirlinN" sheetId="8" r:id="rId8"/>
    <sheet name="StirlinW" sheetId="9" r:id="rId9"/>
    <sheet name="Trossach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0" l="1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L17" i="4" l="1"/>
  <c r="L30" i="4" s="1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<sst xmlns="http://schemas.openxmlformats.org/spreadsheetml/2006/main" count="498" uniqueCount="86">
  <si>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</si>
  <si>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</si>
  <si>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</si>
  <si>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</si>
  <si>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</si>
  <si>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</si>
  <si>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</si>
  <si>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</si>
  <si>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</si>
  <si>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</si>
  <si>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</si>
  <si>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</si>
  <si>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</si>
  <si>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</si>
  <si>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</si>
  <si>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</si>
  <si>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</si>
  <si>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</si>
  <si>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</si>
  <si>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</si>
  <si>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</si>
  <si>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</si>
  <si>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</si>
  <si>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</si>
  <si>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</si>
  <si>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</si>
  <si>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</si>
  <si>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</si>
  <si>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</si>
  <si>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</si>
  <si>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</si>
  <si>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</si>
  <si>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</si>
  <si>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</si>
  <si>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</si>
  <si>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</si>
  <si>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</si>
  <si>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</si>
  <si>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</si>
  <si>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</si>
  <si>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</si>
  <si>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</si>
  <si>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</si>
  <si>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</si>
  <si>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</si>
  <si>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</si>
  <si>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</si>
  <si>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</si>
  <si>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</si>
  <si>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</si>
  <si>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</si>
  <si>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</si>
  <si>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</si>
  <si>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</si>
  <si>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Stirling Multi Member Wards</t>
  </si>
  <si>
    <t>Summary table for Stirling</t>
  </si>
  <si>
    <t>Summary table for Bannockburn</t>
  </si>
  <si>
    <t>Summary table for Dunblane and Bridge of Allan</t>
  </si>
  <si>
    <t>Summary table for Forth and Endrick</t>
  </si>
  <si>
    <t>Summary table for Stirling East</t>
  </si>
  <si>
    <t>Summary table for Stirling North</t>
  </si>
  <si>
    <t>Summary table for Stirling West</t>
  </si>
  <si>
    <t>Summary table for Trossachs and Teith</t>
  </si>
  <si>
    <t>Bannockburn</t>
  </si>
  <si>
    <t>Bannockb</t>
  </si>
  <si>
    <t>Dunblane and Bridge of Allan</t>
  </si>
  <si>
    <t>Dunblane</t>
  </si>
  <si>
    <t>Forth and Endrick</t>
  </si>
  <si>
    <t>ForthEnd</t>
  </si>
  <si>
    <t>Stirling East</t>
  </si>
  <si>
    <t>StirlinE</t>
  </si>
  <si>
    <t>Stirling North</t>
  </si>
  <si>
    <t>StirlinN</t>
  </si>
  <si>
    <t>Stirling West</t>
  </si>
  <si>
    <t>StirlinW</t>
  </si>
  <si>
    <t>Trossachs and Teith</t>
  </si>
  <si>
    <t>Trossach</t>
  </si>
  <si>
    <t>Stirling</t>
  </si>
  <si>
    <t>2018-based principal population projection summary table - Stirling</t>
  </si>
  <si>
    <t>2018-based principal population projection summary table - Bannockburn</t>
  </si>
  <si>
    <t>2018-based principal population projection summary table - Dunblane and Bridge of Allan</t>
  </si>
  <si>
    <t>2018-based principal population projection summary table - Forth and Endrick</t>
  </si>
  <si>
    <t>2018-based principal population projection summary table - Stirling East</t>
  </si>
  <si>
    <t>2018-based principal population projection summary table - Stirling North</t>
  </si>
  <si>
    <t>2018-based principal population projection summary table - Stirling West</t>
  </si>
  <si>
    <t>2018-based principal population projection summary table - Trossachs and Teith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</si>
</sst>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77</v>
      </c>
      <c r="D9" s="55" t="s">
        <v>78</v>
      </c>
    </row>
    <row r="10" spans="1:4" x14ac:dyDescent="0.25">
      <c r="A10" s="54" t="s">
        <v>63</v>
      </c>
      <c r="D10" s="55" t="s">
        <v>79</v>
      </c>
    </row>
    <row r="11" spans="1:4" x14ac:dyDescent="0.25">
      <c r="A11" s="54" t="s">
        <v>65</v>
      </c>
      <c r="D11" s="55" t="s">
        <v>80</v>
      </c>
    </row>
    <row r="12" spans="1:4" x14ac:dyDescent="0.25">
      <c r="A12" s="54" t="s">
        <v>67</v>
      </c>
      <c r="D12" s="55" t="s">
        <v>81</v>
      </c>
    </row>
    <row r="13" spans="1:4" x14ac:dyDescent="0.25">
      <c r="A13" s="54" t="s">
        <v>69</v>
      </c>
      <c r="D13" s="55" t="s">
        <v>82</v>
      </c>
    </row>
    <row r="14" spans="1:4" x14ac:dyDescent="0.25">
      <c r="A14" s="54" t="s">
        <v>71</v>
      </c>
      <c r="D14" s="55" t="s">
        <v>83</v>
      </c>
    </row>
    <row r="15" spans="1:4" x14ac:dyDescent="0.25">
      <c r="A15" s="54" t="s">
        <v>73</v>
      </c>
      <c r="D15" s="55" t="s">
        <v>84</v>
      </c>
    </row>
    <row r="16" spans="1:4" x14ac:dyDescent="0.25">
      <c r="A16" s="54" t="s">
        <v>75</v>
      </c>
      <c r="D16" s="55" t="s">
        <v>85</v>
      </c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Stirling!A1" display="2018-based principal population projection summary table - Stirling" xr:uid="{8C13A383-8A2F-4E4C-ADE7-42713AD6A7C8}"/>
    <hyperlink ref="D10" location="Bannockb!A1" display="2018-based principal population projection summary table - Bannockburn" xr:uid="{EBE67AB4-B547-4A5A-A4B1-0D8E956FFDCC}"/>
    <hyperlink ref="D11" location="Dunblane!A1" display="2018-based principal population projection summary table - Dunblane and Bridge of Allan" xr:uid="{E1B18499-F634-4753-B982-D88ED63873AE}"/>
    <hyperlink ref="D12" location="ForthEnd!A1" display="2018-based principal population projection summary table - Forth and Endrick" xr:uid="{C4B50ADF-354F-4822-88CB-2FB03FE9CA6E}"/>
    <hyperlink ref="D13" location="StirlinE!A1" display="2018-based principal population projection summary table - Stirling East" xr:uid="{0F36F2A4-F883-4E29-A8DB-11A050E9D77B}"/>
    <hyperlink ref="D14" location="StirlinN!A1" display="2018-based principal population projection summary table - Stirling North" xr:uid="{7EC15C19-EE2C-4ABB-B393-DADEBF6BF999}"/>
    <hyperlink ref="D15" location="StirlinW!A1" display="2018-based principal population projection summary table - Stirling West" xr:uid="{F816666B-5353-4820-B77B-D590E3FDED93}"/>
    <hyperlink ref="D16" location="Trossach!A1" display="2018-based principal population projection summary table - Trossachs and Teith" xr:uid="{9602A636-BBF9-4DEE-B37C-99CBB204962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12051</v>
      </c>
      <c r="D8" s="21">
        <v>12140.249128969997</v>
      </c>
      <c r="E8" s="21">
        <v>12230.161756002992</v>
      </c>
      <c r="F8" s="21">
        <v>12316.732356976452</v>
      </c>
      <c r="G8" s="21">
        <v>12393.37397635436</v>
      </c>
      <c r="H8" s="21">
        <v>12475.905005354785</v>
      </c>
      <c r="I8" s="21">
        <v>12559.384107917896</v>
      </c>
      <c r="J8" s="21">
        <v>12640.565854921178</v>
      </c>
      <c r="K8" s="21">
        <v>12721.412534689185</v>
      </c>
      <c r="L8" s="21">
        <v>12800.606079016248</v>
      </c>
      <c r="M8" s="21">
        <v>12882.233135835055</v>
      </c>
      <c r="N8" s="21">
        <v>12959.733523672339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90.910180933371819</v>
      </c>
      <c r="D10" s="26">
        <f t="shared" ref="D10:N10" si="0">SUM(D11:D12)</f>
        <v>93.202786973789586</v>
      </c>
      <c r="E10" s="26">
        <f t="shared" si="0"/>
        <v>93.62597901450701</v>
      </c>
      <c r="F10" s="26">
        <f t="shared" si="0"/>
        <v>93.245636639934148</v>
      </c>
      <c r="G10" s="26">
        <f t="shared" si="0"/>
        <v>94.333683697992981</v>
      </c>
      <c r="H10" s="26">
        <f t="shared" si="0"/>
        <v>94.816833307525783</v>
      </c>
      <c r="I10" s="26">
        <f t="shared" si="0"/>
        <v>95.553209439181117</v>
      </c>
      <c r="J10" s="26">
        <f t="shared" si="0"/>
        <v>95.862074210520944</v>
      </c>
      <c r="K10" s="26">
        <f t="shared" si="0"/>
        <v>96.097891243025629</v>
      </c>
      <c r="L10" s="26">
        <f t="shared" si="0"/>
        <v>96.365483940160075</v>
      </c>
      <c r="M10" s="26">
        <f t="shared" si="0"/>
        <v>96.850298772978931</v>
      </c>
      <c r="N10" s="26">
        <f t="shared" si="0"/>
        <v>97.524893792655448</v>
      </c>
    </row>
    <row r="11" spans="1:14" x14ac:dyDescent="0.25">
      <c r="A11" s="20" t="s">
        <v>34</v>
      </c>
      <c r="B11" s="18"/>
      <c r="C11" s="22">
        <v>46.419654720620883</v>
      </c>
      <c r="D11" s="22">
        <v>47.623617602091194</v>
      </c>
      <c r="E11" s="22">
        <v>48.013322571542055</v>
      </c>
      <c r="F11" s="22">
        <v>47.99935852710346</v>
      </c>
      <c r="G11" s="22">
        <v>48.122119658596425</v>
      </c>
      <c r="H11" s="22">
        <v>48.718699526103073</v>
      </c>
      <c r="I11" s="22">
        <v>48.727382922965489</v>
      </c>
      <c r="J11" s="22">
        <v>48.819746075073709</v>
      </c>
      <c r="K11" s="22">
        <v>49.171860709838448</v>
      </c>
      <c r="L11" s="22">
        <v>49.245596572361208</v>
      </c>
      <c r="M11" s="22">
        <v>49.666819883578931</v>
      </c>
      <c r="N11" s="22">
        <v>49.830237704276513</v>
      </c>
    </row>
    <row r="12" spans="1:14" x14ac:dyDescent="0.25">
      <c r="A12" s="27" t="s">
        <v>35</v>
      </c>
      <c r="B12" s="28"/>
      <c r="C12" s="29">
        <v>44.490526212750936</v>
      </c>
      <c r="D12" s="29">
        <v>45.579169371698391</v>
      </c>
      <c r="E12" s="29">
        <v>45.612656442964955</v>
      </c>
      <c r="F12" s="29">
        <v>45.246278112830687</v>
      </c>
      <c r="G12" s="29">
        <v>46.211564039396556</v>
      </c>
      <c r="H12" s="29">
        <v>46.09813378142271</v>
      </c>
      <c r="I12" s="29">
        <v>46.825826516215628</v>
      </c>
      <c r="J12" s="29">
        <v>47.042328135447235</v>
      </c>
      <c r="K12" s="29">
        <v>46.926030533187181</v>
      </c>
      <c r="L12" s="29">
        <v>47.119887367798867</v>
      </c>
      <c r="M12" s="29">
        <v>47.1834788894</v>
      </c>
      <c r="N12" s="29">
        <v>47.694656088378935</v>
      </c>
    </row>
    <row r="13" spans="1:14" x14ac:dyDescent="0.25">
      <c r="A13" s="33" t="s">
        <v>36</v>
      </c>
      <c r="B13" s="18"/>
      <c r="C13" s="26">
        <f>SUM(C14:C15)</f>
        <v>107.48503011058673</v>
      </c>
      <c r="D13" s="26">
        <f t="shared" ref="D13:N13" si="1">SUM(D14:D15)</f>
        <v>111.13121704656028</v>
      </c>
      <c r="E13" s="26">
        <f t="shared" si="1"/>
        <v>112.50550588797984</v>
      </c>
      <c r="F13" s="26">
        <f t="shared" si="1"/>
        <v>117.35216023273232</v>
      </c>
      <c r="G13" s="26">
        <f t="shared" si="1"/>
        <v>117.76761586224454</v>
      </c>
      <c r="H13" s="26">
        <f t="shared" si="1"/>
        <v>118.93465249574281</v>
      </c>
      <c r="I13" s="26">
        <f t="shared" si="1"/>
        <v>122.87468503161116</v>
      </c>
      <c r="J13" s="26">
        <f t="shared" si="1"/>
        <v>123.15216635731497</v>
      </c>
      <c r="K13" s="26">
        <f t="shared" si="1"/>
        <v>127.39351901726707</v>
      </c>
      <c r="L13" s="26">
        <f t="shared" si="1"/>
        <v>124.83252735242533</v>
      </c>
      <c r="M13" s="26">
        <f t="shared" si="1"/>
        <v>128.88507147987227</v>
      </c>
      <c r="N13" s="26">
        <f t="shared" si="1"/>
        <v>129.32160371397245</v>
      </c>
    </row>
    <row r="14" spans="1:14" x14ac:dyDescent="0.25">
      <c r="A14" s="20" t="s">
        <v>37</v>
      </c>
      <c r="B14" s="18"/>
      <c r="C14" s="22">
        <v>54.625804497923404</v>
      </c>
      <c r="D14" s="22">
        <v>56.169482792168715</v>
      </c>
      <c r="E14" s="22">
        <v>56.985861378228122</v>
      </c>
      <c r="F14" s="22">
        <v>59.446855152465169</v>
      </c>
      <c r="G14" s="22">
        <v>59.718417417089981</v>
      </c>
      <c r="H14" s="22">
        <v>60.481610745824511</v>
      </c>
      <c r="I14" s="22">
        <v>62.439646936165111</v>
      </c>
      <c r="J14" s="22">
        <v>62.728375003709822</v>
      </c>
      <c r="K14" s="22">
        <v>65.098967200621161</v>
      </c>
      <c r="L14" s="22">
        <v>63.984552498975297</v>
      </c>
      <c r="M14" s="22">
        <v>66.377249216825788</v>
      </c>
      <c r="N14" s="22">
        <v>66.707833834808426</v>
      </c>
    </row>
    <row r="15" spans="1:14" x14ac:dyDescent="0.25">
      <c r="A15" s="10" t="s">
        <v>38</v>
      </c>
      <c r="B15" s="12"/>
      <c r="C15" s="23">
        <v>52.859225612663337</v>
      </c>
      <c r="D15" s="23">
        <v>54.961734254391565</v>
      </c>
      <c r="E15" s="23">
        <v>55.519644509751714</v>
      </c>
      <c r="F15" s="23">
        <v>57.905305080267148</v>
      </c>
      <c r="G15" s="23">
        <v>58.049198445154559</v>
      </c>
      <c r="H15" s="23">
        <v>58.453041749918299</v>
      </c>
      <c r="I15" s="23">
        <v>60.435038095446046</v>
      </c>
      <c r="J15" s="23">
        <v>60.423791353605154</v>
      </c>
      <c r="K15" s="23">
        <v>62.294551816645914</v>
      </c>
      <c r="L15" s="23">
        <v>60.847974853450033</v>
      </c>
      <c r="M15" s="23">
        <v>62.507822263046478</v>
      </c>
      <c r="N15" s="23">
        <v>62.613769879164018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-16.574849177214915</v>
      </c>
      <c r="D17" s="32">
        <f t="shared" ref="D17:N17" si="2">D10-D13</f>
        <v>-17.928430072770695</v>
      </c>
      <c r="E17" s="32">
        <f t="shared" si="2"/>
        <v>-18.879526873472827</v>
      </c>
      <c r="F17" s="32">
        <f t="shared" si="2"/>
        <v>-24.106523592798169</v>
      </c>
      <c r="G17" s="32">
        <f t="shared" si="2"/>
        <v>-23.433932164251559</v>
      </c>
      <c r="H17" s="32">
        <f t="shared" si="2"/>
        <v>-24.117819188217027</v>
      </c>
      <c r="I17" s="32">
        <f t="shared" si="2"/>
        <v>-27.321475592430048</v>
      </c>
      <c r="J17" s="32">
        <f t="shared" si="2"/>
        <v>-27.290092146794024</v>
      </c>
      <c r="K17" s="32">
        <f t="shared" si="2"/>
        <v>-31.295627774241439</v>
      </c>
      <c r="L17" s="32">
        <f t="shared" si="2"/>
        <v>-28.467043412265255</v>
      </c>
      <c r="M17" s="32">
        <f t="shared" si="2"/>
        <v>-32.034772706893335</v>
      </c>
      <c r="N17" s="32">
        <f t="shared" si="2"/>
        <v>-31.796709921317003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508.94402428426343</v>
      </c>
      <c r="D19" s="26">
        <f t="shared" ref="D19:N19" si="3">SUM(D20:D21)</f>
        <v>510.88183349179474</v>
      </c>
      <c r="E19" s="26">
        <f t="shared" si="3"/>
        <v>510.45121886656227</v>
      </c>
      <c r="F19" s="26">
        <f t="shared" si="3"/>
        <v>508.54353502471815</v>
      </c>
      <c r="G19" s="26">
        <f t="shared" si="3"/>
        <v>509.7625139114499</v>
      </c>
      <c r="H19" s="26">
        <f t="shared" si="3"/>
        <v>511.07496734805022</v>
      </c>
      <c r="I19" s="26">
        <f t="shared" si="3"/>
        <v>510.46932370632817</v>
      </c>
      <c r="J19" s="26">
        <f t="shared" si="3"/>
        <v>510.09166240869951</v>
      </c>
      <c r="K19" s="26">
        <f t="shared" si="3"/>
        <v>510.40898128145886</v>
      </c>
      <c r="L19" s="26">
        <f t="shared" si="3"/>
        <v>510.49433732917873</v>
      </c>
      <c r="M19" s="26">
        <f t="shared" si="3"/>
        <v>509.52890120541321</v>
      </c>
      <c r="N19" s="26">
        <f t="shared" si="3"/>
        <v>509.03333290181985</v>
      </c>
    </row>
    <row r="20" spans="1:14" x14ac:dyDescent="0.25">
      <c r="A20" s="60" t="s">
        <v>40</v>
      </c>
      <c r="B20" s="60"/>
      <c r="C20" s="22">
        <v>254.39866576551893</v>
      </c>
      <c r="D20" s="22">
        <v>255.8117515984417</v>
      </c>
      <c r="E20" s="22">
        <v>255.81724714917129</v>
      </c>
      <c r="F20" s="22">
        <v>256.44525621704605</v>
      </c>
      <c r="G20" s="22">
        <v>255.9932017957471</v>
      </c>
      <c r="H20" s="22">
        <v>256.22388563109371</v>
      </c>
      <c r="I20" s="22">
        <v>256.7293817636679</v>
      </c>
      <c r="J20" s="22">
        <v>256.78500050451498</v>
      </c>
      <c r="K20" s="22">
        <v>256.43932400144399</v>
      </c>
      <c r="L20" s="22">
        <v>257.35751225698766</v>
      </c>
      <c r="M20" s="22">
        <v>256.66525105566876</v>
      </c>
      <c r="N20" s="22">
        <v>256.09083668803993</v>
      </c>
    </row>
    <row r="21" spans="1:14" x14ac:dyDescent="0.25">
      <c r="A21" s="27" t="s">
        <v>41</v>
      </c>
      <c r="B21" s="27"/>
      <c r="C21" s="29">
        <v>254.54535851874451</v>
      </c>
      <c r="D21" s="29">
        <v>255.07008189335301</v>
      </c>
      <c r="E21" s="29">
        <v>254.63397171739101</v>
      </c>
      <c r="F21" s="29">
        <v>252.09827880767213</v>
      </c>
      <c r="G21" s="29">
        <v>253.76931211570283</v>
      </c>
      <c r="H21" s="29">
        <v>254.85108171695649</v>
      </c>
      <c r="I21" s="29">
        <v>253.73994194266029</v>
      </c>
      <c r="J21" s="29">
        <v>253.30666190418452</v>
      </c>
      <c r="K21" s="29">
        <v>253.96965728001484</v>
      </c>
      <c r="L21" s="29">
        <v>253.13682507219104</v>
      </c>
      <c r="M21" s="29">
        <v>252.86365014974444</v>
      </c>
      <c r="N21" s="29">
        <v>252.94249621377992</v>
      </c>
    </row>
    <row r="22" spans="1:14" x14ac:dyDescent="0.25">
      <c r="A22" s="63" t="s">
        <v>44</v>
      </c>
      <c r="B22" s="63"/>
      <c r="C22" s="26">
        <f>SUM(C23:C24)</f>
        <v>403.12004613705403</v>
      </c>
      <c r="D22" s="26">
        <f t="shared" ref="D22:N22" si="4">SUM(D23:D24)</f>
        <v>403.04077638602882</v>
      </c>
      <c r="E22" s="26">
        <f t="shared" si="4"/>
        <v>405.00109101962573</v>
      </c>
      <c r="F22" s="26">
        <f t="shared" si="4"/>
        <v>407.79539205401244</v>
      </c>
      <c r="G22" s="26">
        <f t="shared" si="4"/>
        <v>403.79755274677473</v>
      </c>
      <c r="H22" s="26">
        <f t="shared" si="4"/>
        <v>403.4780455967234</v>
      </c>
      <c r="I22" s="26">
        <f t="shared" si="4"/>
        <v>401.96610111061165</v>
      </c>
      <c r="J22" s="26">
        <f t="shared" si="4"/>
        <v>401.95489049389926</v>
      </c>
      <c r="K22" s="26">
        <f t="shared" si="4"/>
        <v>399.91980918015628</v>
      </c>
      <c r="L22" s="26">
        <f t="shared" si="4"/>
        <v>400.40023709810771</v>
      </c>
      <c r="M22" s="26">
        <f t="shared" si="4"/>
        <v>399.99374066123119</v>
      </c>
      <c r="N22" s="26">
        <f t="shared" si="4"/>
        <v>401.59513939184239</v>
      </c>
    </row>
    <row r="23" spans="1:14" x14ac:dyDescent="0.25">
      <c r="A23" s="60" t="s">
        <v>42</v>
      </c>
      <c r="B23" s="60"/>
      <c r="C23" s="23">
        <v>204.25394708220179</v>
      </c>
      <c r="D23" s="22">
        <v>205.27026008510384</v>
      </c>
      <c r="E23" s="22">
        <v>205.62935552010643</v>
      </c>
      <c r="F23" s="22">
        <v>205.85792837962146</v>
      </c>
      <c r="G23" s="22">
        <v>205.21572701511559</v>
      </c>
      <c r="H23" s="22">
        <v>204.31992707961396</v>
      </c>
      <c r="I23" s="22">
        <v>203.03099418059338</v>
      </c>
      <c r="J23" s="22">
        <v>203.18217961674762</v>
      </c>
      <c r="K23" s="22">
        <v>202.74778978945147</v>
      </c>
      <c r="L23" s="22">
        <v>202.27154747422037</v>
      </c>
      <c r="M23" s="22">
        <v>202.15353179369322</v>
      </c>
      <c r="N23" s="22">
        <v>203.27326687463832</v>
      </c>
    </row>
    <row r="24" spans="1:14" x14ac:dyDescent="0.25">
      <c r="A24" s="10" t="s">
        <v>43</v>
      </c>
      <c r="B24" s="10"/>
      <c r="C24" s="23">
        <v>198.86609905485224</v>
      </c>
      <c r="D24" s="23">
        <v>197.77051630092495</v>
      </c>
      <c r="E24" s="23">
        <v>199.37173549951927</v>
      </c>
      <c r="F24" s="23">
        <v>201.93746367439098</v>
      </c>
      <c r="G24" s="23">
        <v>198.58182573165914</v>
      </c>
      <c r="H24" s="23">
        <v>199.15811851710941</v>
      </c>
      <c r="I24" s="23">
        <v>198.93510693001826</v>
      </c>
      <c r="J24" s="23">
        <v>198.77271087715164</v>
      </c>
      <c r="K24" s="23">
        <v>197.1720193907048</v>
      </c>
      <c r="L24" s="23">
        <v>198.12868962388734</v>
      </c>
      <c r="M24" s="23">
        <v>197.84020886753797</v>
      </c>
      <c r="N24" s="23">
        <v>198.3218725172041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105.8239781472094</v>
      </c>
      <c r="D26" s="32">
        <f t="shared" ref="D26:N26" si="5">D19-D22</f>
        <v>107.84105710576591</v>
      </c>
      <c r="E26" s="32">
        <f t="shared" si="5"/>
        <v>105.45012784693654</v>
      </c>
      <c r="F26" s="32">
        <f t="shared" si="5"/>
        <v>100.74814297070571</v>
      </c>
      <c r="G26" s="32">
        <f t="shared" si="5"/>
        <v>105.96496116467517</v>
      </c>
      <c r="H26" s="32">
        <f t="shared" si="5"/>
        <v>107.59692175132682</v>
      </c>
      <c r="I26" s="32">
        <f t="shared" si="5"/>
        <v>108.50322259571652</v>
      </c>
      <c r="J26" s="32">
        <f t="shared" si="5"/>
        <v>108.13677191480025</v>
      </c>
      <c r="K26" s="32">
        <f t="shared" si="5"/>
        <v>110.48917210130259</v>
      </c>
      <c r="L26" s="32">
        <f t="shared" si="5"/>
        <v>110.09410023107102</v>
      </c>
      <c r="M26" s="32">
        <f t="shared" si="5"/>
        <v>109.53516054418202</v>
      </c>
      <c r="N26" s="32">
        <f t="shared" si="5"/>
        <v>107.43819350997745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89.249128969994487</v>
      </c>
      <c r="D30" s="32">
        <f t="shared" ref="D30:N30" si="6">D17+D26+D28</f>
        <v>89.912627032995218</v>
      </c>
      <c r="E30" s="32">
        <f t="shared" si="6"/>
        <v>86.570600973463712</v>
      </c>
      <c r="F30" s="32">
        <f t="shared" si="6"/>
        <v>76.641619377907546</v>
      </c>
      <c r="G30" s="32">
        <f t="shared" si="6"/>
        <v>82.531029000423615</v>
      </c>
      <c r="H30" s="32">
        <f t="shared" si="6"/>
        <v>83.479102563109791</v>
      </c>
      <c r="I30" s="32">
        <f t="shared" si="6"/>
        <v>81.181747003286475</v>
      </c>
      <c r="J30" s="32">
        <f t="shared" si="6"/>
        <v>80.846679768006226</v>
      </c>
      <c r="K30" s="32">
        <f t="shared" si="6"/>
        <v>79.193544327061147</v>
      </c>
      <c r="L30" s="32">
        <f t="shared" si="6"/>
        <v>81.627056818805769</v>
      </c>
      <c r="M30" s="32">
        <f t="shared" si="6"/>
        <v>77.500387837288685</v>
      </c>
      <c r="N30" s="32">
        <f t="shared" si="6"/>
        <v>75.641483588660449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12140.249128969997</v>
      </c>
      <c r="D32" s="21">
        <v>12230.161756002992</v>
      </c>
      <c r="E32" s="21">
        <v>12316.732356976452</v>
      </c>
      <c r="F32" s="21">
        <v>12393.37397635436</v>
      </c>
      <c r="G32" s="21">
        <v>12475.905005354785</v>
      </c>
      <c r="H32" s="21">
        <v>12559.384107917896</v>
      </c>
      <c r="I32" s="21">
        <v>12640.565854921178</v>
      </c>
      <c r="J32" s="21">
        <v>12721.412534689185</v>
      </c>
      <c r="K32" s="21">
        <v>12800.606079016248</v>
      </c>
      <c r="L32" s="21">
        <v>12882.233135835055</v>
      </c>
      <c r="M32" s="21">
        <v>12959.733523672339</v>
      </c>
      <c r="N32" s="21">
        <v>13035.375007261004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7.4059521176663701E-3</v>
      </c>
      <c r="D34" s="39">
        <f t="shared" ref="D34:N34" si="7">(D32/D8)-1</f>
        <v>7.4061599624375418E-3</v>
      </c>
      <c r="E34" s="39">
        <f t="shared" si="7"/>
        <v>7.0784510213830476E-3</v>
      </c>
      <c r="F34" s="39">
        <f t="shared" si="7"/>
        <v>6.2225610784256702E-3</v>
      </c>
      <c r="G34" s="39">
        <f t="shared" si="7"/>
        <v>6.6592865799004475E-3</v>
      </c>
      <c r="H34" s="39">
        <f t="shared" si="7"/>
        <v>6.6912262098246522E-3</v>
      </c>
      <c r="I34" s="39">
        <f t="shared" si="7"/>
        <v>6.4638318492147295E-3</v>
      </c>
      <c r="J34" s="39">
        <f t="shared" si="7"/>
        <v>6.3958117615858789E-3</v>
      </c>
      <c r="K34" s="39">
        <f t="shared" si="7"/>
        <v>6.2252162730447314E-3</v>
      </c>
      <c r="L34" s="39">
        <f t="shared" si="7"/>
        <v>6.3768118724172318E-3</v>
      </c>
      <c r="M34" s="39">
        <f t="shared" si="7"/>
        <v>6.0160677904281812E-3</v>
      </c>
      <c r="N34" s="39">
        <f t="shared" si="7"/>
        <v>5.8366542375656305E-3</v>
      </c>
    </row>
    <row r="35" spans="1:14" ht="15.75" thickBot="1" x14ac:dyDescent="0.3">
      <c r="A35" s="40" t="s">
        <v>15</v>
      </c>
      <c r="B35" s="41"/>
      <c r="C35" s="42">
        <f>(C32/$C$8)-1</f>
        <v>7.4059521176663701E-3</v>
      </c>
      <c r="D35" s="42">
        <f t="shared" ref="D35:N35" si="8">(D32/$C$8)-1</f>
        <v>1.4866961746161422E-2</v>
      </c>
      <c r="E35" s="42">
        <f t="shared" si="8"/>
        <v>2.2050647828101511E-2</v>
      </c>
      <c r="F35" s="42">
        <f t="shared" si="8"/>
        <v>2.8410420409456405E-2</v>
      </c>
      <c r="G35" s="42">
        <f t="shared" si="8"/>
        <v>3.5258900120719083E-2</v>
      </c>
      <c r="H35" s="42">
        <f t="shared" si="8"/>
        <v>4.2186051607161046E-2</v>
      </c>
      <c r="I35" s="42">
        <f t="shared" si="8"/>
        <v>4.8922567000346806E-2</v>
      </c>
      <c r="J35" s="42">
        <f t="shared" si="8"/>
        <v>5.5631278291360386E-2</v>
      </c>
      <c r="K35" s="42">
        <f t="shared" si="8"/>
        <v>6.2202811303314842E-2</v>
      </c>
      <c r="L35" s="42">
        <f t="shared" si="8"/>
        <v>6.8976278801348823E-2</v>
      </c>
      <c r="M35" s="42">
        <f t="shared" si="8"/>
        <v>7.5407312560977546E-2</v>
      </c>
      <c r="N35" s="42">
        <f t="shared" si="8"/>
        <v>8.1684093208945541E-2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1.4300038316857</v>
      </c>
      <c r="D41" s="47">
        <v>1.4481068159596577</v>
      </c>
      <c r="E41" s="47">
        <v>1.4386846035283696</v>
      </c>
      <c r="F41" s="47">
        <v>1.4229804914767721</v>
      </c>
      <c r="G41" s="47">
        <v>1.4337896756819697</v>
      </c>
      <c r="H41" s="47">
        <v>1.4362534557649071</v>
      </c>
      <c r="I41" s="47">
        <v>1.4434257192297162</v>
      </c>
      <c r="J41" s="47">
        <v>1.4489374177401873</v>
      </c>
      <c r="K41" s="47">
        <v>1.4548574072257054</v>
      </c>
      <c r="L41" s="47">
        <v>1.4598109199536087</v>
      </c>
      <c r="M41" s="47">
        <v>1.4668051174480681</v>
      </c>
      <c r="N41" s="47">
        <v>1.4757770826675669</v>
      </c>
    </row>
    <row r="43" spans="1:14" x14ac:dyDescent="0.25">
      <c r="A43" s="48" t="s">
        <v>31</v>
      </c>
      <c r="B43" s="48"/>
      <c r="C43" s="49">
        <v>74.146368303929322</v>
      </c>
      <c r="D43" s="49">
        <v>74.606330011598288</v>
      </c>
      <c r="E43" s="49">
        <v>73.791381463508429</v>
      </c>
      <c r="F43" s="49">
        <v>75.145440321308854</v>
      </c>
      <c r="G43" s="49">
        <v>73.556444031872473</v>
      </c>
      <c r="H43" s="49">
        <v>72.752944983817358</v>
      </c>
      <c r="I43" s="49">
        <v>73.322085955264242</v>
      </c>
      <c r="J43" s="49">
        <v>71.728936885363368</v>
      </c>
      <c r="K43" s="49">
        <v>72.52728856760109</v>
      </c>
      <c r="L43" s="49">
        <v>69.55809788210243</v>
      </c>
      <c r="M43" s="49">
        <v>70.189834896138677</v>
      </c>
      <c r="N43" s="49">
        <v>68.874906186157574</v>
      </c>
    </row>
    <row r="44" spans="1:14" x14ac:dyDescent="0.25">
      <c r="A44" s="19" t="s">
        <v>47</v>
      </c>
      <c r="B44" s="19"/>
      <c r="C44" s="50">
        <v>74.998556177972617</v>
      </c>
      <c r="D44" s="50">
        <v>74.606330011598288</v>
      </c>
      <c r="E44" s="50">
        <v>73.630207782959744</v>
      </c>
      <c r="F44" s="50">
        <v>74.830927505378128</v>
      </c>
      <c r="G44" s="50">
        <v>73.113179113984387</v>
      </c>
      <c r="H44" s="50">
        <v>72.181046546203234</v>
      </c>
      <c r="I44" s="50">
        <v>72.618113603348561</v>
      </c>
      <c r="J44" s="50">
        <v>70.934768021338741</v>
      </c>
      <c r="K44" s="50">
        <v>71.635143012432636</v>
      </c>
      <c r="L44" s="50">
        <v>68.634222155123453</v>
      </c>
      <c r="M44" s="50">
        <v>69.181189110367839</v>
      </c>
      <c r="N44" s="50">
        <v>67.819578895784772</v>
      </c>
    </row>
    <row r="45" spans="1:14" x14ac:dyDescent="0.25">
      <c r="A45" s="51" t="s">
        <v>48</v>
      </c>
      <c r="B45" s="51"/>
      <c r="C45" s="52">
        <v>73.285811782652218</v>
      </c>
      <c r="D45" s="52">
        <v>74.606330011598303</v>
      </c>
      <c r="E45" s="52">
        <v>73.957547031525692</v>
      </c>
      <c r="F45" s="52">
        <v>75.471088281227793</v>
      </c>
      <c r="G45" s="52">
        <v>74.018099180022162</v>
      </c>
      <c r="H45" s="52">
        <v>73.354309225239845</v>
      </c>
      <c r="I45" s="52">
        <v>74.06388930923147</v>
      </c>
      <c r="J45" s="52">
        <v>72.57242978750142</v>
      </c>
      <c r="K45" s="52">
        <v>73.483655093484685</v>
      </c>
      <c r="L45" s="52">
        <v>70.556811089632816</v>
      </c>
      <c r="M45" s="52">
        <v>71.293624326625178</v>
      </c>
      <c r="N45" s="52">
        <v>70.035981210633565</v>
      </c>
    </row>
    <row r="47" spans="1:14" x14ac:dyDescent="0.25">
      <c r="A47" s="48" t="s">
        <v>32</v>
      </c>
      <c r="B47" s="48"/>
      <c r="C47" s="49">
        <v>83.094935466897425</v>
      </c>
      <c r="D47" s="49">
        <v>82.988987098082944</v>
      </c>
      <c r="E47" s="49">
        <v>83.111600395706873</v>
      </c>
      <c r="F47" s="49">
        <v>82.886425976911383</v>
      </c>
      <c r="G47" s="49">
        <v>83.137758915826197</v>
      </c>
      <c r="H47" s="49">
        <v>83.256627987671266</v>
      </c>
      <c r="I47" s="49">
        <v>83.164368034407133</v>
      </c>
      <c r="J47" s="49">
        <v>83.419006291734249</v>
      </c>
      <c r="K47" s="49">
        <v>83.281021173305859</v>
      </c>
      <c r="L47" s="49">
        <v>83.775223920416281</v>
      </c>
      <c r="M47" s="49">
        <v>83.662544136894013</v>
      </c>
      <c r="N47" s="49">
        <v>83.887452515506794</v>
      </c>
    </row>
    <row r="48" spans="1:14" x14ac:dyDescent="0.25">
      <c r="A48" s="19" t="s">
        <v>45</v>
      </c>
      <c r="B48" s="19"/>
      <c r="C48" s="50">
        <v>81.105930674896385</v>
      </c>
      <c r="D48" s="50">
        <v>81.166375327212705</v>
      </c>
      <c r="E48" s="50">
        <v>81.327769185450308</v>
      </c>
      <c r="F48" s="50">
        <v>81.115633417393653</v>
      </c>
      <c r="G48" s="50">
        <v>81.406233371887808</v>
      </c>
      <c r="H48" s="50">
        <v>81.562735427960362</v>
      </c>
      <c r="I48" s="50">
        <v>81.482094785656457</v>
      </c>
      <c r="J48" s="50">
        <v>81.772551868940297</v>
      </c>
      <c r="K48" s="50">
        <v>81.645150526599153</v>
      </c>
      <c r="L48" s="50">
        <v>82.184371070190068</v>
      </c>
      <c r="M48" s="50">
        <v>82.086876264165625</v>
      </c>
      <c r="N48" s="50">
        <v>82.339374243181098</v>
      </c>
    </row>
    <row r="49" spans="1:14" x14ac:dyDescent="0.25">
      <c r="A49" s="51" t="s">
        <v>46</v>
      </c>
      <c r="B49" s="51"/>
      <c r="C49" s="52">
        <v>84.899479705689501</v>
      </c>
      <c r="D49" s="52">
        <v>84.692685044511109</v>
      </c>
      <c r="E49" s="52">
        <v>84.790281302940201</v>
      </c>
      <c r="F49" s="52">
        <v>84.562793525092317</v>
      </c>
      <c r="G49" s="52">
        <v>84.783689693708652</v>
      </c>
      <c r="H49" s="52">
        <v>84.884208531805413</v>
      </c>
      <c r="I49" s="52">
        <v>84.78110890134721</v>
      </c>
      <c r="J49" s="52">
        <v>85.008693880409567</v>
      </c>
      <c r="K49" s="52">
        <v>84.870172289963264</v>
      </c>
      <c r="L49" s="52">
        <v>85.322765473998373</v>
      </c>
      <c r="M49" s="52">
        <v>85.210036807234061</v>
      </c>
      <c r="N49" s="52">
        <v>85.410034455180437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63</v>
      </c>
      <c r="B2" s="54" t="s">
        <v>64</v>
      </c>
    </row>
    <row r="3" spans="1:2" x14ac:dyDescent="0.25">
      <c r="A3" s="54" t="s">
        <v>65</v>
      </c>
      <c r="B3" s="54" t="s">
        <v>66</v>
      </c>
    </row>
    <row r="4" spans="1:2" x14ac:dyDescent="0.25">
      <c r="A4" s="54" t="s">
        <v>67</v>
      </c>
      <c r="B4" s="54" t="s">
        <v>68</v>
      </c>
    </row>
    <row r="5" spans="1:2" x14ac:dyDescent="0.25">
      <c r="A5" s="54" t="s">
        <v>69</v>
      </c>
      <c r="B5" s="54" t="s">
        <v>70</v>
      </c>
    </row>
    <row r="6" spans="1:2" x14ac:dyDescent="0.25">
      <c r="A6" s="54" t="s">
        <v>71</v>
      </c>
      <c r="B6" s="54" t="s">
        <v>72</v>
      </c>
    </row>
    <row r="7" spans="1:2" x14ac:dyDescent="0.25">
      <c r="A7" s="54" t="s">
        <v>73</v>
      </c>
      <c r="B7" s="54" t="s">
        <v>74</v>
      </c>
    </row>
    <row r="8" spans="1:2" x14ac:dyDescent="0.25">
      <c r="A8" s="54" t="s">
        <v>75</v>
      </c>
      <c r="B8" s="54" t="s">
        <v>76</v>
      </c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94330</v>
      </c>
      <c r="D8" s="21">
        <v>94771</v>
      </c>
      <c r="E8" s="21">
        <v>95251</v>
      </c>
      <c r="F8" s="21">
        <v>95711</v>
      </c>
      <c r="G8" s="21">
        <v>96079.999999999985</v>
      </c>
      <c r="H8" s="21">
        <v>96504</v>
      </c>
      <c r="I8" s="21">
        <v>96970.000000000015</v>
      </c>
      <c r="J8" s="21">
        <v>97426.999999999985</v>
      </c>
      <c r="K8" s="21">
        <v>97897</v>
      </c>
      <c r="L8" s="21">
        <v>98352</v>
      </c>
      <c r="M8" s="21">
        <v>98835.999999999985</v>
      </c>
      <c r="N8" s="21">
        <v>99289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754.00000000000011</v>
      </c>
      <c r="D10" s="26">
        <f t="shared" ref="D10:N10" si="0">SUM(D11:D12)</f>
        <v>775</v>
      </c>
      <c r="E10" s="26">
        <f t="shared" si="0"/>
        <v>780</v>
      </c>
      <c r="F10" s="26">
        <f t="shared" si="0"/>
        <v>779.00000000000011</v>
      </c>
      <c r="G10" s="26">
        <f t="shared" si="0"/>
        <v>790</v>
      </c>
      <c r="H10" s="26">
        <f t="shared" si="0"/>
        <v>796</v>
      </c>
      <c r="I10" s="26">
        <f t="shared" si="0"/>
        <v>804</v>
      </c>
      <c r="J10" s="26">
        <f t="shared" si="0"/>
        <v>809</v>
      </c>
      <c r="K10" s="26">
        <f t="shared" si="0"/>
        <v>813</v>
      </c>
      <c r="L10" s="26">
        <f t="shared" si="0"/>
        <v>816</v>
      </c>
      <c r="M10" s="26">
        <f t="shared" si="0"/>
        <v>818.99999999999977</v>
      </c>
      <c r="N10" s="26">
        <f t="shared" si="0"/>
        <v>821.99999999999989</v>
      </c>
    </row>
    <row r="11" spans="1:14" x14ac:dyDescent="0.25">
      <c r="A11" s="17" t="s">
        <v>34</v>
      </c>
      <c r="B11" s="18"/>
      <c r="C11" s="22">
        <v>385.00000000000006</v>
      </c>
      <c r="D11" s="22">
        <v>396</v>
      </c>
      <c r="E11" s="22">
        <v>400</v>
      </c>
      <c r="F11" s="22">
        <v>401.00000000000011</v>
      </c>
      <c r="G11" s="22">
        <v>403.00000000000011</v>
      </c>
      <c r="H11" s="22">
        <v>409</v>
      </c>
      <c r="I11" s="22">
        <v>409.99999999999994</v>
      </c>
      <c r="J11" s="22">
        <v>412</v>
      </c>
      <c r="K11" s="22">
        <v>415.99999999999994</v>
      </c>
      <c r="L11" s="22">
        <v>416.99999999999994</v>
      </c>
      <c r="M11" s="22">
        <v>419.99999999999983</v>
      </c>
      <c r="N11" s="22">
        <v>420</v>
      </c>
    </row>
    <row r="12" spans="1:14" x14ac:dyDescent="0.25">
      <c r="A12" s="27" t="s">
        <v>35</v>
      </c>
      <c r="B12" s="28"/>
      <c r="C12" s="29">
        <v>369.00000000000006</v>
      </c>
      <c r="D12" s="29">
        <v>379</v>
      </c>
      <c r="E12" s="29">
        <v>380</v>
      </c>
      <c r="F12" s="29">
        <v>378</v>
      </c>
      <c r="G12" s="29">
        <v>386.99999999999994</v>
      </c>
      <c r="H12" s="29">
        <v>387</v>
      </c>
      <c r="I12" s="29">
        <v>394</v>
      </c>
      <c r="J12" s="29">
        <v>396.99999999999994</v>
      </c>
      <c r="K12" s="29">
        <v>397.00000000000006</v>
      </c>
      <c r="L12" s="29">
        <v>399</v>
      </c>
      <c r="M12" s="29">
        <v>399</v>
      </c>
      <c r="N12" s="29">
        <v>401.99999999999989</v>
      </c>
    </row>
    <row r="13" spans="1:14" x14ac:dyDescent="0.25">
      <c r="A13" s="24" t="s">
        <v>36</v>
      </c>
      <c r="B13" s="18"/>
      <c r="C13" s="26">
        <f>SUM(C14:C15)</f>
        <v>875.00000000000148</v>
      </c>
      <c r="D13" s="26">
        <f t="shared" ref="D13:N13" si="1">SUM(D14:D15)</f>
        <v>902.00000000000068</v>
      </c>
      <c r="E13" s="26">
        <f t="shared" si="1"/>
        <v>913.00000000000102</v>
      </c>
      <c r="F13" s="26">
        <f t="shared" si="1"/>
        <v>951.99999999999977</v>
      </c>
      <c r="G13" s="26">
        <f t="shared" si="1"/>
        <v>950.00000000000023</v>
      </c>
      <c r="H13" s="26">
        <f t="shared" si="1"/>
        <v>958</v>
      </c>
      <c r="I13" s="26">
        <f t="shared" si="1"/>
        <v>986.00000000000068</v>
      </c>
      <c r="J13" s="26">
        <f t="shared" si="1"/>
        <v>983.00000000000045</v>
      </c>
      <c r="K13" s="26">
        <f t="shared" si="1"/>
        <v>1013.9999999999994</v>
      </c>
      <c r="L13" s="26">
        <f t="shared" si="1"/>
        <v>988.99999999999977</v>
      </c>
      <c r="M13" s="26">
        <f t="shared" si="1"/>
        <v>1019.0000000000016</v>
      </c>
      <c r="N13" s="26">
        <f t="shared" si="1"/>
        <v>1017.9999999999997</v>
      </c>
    </row>
    <row r="14" spans="1:14" x14ac:dyDescent="0.25">
      <c r="A14" s="17" t="s">
        <v>37</v>
      </c>
      <c r="B14" s="18"/>
      <c r="C14" s="22">
        <v>433.34052145592375</v>
      </c>
      <c r="D14" s="22">
        <v>443.67355197138471</v>
      </c>
      <c r="E14" s="22">
        <v>449.80265876778856</v>
      </c>
      <c r="F14" s="22">
        <v>469.20937226912793</v>
      </c>
      <c r="G14" s="22">
        <v>469.16293709809247</v>
      </c>
      <c r="H14" s="22">
        <v>472.94642498324509</v>
      </c>
      <c r="I14" s="22">
        <v>487.51087010764422</v>
      </c>
      <c r="J14" s="22">
        <v>486.95907732708952</v>
      </c>
      <c r="K14" s="22">
        <v>503.46832370678942</v>
      </c>
      <c r="L14" s="22">
        <v>492.05142858722684</v>
      </c>
      <c r="M14" s="22">
        <v>508.56891360477982</v>
      </c>
      <c r="N14" s="22">
        <v>509.16186457924579</v>
      </c>
    </row>
    <row r="15" spans="1:14" x14ac:dyDescent="0.25">
      <c r="A15" s="10" t="s">
        <v>38</v>
      </c>
      <c r="B15" s="12"/>
      <c r="C15" s="23">
        <v>441.65947854407773</v>
      </c>
      <c r="D15" s="23">
        <v>458.32644802861591</v>
      </c>
      <c r="E15" s="23">
        <v>463.19734123221247</v>
      </c>
      <c r="F15" s="23">
        <v>482.7906277308719</v>
      </c>
      <c r="G15" s="23">
        <v>480.8370629019077</v>
      </c>
      <c r="H15" s="23">
        <v>485.05357501675485</v>
      </c>
      <c r="I15" s="23">
        <v>498.4891298923564</v>
      </c>
      <c r="J15" s="23">
        <v>496.04092267291088</v>
      </c>
      <c r="K15" s="23">
        <v>510.53167629321001</v>
      </c>
      <c r="L15" s="23">
        <v>496.94857141277294</v>
      </c>
      <c r="M15" s="23">
        <v>510.43108639522177</v>
      </c>
      <c r="N15" s="23">
        <v>508.83813542075387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-121.00000000000136</v>
      </c>
      <c r="D17" s="32">
        <f t="shared" ref="D17:N17" si="2">D10-D13</f>
        <v>-127.00000000000068</v>
      </c>
      <c r="E17" s="32">
        <f t="shared" si="2"/>
        <v>-133.00000000000102</v>
      </c>
      <c r="F17" s="32">
        <f t="shared" si="2"/>
        <v>-172.99999999999966</v>
      </c>
      <c r="G17" s="32">
        <f t="shared" si="2"/>
        <v>-160.00000000000023</v>
      </c>
      <c r="H17" s="32">
        <f t="shared" si="2"/>
        <v>-162</v>
      </c>
      <c r="I17" s="32">
        <f t="shared" si="2"/>
        <v>-182.00000000000068</v>
      </c>
      <c r="J17" s="32">
        <f t="shared" si="2"/>
        <v>-174.00000000000045</v>
      </c>
      <c r="K17" s="32">
        <f t="shared" si="2"/>
        <v>-200.99999999999943</v>
      </c>
      <c r="L17" s="32">
        <f t="shared" si="2"/>
        <v>-172.99999999999977</v>
      </c>
      <c r="M17" s="32">
        <f t="shared" si="2"/>
        <v>-200.00000000000182</v>
      </c>
      <c r="N17" s="32">
        <f t="shared" si="2"/>
        <v>-195.99999999999977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4742.0847988026799</v>
      </c>
      <c r="D19" s="26">
        <f t="shared" ref="D19:N19" si="3">SUM(D20:D21)</f>
        <v>4764.584798802679</v>
      </c>
      <c r="E19" s="26">
        <f t="shared" si="3"/>
        <v>4757.584798802679</v>
      </c>
      <c r="F19" s="26">
        <f t="shared" si="3"/>
        <v>4732.0847988026781</v>
      </c>
      <c r="G19" s="26">
        <f t="shared" si="3"/>
        <v>4753.0847988026799</v>
      </c>
      <c r="H19" s="26">
        <f t="shared" si="3"/>
        <v>4775.0847988026799</v>
      </c>
      <c r="I19" s="26">
        <f t="shared" si="3"/>
        <v>4780.5847988026781</v>
      </c>
      <c r="J19" s="26">
        <f t="shared" si="3"/>
        <v>4783.0847988026799</v>
      </c>
      <c r="K19" s="26">
        <f t="shared" si="3"/>
        <v>4789.0847988026799</v>
      </c>
      <c r="L19" s="26">
        <f t="shared" si="3"/>
        <v>4789.5847988026781</v>
      </c>
      <c r="M19" s="26">
        <f t="shared" si="3"/>
        <v>4787.5847988026799</v>
      </c>
      <c r="N19" s="26">
        <f t="shared" si="3"/>
        <v>4778.0847988026799</v>
      </c>
    </row>
    <row r="20" spans="1:14" x14ac:dyDescent="0.25">
      <c r="A20" s="60" t="s">
        <v>40</v>
      </c>
      <c r="B20" s="60"/>
      <c r="C20" s="22">
        <v>2349.7126601293016</v>
      </c>
      <c r="D20" s="22">
        <v>2357.8791753870319</v>
      </c>
      <c r="E20" s="22">
        <v>2359.4437287852338</v>
      </c>
      <c r="F20" s="22">
        <v>2358.1470855359025</v>
      </c>
      <c r="G20" s="22">
        <v>2354.6238679503858</v>
      </c>
      <c r="H20" s="22">
        <v>2369.0156118929626</v>
      </c>
      <c r="I20" s="22">
        <v>2376.7978344551607</v>
      </c>
      <c r="J20" s="22">
        <v>2378.521938064885</v>
      </c>
      <c r="K20" s="22">
        <v>2376.7765612547346</v>
      </c>
      <c r="L20" s="22">
        <v>2382.5681136949529</v>
      </c>
      <c r="M20" s="22">
        <v>2380.8268562037292</v>
      </c>
      <c r="N20" s="22">
        <v>2375.1233316909625</v>
      </c>
    </row>
    <row r="21" spans="1:14" x14ac:dyDescent="0.25">
      <c r="A21" s="27" t="s">
        <v>41</v>
      </c>
      <c r="B21" s="27"/>
      <c r="C21" s="29">
        <v>2392.3721386733787</v>
      </c>
      <c r="D21" s="29">
        <v>2406.7056234156471</v>
      </c>
      <c r="E21" s="29">
        <v>2398.1410700174451</v>
      </c>
      <c r="F21" s="29">
        <v>2373.9377132667751</v>
      </c>
      <c r="G21" s="29">
        <v>2398.4609308522936</v>
      </c>
      <c r="H21" s="29">
        <v>2406.0691869097168</v>
      </c>
      <c r="I21" s="29">
        <v>2403.7869643475174</v>
      </c>
      <c r="J21" s="29">
        <v>2404.5628607377944</v>
      </c>
      <c r="K21" s="29">
        <v>2412.3082375479448</v>
      </c>
      <c r="L21" s="29">
        <v>2407.0166851077256</v>
      </c>
      <c r="M21" s="29">
        <v>2406.7579425989502</v>
      </c>
      <c r="N21" s="29">
        <v>2402.961467111717</v>
      </c>
    </row>
    <row r="22" spans="1:14" x14ac:dyDescent="0.25">
      <c r="A22" s="63" t="s">
        <v>44</v>
      </c>
      <c r="B22" s="63"/>
      <c r="C22" s="26">
        <f>SUM(C23:C24)</f>
        <v>4180.0847988026781</v>
      </c>
      <c r="D22" s="26">
        <f t="shared" ref="D22:N22" si="4">SUM(D23:D24)</f>
        <v>4157.584798802679</v>
      </c>
      <c r="E22" s="26">
        <f t="shared" si="4"/>
        <v>4164.5847988026781</v>
      </c>
      <c r="F22" s="26">
        <f t="shared" si="4"/>
        <v>4190.0847988026799</v>
      </c>
      <c r="G22" s="26">
        <f t="shared" si="4"/>
        <v>4169.0847988026781</v>
      </c>
      <c r="H22" s="26">
        <f t="shared" si="4"/>
        <v>4147.0847988026781</v>
      </c>
      <c r="I22" s="26">
        <f t="shared" si="4"/>
        <v>4141.584798802679</v>
      </c>
      <c r="J22" s="26">
        <f t="shared" si="4"/>
        <v>4139.0847988026799</v>
      </c>
      <c r="K22" s="26">
        <f t="shared" si="4"/>
        <v>4133.084798802679</v>
      </c>
      <c r="L22" s="26">
        <f t="shared" si="4"/>
        <v>4132.584798802679</v>
      </c>
      <c r="M22" s="26">
        <f t="shared" si="4"/>
        <v>4134.5847988026781</v>
      </c>
      <c r="N22" s="26">
        <f t="shared" si="4"/>
        <v>4144.0847988026799</v>
      </c>
    </row>
    <row r="23" spans="1:14" x14ac:dyDescent="0.25">
      <c r="A23" s="60" t="s">
        <v>42</v>
      </c>
      <c r="B23" s="60"/>
      <c r="C23" s="23">
        <v>2111.3721386733778</v>
      </c>
      <c r="D23" s="22">
        <v>2103.2056234156471</v>
      </c>
      <c r="E23" s="22">
        <v>2101.6410700174447</v>
      </c>
      <c r="F23" s="22">
        <v>2102.937713266776</v>
      </c>
      <c r="G23" s="22">
        <v>2106.4609308522931</v>
      </c>
      <c r="H23" s="22">
        <v>2092.0691869097154</v>
      </c>
      <c r="I23" s="22">
        <v>2084.2869643475187</v>
      </c>
      <c r="J23" s="22">
        <v>2082.5628607377944</v>
      </c>
      <c r="K23" s="22">
        <v>2084.3082375479448</v>
      </c>
      <c r="L23" s="22">
        <v>2078.5166851077265</v>
      </c>
      <c r="M23" s="22">
        <v>2080.2579425989497</v>
      </c>
      <c r="N23" s="22">
        <v>2085.961467111717</v>
      </c>
    </row>
    <row r="24" spans="1:14" x14ac:dyDescent="0.25">
      <c r="A24" s="10" t="s">
        <v>43</v>
      </c>
      <c r="B24" s="10"/>
      <c r="C24" s="23">
        <v>2068.7126601293003</v>
      </c>
      <c r="D24" s="23">
        <v>2054.3791753870319</v>
      </c>
      <c r="E24" s="23">
        <v>2062.9437287852329</v>
      </c>
      <c r="F24" s="23">
        <v>2087.1470855359039</v>
      </c>
      <c r="G24" s="23">
        <v>2062.6238679503849</v>
      </c>
      <c r="H24" s="23">
        <v>2055.0156118929626</v>
      </c>
      <c r="I24" s="23">
        <v>2057.2978344551602</v>
      </c>
      <c r="J24" s="23">
        <v>2056.521938064885</v>
      </c>
      <c r="K24" s="23">
        <v>2048.7765612547341</v>
      </c>
      <c r="L24" s="23">
        <v>2054.0681136949524</v>
      </c>
      <c r="M24" s="23">
        <v>2054.3268562037288</v>
      </c>
      <c r="N24" s="23">
        <v>2058.1233316909625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562.00000000000182</v>
      </c>
      <c r="D26" s="32">
        <f t="shared" ref="D26:N26" si="5">D19-D22</f>
        <v>607</v>
      </c>
      <c r="E26" s="32">
        <f t="shared" si="5"/>
        <v>593.00000000000091</v>
      </c>
      <c r="F26" s="32">
        <f t="shared" si="5"/>
        <v>541.99999999999818</v>
      </c>
      <c r="G26" s="32">
        <f t="shared" si="5"/>
        <v>584.00000000000182</v>
      </c>
      <c r="H26" s="32">
        <f t="shared" si="5"/>
        <v>628.00000000000182</v>
      </c>
      <c r="I26" s="32">
        <f t="shared" si="5"/>
        <v>638.99999999999909</v>
      </c>
      <c r="J26" s="32">
        <f t="shared" si="5"/>
        <v>644</v>
      </c>
      <c r="K26" s="32">
        <f t="shared" si="5"/>
        <v>656.00000000000091</v>
      </c>
      <c r="L26" s="32">
        <f t="shared" si="5"/>
        <v>656.99999999999909</v>
      </c>
      <c r="M26" s="32">
        <f t="shared" si="5"/>
        <v>653.00000000000182</v>
      </c>
      <c r="N26" s="32">
        <f t="shared" si="5"/>
        <v>634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441.00000000000045</v>
      </c>
      <c r="D30" s="32">
        <f t="shared" ref="D30:N30" si="6">D17+D26+D28</f>
        <v>479.99999999999932</v>
      </c>
      <c r="E30" s="32">
        <f t="shared" si="6"/>
        <v>459.99999999999989</v>
      </c>
      <c r="F30" s="32">
        <f t="shared" si="6"/>
        <v>368.99999999999852</v>
      </c>
      <c r="G30" s="32">
        <f t="shared" si="6"/>
        <v>424.00000000000159</v>
      </c>
      <c r="H30" s="32">
        <f t="shared" si="6"/>
        <v>466.00000000000182</v>
      </c>
      <c r="I30" s="32">
        <f t="shared" si="6"/>
        <v>456.99999999999841</v>
      </c>
      <c r="J30" s="32">
        <f t="shared" si="6"/>
        <v>469.99999999999955</v>
      </c>
      <c r="K30" s="32">
        <f t="shared" si="6"/>
        <v>455.00000000000148</v>
      </c>
      <c r="L30" s="32">
        <f t="shared" si="6"/>
        <v>483.99999999999932</v>
      </c>
      <c r="M30" s="32">
        <f t="shared" si="6"/>
        <v>453</v>
      </c>
      <c r="N30" s="32">
        <f t="shared" si="6"/>
        <v>438.00000000000023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94771</v>
      </c>
      <c r="D32" s="21">
        <v>95251</v>
      </c>
      <c r="E32" s="21">
        <v>95711</v>
      </c>
      <c r="F32" s="21">
        <v>96079.999999999985</v>
      </c>
      <c r="G32" s="21">
        <v>96504</v>
      </c>
      <c r="H32" s="21">
        <v>96970.000000000015</v>
      </c>
      <c r="I32" s="21">
        <v>97426.999999999985</v>
      </c>
      <c r="J32" s="21">
        <v>97897</v>
      </c>
      <c r="K32" s="21">
        <v>98352</v>
      </c>
      <c r="L32" s="21">
        <v>98835.999999999985</v>
      </c>
      <c r="M32" s="21">
        <v>99289</v>
      </c>
      <c r="N32" s="21">
        <v>99727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4.6750768578394108E-3</v>
      </c>
      <c r="D34" s="39">
        <f t="shared" ref="D34:N34" si="7">(D32/D8)-1</f>
        <v>5.0648405102826644E-3</v>
      </c>
      <c r="E34" s="39">
        <f t="shared" si="7"/>
        <v>4.829345623668102E-3</v>
      </c>
      <c r="F34" s="39">
        <f t="shared" si="7"/>
        <v>3.8553562286465226E-3</v>
      </c>
      <c r="G34" s="39">
        <f t="shared" si="7"/>
        <v>4.4129891756869988E-3</v>
      </c>
      <c r="H34" s="39">
        <f t="shared" si="7"/>
        <v>4.8288153858908611E-3</v>
      </c>
      <c r="I34" s="39">
        <f t="shared" si="7"/>
        <v>4.7127977725065495E-3</v>
      </c>
      <c r="J34" s="39">
        <f t="shared" si="7"/>
        <v>4.8241247292846179E-3</v>
      </c>
      <c r="K34" s="39">
        <f t="shared" si="7"/>
        <v>4.6477420145663029E-3</v>
      </c>
      <c r="L34" s="39">
        <f t="shared" si="7"/>
        <v>4.9210997234421239E-3</v>
      </c>
      <c r="M34" s="39">
        <f t="shared" si="7"/>
        <v>4.5833501962848633E-3</v>
      </c>
      <c r="N34" s="39">
        <f t="shared" si="7"/>
        <v>4.4113648037547026E-3</v>
      </c>
    </row>
    <row r="35" spans="1:14" ht="15.75" thickBot="1" x14ac:dyDescent="0.3">
      <c r="A35" s="40" t="s">
        <v>15</v>
      </c>
      <c r="B35" s="41"/>
      <c r="C35" s="42">
        <f>(C32/$C$8)-1</f>
        <v>4.6750768578394108E-3</v>
      </c>
      <c r="D35" s="42">
        <f t="shared" ref="D35:N35" si="8">(D32/$C$8)-1</f>
        <v>9.7635958867805517E-3</v>
      </c>
      <c r="E35" s="42">
        <f t="shared" si="8"/>
        <v>1.4640093289515432E-2</v>
      </c>
      <c r="F35" s="42">
        <f t="shared" si="8"/>
        <v>1.8551892293013683E-2</v>
      </c>
      <c r="G35" s="42">
        <f t="shared" si="8"/>
        <v>2.3046750768578317E-2</v>
      </c>
      <c r="H35" s="42">
        <f t="shared" si="8"/>
        <v>2.7986854659175497E-2</v>
      </c>
      <c r="I35" s="42">
        <f t="shared" si="8"/>
        <v>3.2831548817979339E-2</v>
      </c>
      <c r="J35" s="42">
        <f t="shared" si="8"/>
        <v>3.7814057033817461E-2</v>
      </c>
      <c r="K35" s="42">
        <f t="shared" si="8"/>
        <v>4.2637549030001054E-2</v>
      </c>
      <c r="L35" s="42">
        <f t="shared" si="8"/>
        <v>4.7768472384183136E-2</v>
      </c>
      <c r="M35" s="42">
        <f t="shared" si="8"/>
        <v>5.2570762217746259E-2</v>
      </c>
      <c r="N35" s="42">
        <f t="shared" si="8"/>
        <v>5.7214035831654853E-2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1.220072165261298</v>
      </c>
      <c r="D41" s="47">
        <v>1.2345261286536757</v>
      </c>
      <c r="E41" s="47">
        <v>1.2253082451660919</v>
      </c>
      <c r="F41" s="47">
        <v>1.2112097535201654</v>
      </c>
      <c r="G41" s="47">
        <v>1.2197264840412352</v>
      </c>
      <c r="H41" s="47">
        <v>1.2206196100637097</v>
      </c>
      <c r="I41" s="47">
        <v>1.2253679153015129</v>
      </c>
      <c r="J41" s="47">
        <v>1.2291112651284539</v>
      </c>
      <c r="K41" s="47">
        <v>1.233606555895397</v>
      </c>
      <c r="L41" s="47">
        <v>1.2372869290819362</v>
      </c>
      <c r="M41" s="47">
        <v>1.2423653727871087</v>
      </c>
      <c r="N41" s="47">
        <v>1.2490545161703435</v>
      </c>
    </row>
    <row r="43" spans="1:14" x14ac:dyDescent="0.25">
      <c r="A43" s="48" t="s">
        <v>31</v>
      </c>
      <c r="B43" s="48"/>
      <c r="C43" s="49">
        <v>87.627553614754817</v>
      </c>
      <c r="D43" s="49">
        <v>88.117008215300643</v>
      </c>
      <c r="E43" s="49">
        <v>87.091133900432169</v>
      </c>
      <c r="F43" s="49">
        <v>88.639485425180965</v>
      </c>
      <c r="G43" s="49">
        <v>86.664104487179344</v>
      </c>
      <c r="H43" s="49">
        <v>85.655928495951528</v>
      </c>
      <c r="I43" s="49">
        <v>86.28708459916038</v>
      </c>
      <c r="J43" s="49">
        <v>84.359250767128202</v>
      </c>
      <c r="K43" s="49">
        <v>85.265776272282935</v>
      </c>
      <c r="L43" s="49">
        <v>81.708062263733567</v>
      </c>
      <c r="M43" s="49">
        <v>82.418565733934855</v>
      </c>
      <c r="N43" s="49">
        <v>80.807624562609107</v>
      </c>
    </row>
    <row r="44" spans="1:14" x14ac:dyDescent="0.25">
      <c r="A44" s="19" t="s">
        <v>47</v>
      </c>
      <c r="B44" s="19"/>
      <c r="C44" s="50">
        <v>88.624923142854257</v>
      </c>
      <c r="D44" s="50">
        <v>88.118974198383995</v>
      </c>
      <c r="E44" s="50">
        <v>86.921646357072461</v>
      </c>
      <c r="F44" s="50">
        <v>88.301019827268092</v>
      </c>
      <c r="G44" s="50">
        <v>86.179557064115727</v>
      </c>
      <c r="H44" s="50">
        <v>85.009455828918348</v>
      </c>
      <c r="I44" s="50">
        <v>85.50275338081579</v>
      </c>
      <c r="J44" s="50">
        <v>83.477490769185692</v>
      </c>
      <c r="K44" s="50">
        <v>84.271213823224855</v>
      </c>
      <c r="L44" s="50">
        <v>80.67448022536405</v>
      </c>
      <c r="M44" s="50">
        <v>81.28542934638935</v>
      </c>
      <c r="N44" s="50">
        <v>79.62524930825569</v>
      </c>
    </row>
    <row r="45" spans="1:14" x14ac:dyDescent="0.25">
      <c r="A45" s="51" t="s">
        <v>48</v>
      </c>
      <c r="B45" s="51"/>
      <c r="C45" s="52">
        <v>86.670550121075621</v>
      </c>
      <c r="D45" s="52">
        <v>88.11510516911278</v>
      </c>
      <c r="E45" s="52">
        <v>87.256353993955216</v>
      </c>
      <c r="F45" s="52">
        <v>88.970925309385805</v>
      </c>
      <c r="G45" s="52">
        <v>87.142168612639537</v>
      </c>
      <c r="H45" s="52">
        <v>86.29580305479162</v>
      </c>
      <c r="I45" s="52">
        <v>87.068186167010381</v>
      </c>
      <c r="J45" s="52">
        <v>85.243176115937658</v>
      </c>
      <c r="K45" s="52">
        <v>86.26983995553411</v>
      </c>
      <c r="L45" s="52">
        <v>82.757888028796543</v>
      </c>
      <c r="M45" s="52">
        <v>83.579430374971139</v>
      </c>
      <c r="N45" s="52">
        <v>82.026430483653556</v>
      </c>
    </row>
    <row r="47" spans="1:14" x14ac:dyDescent="0.25">
      <c r="A47" s="48" t="s">
        <v>32</v>
      </c>
      <c r="B47" s="48"/>
      <c r="C47" s="49">
        <v>81.007328749640408</v>
      </c>
      <c r="D47" s="49">
        <v>80.932151056236052</v>
      </c>
      <c r="E47" s="49">
        <v>81.070544738051595</v>
      </c>
      <c r="F47" s="49">
        <v>80.845518697125286</v>
      </c>
      <c r="G47" s="49">
        <v>81.140824965478515</v>
      </c>
      <c r="H47" s="49">
        <v>81.292670318408355</v>
      </c>
      <c r="I47" s="49">
        <v>81.192808138990699</v>
      </c>
      <c r="J47" s="49">
        <v>81.466531504554595</v>
      </c>
      <c r="K47" s="49">
        <v>81.335435423473939</v>
      </c>
      <c r="L47" s="49">
        <v>81.854982707827176</v>
      </c>
      <c r="M47" s="49">
        <v>81.752235545149162</v>
      </c>
      <c r="N47" s="49">
        <v>81.996986211128402</v>
      </c>
    </row>
    <row r="48" spans="1:14" x14ac:dyDescent="0.25">
      <c r="A48" s="19" t="s">
        <v>45</v>
      </c>
      <c r="B48" s="19"/>
      <c r="C48" s="50">
        <v>78.886241785962383</v>
      </c>
      <c r="D48" s="50">
        <v>78.945755633188725</v>
      </c>
      <c r="E48" s="50">
        <v>79.109932571877053</v>
      </c>
      <c r="F48" s="50">
        <v>78.884383056225673</v>
      </c>
      <c r="G48" s="50">
        <v>79.247243262191986</v>
      </c>
      <c r="H48" s="50">
        <v>79.44261312665931</v>
      </c>
      <c r="I48" s="50">
        <v>79.347497505500897</v>
      </c>
      <c r="J48" s="50">
        <v>79.662544702879856</v>
      </c>
      <c r="K48" s="50">
        <v>79.542434538706829</v>
      </c>
      <c r="L48" s="50">
        <v>80.109471621505662</v>
      </c>
      <c r="M48" s="50">
        <v>80.018051143764467</v>
      </c>
      <c r="N48" s="50">
        <v>80.27764277010111</v>
      </c>
    </row>
    <row r="49" spans="1:14" x14ac:dyDescent="0.25">
      <c r="A49" s="51" t="s">
        <v>46</v>
      </c>
      <c r="B49" s="51"/>
      <c r="C49" s="52">
        <v>82.929174759963928</v>
      </c>
      <c r="D49" s="52">
        <v>82.751092311227083</v>
      </c>
      <c r="E49" s="52">
        <v>82.868525756884665</v>
      </c>
      <c r="F49" s="52">
        <v>82.653151543814332</v>
      </c>
      <c r="G49" s="52">
        <v>82.904781085478348</v>
      </c>
      <c r="H49" s="52">
        <v>83.029211799639228</v>
      </c>
      <c r="I49" s="52">
        <v>82.928913344313344</v>
      </c>
      <c r="J49" s="52">
        <v>83.171124733313661</v>
      </c>
      <c r="K49" s="52">
        <v>83.038099720290901</v>
      </c>
      <c r="L49" s="52">
        <v>83.511725195824923</v>
      </c>
      <c r="M49" s="52">
        <v>83.405837071633272</v>
      </c>
      <c r="N49" s="52">
        <v>83.63388926425543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11450</v>
      </c>
      <c r="D8" s="21">
        <v>11407.941593974148</v>
      </c>
      <c r="E8" s="21">
        <v>11368.132092747563</v>
      </c>
      <c r="F8" s="21">
        <v>11322.368400797612</v>
      </c>
      <c r="G8" s="21">
        <v>11263.92961539852</v>
      </c>
      <c r="H8" s="21">
        <v>11210.813697820939</v>
      </c>
      <c r="I8" s="21">
        <v>11156.834871871606</v>
      </c>
      <c r="J8" s="21">
        <v>11099.559312947849</v>
      </c>
      <c r="K8" s="21">
        <v>11041.983209229011</v>
      </c>
      <c r="L8" s="21">
        <v>10980.155774954228</v>
      </c>
      <c r="M8" s="21">
        <v>10921.151526156007</v>
      </c>
      <c r="N8" s="21">
        <v>10854.796333924824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121.14984515461526</v>
      </c>
      <c r="D10" s="26">
        <f t="shared" ref="D10:N10" si="0">SUM(D11:D12)</f>
        <v>121.95630624617451</v>
      </c>
      <c r="E10" s="26">
        <f t="shared" si="0"/>
        <v>120.24043118040323</v>
      </c>
      <c r="F10" s="26">
        <f t="shared" si="0"/>
        <v>117.59614104957761</v>
      </c>
      <c r="G10" s="26">
        <f t="shared" si="0"/>
        <v>116.70986070872925</v>
      </c>
      <c r="H10" s="26">
        <f t="shared" si="0"/>
        <v>114.97424454521823</v>
      </c>
      <c r="I10" s="26">
        <f t="shared" si="0"/>
        <v>113.52307743298104</v>
      </c>
      <c r="J10" s="26">
        <f t="shared" si="0"/>
        <v>111.71395765376656</v>
      </c>
      <c r="K10" s="26">
        <f t="shared" si="0"/>
        <v>109.72254675025705</v>
      </c>
      <c r="L10" s="26">
        <f t="shared" si="0"/>
        <v>107.79126572023404</v>
      </c>
      <c r="M10" s="26">
        <f t="shared" si="0"/>
        <v>105.96717373396132</v>
      </c>
      <c r="N10" s="26">
        <f t="shared" si="0"/>
        <v>104.21923650437164</v>
      </c>
    </row>
    <row r="11" spans="1:14" x14ac:dyDescent="0.25">
      <c r="A11" s="20" t="s">
        <v>34</v>
      </c>
      <c r="B11" s="18"/>
      <c r="C11" s="22">
        <v>61.860332074969328</v>
      </c>
      <c r="D11" s="22">
        <v>62.315738417400134</v>
      </c>
      <c r="E11" s="22">
        <v>61.661759579693964</v>
      </c>
      <c r="F11" s="22">
        <v>60.534085444005939</v>
      </c>
      <c r="G11" s="22">
        <v>59.536802361541639</v>
      </c>
      <c r="H11" s="22">
        <v>59.075962335419916</v>
      </c>
      <c r="I11" s="22">
        <v>57.891121576520177</v>
      </c>
      <c r="J11" s="22">
        <v>56.892645925033158</v>
      </c>
      <c r="K11" s="22">
        <v>56.143394155113072</v>
      </c>
      <c r="L11" s="22">
        <v>55.084507114384301</v>
      </c>
      <c r="M11" s="22">
        <v>54.342140376390411</v>
      </c>
      <c r="N11" s="22">
        <v>53.250704783255586</v>
      </c>
    </row>
    <row r="12" spans="1:14" x14ac:dyDescent="0.25">
      <c r="A12" s="27" t="s">
        <v>35</v>
      </c>
      <c r="B12" s="28"/>
      <c r="C12" s="29">
        <v>59.289513079645936</v>
      </c>
      <c r="D12" s="29">
        <v>59.640567828774373</v>
      </c>
      <c r="E12" s="29">
        <v>58.578671600709271</v>
      </c>
      <c r="F12" s="29">
        <v>57.062055605571672</v>
      </c>
      <c r="G12" s="29">
        <v>57.173058347187613</v>
      </c>
      <c r="H12" s="29">
        <v>55.89828220979831</v>
      </c>
      <c r="I12" s="29">
        <v>55.631955856460863</v>
      </c>
      <c r="J12" s="29">
        <v>54.821311728733399</v>
      </c>
      <c r="K12" s="29">
        <v>53.579152595143981</v>
      </c>
      <c r="L12" s="29">
        <v>52.706758605849735</v>
      </c>
      <c r="M12" s="29">
        <v>51.625033357570906</v>
      </c>
      <c r="N12" s="29">
        <v>50.968531721116051</v>
      </c>
    </row>
    <row r="13" spans="1:14" x14ac:dyDescent="0.25">
      <c r="A13" s="33" t="s">
        <v>36</v>
      </c>
      <c r="B13" s="18"/>
      <c r="C13" s="26">
        <f>SUM(C14:C15)</f>
        <v>124.08415054893393</v>
      </c>
      <c r="D13" s="26">
        <f t="shared" ref="D13:N13" si="1">SUM(D14:D15)</f>
        <v>127.55476914304982</v>
      </c>
      <c r="E13" s="26">
        <f t="shared" si="1"/>
        <v>128.2280040228604</v>
      </c>
      <c r="F13" s="26">
        <f t="shared" si="1"/>
        <v>133.18824959377929</v>
      </c>
      <c r="G13" s="26">
        <f t="shared" si="1"/>
        <v>132.15035363054534</v>
      </c>
      <c r="H13" s="26">
        <f t="shared" si="1"/>
        <v>132.54880408009501</v>
      </c>
      <c r="I13" s="26">
        <f t="shared" si="1"/>
        <v>136.06048281477575</v>
      </c>
      <c r="J13" s="26">
        <f t="shared" si="1"/>
        <v>135.02710998466972</v>
      </c>
      <c r="K13" s="26">
        <f t="shared" si="1"/>
        <v>138.67487444838918</v>
      </c>
      <c r="L13" s="26">
        <f t="shared" si="1"/>
        <v>134.44737993767387</v>
      </c>
      <c r="M13" s="26">
        <f t="shared" si="1"/>
        <v>138.27982256563794</v>
      </c>
      <c r="N13" s="26">
        <f t="shared" si="1"/>
        <v>137.81138154975386</v>
      </c>
    </row>
    <row r="14" spans="1:14" x14ac:dyDescent="0.25">
      <c r="A14" s="20" t="s">
        <v>37</v>
      </c>
      <c r="B14" s="18"/>
      <c r="C14" s="22">
        <v>62.077531644887266</v>
      </c>
      <c r="D14" s="22">
        <v>63.537984826218562</v>
      </c>
      <c r="E14" s="22">
        <v>64.318958651705316</v>
      </c>
      <c r="F14" s="22">
        <v>66.882777508823409</v>
      </c>
      <c r="G14" s="22">
        <v>66.394264288237977</v>
      </c>
      <c r="H14" s="22">
        <v>66.667873735046101</v>
      </c>
      <c r="I14" s="22">
        <v>68.451893976936944</v>
      </c>
      <c r="J14" s="22">
        <v>68.069941381788041</v>
      </c>
      <c r="K14" s="22">
        <v>70.07514244077656</v>
      </c>
      <c r="L14" s="22">
        <v>68.162974242893355</v>
      </c>
      <c r="M14" s="22">
        <v>70.28078256304255</v>
      </c>
      <c r="N14" s="22">
        <v>70.17432210882609</v>
      </c>
    </row>
    <row r="15" spans="1:14" x14ac:dyDescent="0.25">
      <c r="A15" s="10" t="s">
        <v>38</v>
      </c>
      <c r="B15" s="12"/>
      <c r="C15" s="23">
        <v>62.006618904046661</v>
      </c>
      <c r="D15" s="23">
        <v>64.016784316831263</v>
      </c>
      <c r="E15" s="23">
        <v>63.909045371155081</v>
      </c>
      <c r="F15" s="23">
        <v>66.305472084955866</v>
      </c>
      <c r="G15" s="23">
        <v>65.756089342307348</v>
      </c>
      <c r="H15" s="23">
        <v>65.880930345048924</v>
      </c>
      <c r="I15" s="23">
        <v>67.608588837838795</v>
      </c>
      <c r="J15" s="23">
        <v>66.95716860288168</v>
      </c>
      <c r="K15" s="23">
        <v>68.599732007612602</v>
      </c>
      <c r="L15" s="23">
        <v>66.284405694780517</v>
      </c>
      <c r="M15" s="23">
        <v>67.999040002595393</v>
      </c>
      <c r="N15" s="23">
        <v>67.637059440927771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-2.9343053943186703</v>
      </c>
      <c r="D17" s="32">
        <f t="shared" ref="D17:N17" si="2">D10-D13</f>
        <v>-5.5984628968753185</v>
      </c>
      <c r="E17" s="32">
        <f t="shared" si="2"/>
        <v>-7.987572842457169</v>
      </c>
      <c r="F17" s="32">
        <f t="shared" si="2"/>
        <v>-15.592108544201679</v>
      </c>
      <c r="G17" s="32">
        <f t="shared" si="2"/>
        <v>-15.440492921816087</v>
      </c>
      <c r="H17" s="32">
        <f t="shared" si="2"/>
        <v>-17.574559534876784</v>
      </c>
      <c r="I17" s="32">
        <f t="shared" si="2"/>
        <v>-22.537405381794713</v>
      </c>
      <c r="J17" s="32">
        <f t="shared" si="2"/>
        <v>-23.313152330903165</v>
      </c>
      <c r="K17" s="32">
        <f t="shared" si="2"/>
        <v>-28.952327698132123</v>
      </c>
      <c r="L17" s="32">
        <f t="shared" si="2"/>
        <v>-26.656114217439836</v>
      </c>
      <c r="M17" s="32">
        <f t="shared" si="2"/>
        <v>-32.312648831676626</v>
      </c>
      <c r="N17" s="32">
        <f t="shared" si="2"/>
        <v>-33.592145045382225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468.04070371134338</v>
      </c>
      <c r="D19" s="26">
        <f t="shared" ref="D19:N19" si="3">SUM(D20:D21)</f>
        <v>470.85097247586714</v>
      </c>
      <c r="E19" s="26">
        <f t="shared" si="3"/>
        <v>471.43215476866499</v>
      </c>
      <c r="F19" s="26">
        <f t="shared" si="3"/>
        <v>467.89680448146095</v>
      </c>
      <c r="G19" s="26">
        <f t="shared" si="3"/>
        <v>469.33724017780025</v>
      </c>
      <c r="H19" s="26">
        <f t="shared" si="3"/>
        <v>471.17074672801914</v>
      </c>
      <c r="I19" s="26">
        <f t="shared" si="3"/>
        <v>470.40332109878142</v>
      </c>
      <c r="J19" s="26">
        <f t="shared" si="3"/>
        <v>470.57465045057393</v>
      </c>
      <c r="K19" s="26">
        <f t="shared" si="3"/>
        <v>470.55155097456424</v>
      </c>
      <c r="L19" s="26">
        <f t="shared" si="3"/>
        <v>471.53140665029542</v>
      </c>
      <c r="M19" s="26">
        <f t="shared" si="3"/>
        <v>470.19870399666598</v>
      </c>
      <c r="N19" s="26">
        <f t="shared" si="3"/>
        <v>470.33950751426977</v>
      </c>
    </row>
    <row r="20" spans="1:14" x14ac:dyDescent="0.25">
      <c r="A20" s="60" t="s">
        <v>40</v>
      </c>
      <c r="B20" s="60"/>
      <c r="C20" s="22">
        <v>232.64105792143172</v>
      </c>
      <c r="D20" s="22">
        <v>233.98584311448624</v>
      </c>
      <c r="E20" s="22">
        <v>234.64249617566966</v>
      </c>
      <c r="F20" s="22">
        <v>234.21860718461267</v>
      </c>
      <c r="G20" s="22">
        <v>233.35746975862344</v>
      </c>
      <c r="H20" s="22">
        <v>234.45720005728572</v>
      </c>
      <c r="I20" s="22">
        <v>234.91499232986399</v>
      </c>
      <c r="J20" s="22">
        <v>235.5149638833291</v>
      </c>
      <c r="K20" s="22">
        <v>235.00150417788734</v>
      </c>
      <c r="L20" s="22">
        <v>236.34533155700382</v>
      </c>
      <c r="M20" s="22">
        <v>235.33888524296157</v>
      </c>
      <c r="N20" s="22">
        <v>234.93231610489505</v>
      </c>
    </row>
    <row r="21" spans="1:14" x14ac:dyDescent="0.25">
      <c r="A21" s="27" t="s">
        <v>41</v>
      </c>
      <c r="B21" s="27"/>
      <c r="C21" s="29">
        <v>235.39964578991166</v>
      </c>
      <c r="D21" s="29">
        <v>236.86512936138089</v>
      </c>
      <c r="E21" s="29">
        <v>236.78965859299529</v>
      </c>
      <c r="F21" s="29">
        <v>233.67819729684828</v>
      </c>
      <c r="G21" s="29">
        <v>235.97977041917682</v>
      </c>
      <c r="H21" s="29">
        <v>236.71354667073342</v>
      </c>
      <c r="I21" s="29">
        <v>235.48832876891743</v>
      </c>
      <c r="J21" s="29">
        <v>235.05968656724482</v>
      </c>
      <c r="K21" s="29">
        <v>235.5500467966769</v>
      </c>
      <c r="L21" s="29">
        <v>235.18607509329161</v>
      </c>
      <c r="M21" s="29">
        <v>234.85981875370442</v>
      </c>
      <c r="N21" s="29">
        <v>235.40719140937472</v>
      </c>
    </row>
    <row r="22" spans="1:14" x14ac:dyDescent="0.25">
      <c r="A22" s="63" t="s">
        <v>44</v>
      </c>
      <c r="B22" s="63"/>
      <c r="C22" s="26">
        <f>SUM(C23:C24)</f>
        <v>507.16480434287655</v>
      </c>
      <c r="D22" s="26">
        <f t="shared" ref="D22:N22" si="4">SUM(D23:D24)</f>
        <v>505.06201080557759</v>
      </c>
      <c r="E22" s="26">
        <f t="shared" si="4"/>
        <v>509.20827387615606</v>
      </c>
      <c r="F22" s="26">
        <f t="shared" si="4"/>
        <v>510.74348133635351</v>
      </c>
      <c r="G22" s="26">
        <f t="shared" si="4"/>
        <v>507.01266483356562</v>
      </c>
      <c r="H22" s="26">
        <f t="shared" si="4"/>
        <v>507.57501314247446</v>
      </c>
      <c r="I22" s="26">
        <f t="shared" si="4"/>
        <v>505.14147464074358</v>
      </c>
      <c r="J22" s="26">
        <f t="shared" si="4"/>
        <v>504.83760183850848</v>
      </c>
      <c r="K22" s="26">
        <f t="shared" si="4"/>
        <v>503.42665755121624</v>
      </c>
      <c r="L22" s="26">
        <f t="shared" si="4"/>
        <v>503.87954123107625</v>
      </c>
      <c r="M22" s="26">
        <f t="shared" si="4"/>
        <v>504.24124739617321</v>
      </c>
      <c r="N22" s="26">
        <f t="shared" si="4"/>
        <v>506.87636722924719</v>
      </c>
    </row>
    <row r="23" spans="1:14" x14ac:dyDescent="0.25">
      <c r="A23" s="60" t="s">
        <v>42</v>
      </c>
      <c r="B23" s="60"/>
      <c r="C23" s="23">
        <v>256.56499232853457</v>
      </c>
      <c r="D23" s="22">
        <v>255.91674083919031</v>
      </c>
      <c r="E23" s="22">
        <v>257.2306776601468</v>
      </c>
      <c r="F23" s="22">
        <v>256.76517334019047</v>
      </c>
      <c r="G23" s="22">
        <v>256.20652264940111</v>
      </c>
      <c r="H23" s="22">
        <v>255.95584703751248</v>
      </c>
      <c r="I23" s="22">
        <v>254.7524772485549</v>
      </c>
      <c r="J23" s="22">
        <v>254.3651096150347</v>
      </c>
      <c r="K23" s="22">
        <v>254.00385184639296</v>
      </c>
      <c r="L23" s="22">
        <v>253.73173437648447</v>
      </c>
      <c r="M23" s="22">
        <v>253.89279803041146</v>
      </c>
      <c r="N23" s="22">
        <v>255.28350951132362</v>
      </c>
    </row>
    <row r="24" spans="1:14" x14ac:dyDescent="0.25">
      <c r="A24" s="10" t="s">
        <v>43</v>
      </c>
      <c r="B24" s="10"/>
      <c r="C24" s="23">
        <v>250.59981201434195</v>
      </c>
      <c r="D24" s="23">
        <v>249.14526996638727</v>
      </c>
      <c r="E24" s="23">
        <v>251.97759621600926</v>
      </c>
      <c r="F24" s="23">
        <v>253.97830799616304</v>
      </c>
      <c r="G24" s="23">
        <v>250.80614218416451</v>
      </c>
      <c r="H24" s="23">
        <v>251.61916610496198</v>
      </c>
      <c r="I24" s="23">
        <v>250.38899739218866</v>
      </c>
      <c r="J24" s="23">
        <v>250.47249222347375</v>
      </c>
      <c r="K24" s="23">
        <v>249.42280570482328</v>
      </c>
      <c r="L24" s="23">
        <v>250.14780685459178</v>
      </c>
      <c r="M24" s="23">
        <v>250.34844936576178</v>
      </c>
      <c r="N24" s="23">
        <v>251.59285771792361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-39.124100631533167</v>
      </c>
      <c r="D26" s="32">
        <f t="shared" ref="D26:N26" si="5">D19-D22</f>
        <v>-34.211038329710448</v>
      </c>
      <c r="E26" s="32">
        <f t="shared" si="5"/>
        <v>-37.77611910749107</v>
      </c>
      <c r="F26" s="32">
        <f t="shared" si="5"/>
        <v>-42.846676854892564</v>
      </c>
      <c r="G26" s="32">
        <f t="shared" si="5"/>
        <v>-37.675424655765369</v>
      </c>
      <c r="H26" s="32">
        <f t="shared" si="5"/>
        <v>-36.404266414455321</v>
      </c>
      <c r="I26" s="32">
        <f t="shared" si="5"/>
        <v>-34.738153541962163</v>
      </c>
      <c r="J26" s="32">
        <f t="shared" si="5"/>
        <v>-34.26295138793455</v>
      </c>
      <c r="K26" s="32">
        <f t="shared" si="5"/>
        <v>-32.875106576652001</v>
      </c>
      <c r="L26" s="32">
        <f t="shared" si="5"/>
        <v>-32.348134580780822</v>
      </c>
      <c r="M26" s="32">
        <f t="shared" si="5"/>
        <v>-34.042543399507224</v>
      </c>
      <c r="N26" s="32">
        <f t="shared" si="5"/>
        <v>-36.536859714977425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-42.058406025851838</v>
      </c>
      <c r="D30" s="32">
        <f t="shared" ref="D30:N30" si="6">D17+D26+D28</f>
        <v>-39.809501226585766</v>
      </c>
      <c r="E30" s="32">
        <f t="shared" si="6"/>
        <v>-45.763691949948239</v>
      </c>
      <c r="F30" s="32">
        <f t="shared" si="6"/>
        <v>-58.438785399094243</v>
      </c>
      <c r="G30" s="32">
        <f t="shared" si="6"/>
        <v>-53.115917577581456</v>
      </c>
      <c r="H30" s="32">
        <f t="shared" si="6"/>
        <v>-53.978825949332105</v>
      </c>
      <c r="I30" s="32">
        <f t="shared" si="6"/>
        <v>-57.275558923756876</v>
      </c>
      <c r="J30" s="32">
        <f t="shared" si="6"/>
        <v>-57.576103718837714</v>
      </c>
      <c r="K30" s="32">
        <f t="shared" si="6"/>
        <v>-61.827434274784125</v>
      </c>
      <c r="L30" s="32">
        <f t="shared" si="6"/>
        <v>-59.004248798220658</v>
      </c>
      <c r="M30" s="32">
        <f t="shared" si="6"/>
        <v>-66.35519223118385</v>
      </c>
      <c r="N30" s="32">
        <f t="shared" si="6"/>
        <v>-70.129004760359649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11407.941593974148</v>
      </c>
      <c r="D32" s="21">
        <v>11368.132092747563</v>
      </c>
      <c r="E32" s="21">
        <v>11322.368400797612</v>
      </c>
      <c r="F32" s="21">
        <v>11263.92961539852</v>
      </c>
      <c r="G32" s="21">
        <v>11210.813697820939</v>
      </c>
      <c r="H32" s="21">
        <v>11156.834871871606</v>
      </c>
      <c r="I32" s="21">
        <v>11099.559312947849</v>
      </c>
      <c r="J32" s="21">
        <v>11041.983209229011</v>
      </c>
      <c r="K32" s="21">
        <v>10980.155774954228</v>
      </c>
      <c r="L32" s="21">
        <v>10921.151526156007</v>
      </c>
      <c r="M32" s="21">
        <v>10854.796333924824</v>
      </c>
      <c r="N32" s="21">
        <v>10784.667329164462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-3.6732232336987858E-3</v>
      </c>
      <c r="D34" s="39">
        <f t="shared" ref="D34:N34" si="7">(D32/D8)-1</f>
        <v>-3.4896305261251648E-3</v>
      </c>
      <c r="E34" s="39">
        <f t="shared" si="7"/>
        <v>-4.0256122621188384E-3</v>
      </c>
      <c r="F34" s="39">
        <f t="shared" si="7"/>
        <v>-5.1613569997400743E-3</v>
      </c>
      <c r="G34" s="39">
        <f t="shared" si="7"/>
        <v>-4.7155761258458329E-3</v>
      </c>
      <c r="H34" s="39">
        <f t="shared" si="7"/>
        <v>-4.8148892136014032E-3</v>
      </c>
      <c r="I34" s="39">
        <f t="shared" si="7"/>
        <v>-5.1336745216297164E-3</v>
      </c>
      <c r="J34" s="39">
        <f t="shared" si="7"/>
        <v>-5.1872423125551848E-3</v>
      </c>
      <c r="K34" s="39">
        <f t="shared" si="7"/>
        <v>-5.5993052247268471E-3</v>
      </c>
      <c r="L34" s="39">
        <f t="shared" si="7"/>
        <v>-5.3737169132709317E-3</v>
      </c>
      <c r="M34" s="39">
        <f t="shared" si="7"/>
        <v>-6.075842100740414E-3</v>
      </c>
      <c r="N34" s="39">
        <f t="shared" si="7"/>
        <v>-6.4606467595513806E-3</v>
      </c>
    </row>
    <row r="35" spans="1:14" ht="15.75" thickBot="1" x14ac:dyDescent="0.3">
      <c r="A35" s="40" t="s">
        <v>15</v>
      </c>
      <c r="B35" s="41"/>
      <c r="C35" s="42">
        <f>(C32/$C$8)-1</f>
        <v>-3.6732232336987858E-3</v>
      </c>
      <c r="D35" s="42">
        <f t="shared" ref="D35:N35" si="8">(D32/$C$8)-1</f>
        <v>-7.150035567898505E-3</v>
      </c>
      <c r="E35" s="42">
        <f t="shared" si="8"/>
        <v>-1.1146864559160585E-2</v>
      </c>
      <c r="F35" s="42">
        <f t="shared" si="8"/>
        <v>-1.6250688611483044E-2</v>
      </c>
      <c r="G35" s="42">
        <f t="shared" si="8"/>
        <v>-2.0889633378083916E-2</v>
      </c>
      <c r="H35" s="42">
        <f t="shared" si="8"/>
        <v>-2.5603941321257095E-2</v>
      </c>
      <c r="I35" s="42">
        <f t="shared" si="8"/>
        <v>-3.0606173541672499E-2</v>
      </c>
      <c r="J35" s="42">
        <f t="shared" si="8"/>
        <v>-3.5634654215806916E-2</v>
      </c>
      <c r="K35" s="42">
        <f t="shared" si="8"/>
        <v>-4.1034430135001965E-2</v>
      </c>
      <c r="L35" s="42">
        <f t="shared" si="8"/>
        <v>-4.6187639637029987E-2</v>
      </c>
      <c r="M35" s="42">
        <f t="shared" si="8"/>
        <v>-5.1982852932329848E-2</v>
      </c>
      <c r="N35" s="42">
        <f t="shared" si="8"/>
        <v>-5.8107656841531741E-2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1.5638049016437077</v>
      </c>
      <c r="D41" s="47">
        <v>1.5839849708182874</v>
      </c>
      <c r="E41" s="47">
        <v>1.5734683786583925</v>
      </c>
      <c r="F41" s="47">
        <v>1.5561397997530162</v>
      </c>
      <c r="G41" s="47">
        <v>1.5679413692946558</v>
      </c>
      <c r="H41" s="47">
        <v>1.570919971419926</v>
      </c>
      <c r="I41" s="47">
        <v>1.578541634332052</v>
      </c>
      <c r="J41" s="47">
        <v>1.5848955097689121</v>
      </c>
      <c r="K41" s="47">
        <v>1.5913971643075042</v>
      </c>
      <c r="L41" s="47">
        <v>1.596935869304771</v>
      </c>
      <c r="M41" s="47">
        <v>1.6051090413516296</v>
      </c>
      <c r="N41" s="47">
        <v>1.6146606635480507</v>
      </c>
    </row>
    <row r="43" spans="1:14" x14ac:dyDescent="0.25">
      <c r="A43" s="48" t="s">
        <v>31</v>
      </c>
      <c r="B43" s="48"/>
      <c r="C43" s="49">
        <v>115.20225091977966</v>
      </c>
      <c r="D43" s="49">
        <v>115.91902708903103</v>
      </c>
      <c r="E43" s="49">
        <v>114.63897006207606</v>
      </c>
      <c r="F43" s="49">
        <v>116.72675877380335</v>
      </c>
      <c r="G43" s="49">
        <v>114.21576366937916</v>
      </c>
      <c r="H43" s="49">
        <v>112.92866453206665</v>
      </c>
      <c r="I43" s="49">
        <v>113.74840754354874</v>
      </c>
      <c r="J43" s="49">
        <v>111.2380105220527</v>
      </c>
      <c r="K43" s="49">
        <v>112.42513578929211</v>
      </c>
      <c r="L43" s="49">
        <v>107.74649855503176</v>
      </c>
      <c r="M43" s="49">
        <v>108.66032227883838</v>
      </c>
      <c r="N43" s="49">
        <v>106.50139956849443</v>
      </c>
    </row>
    <row r="44" spans="1:14" x14ac:dyDescent="0.25">
      <c r="A44" s="19" t="s">
        <v>47</v>
      </c>
      <c r="B44" s="19"/>
      <c r="C44" s="50">
        <v>116.54520700014584</v>
      </c>
      <c r="D44" s="50">
        <v>115.91902708903108</v>
      </c>
      <c r="E44" s="50">
        <v>114.3952229574946</v>
      </c>
      <c r="F44" s="50">
        <v>116.24698455189963</v>
      </c>
      <c r="G44" s="50">
        <v>113.54381424770355</v>
      </c>
      <c r="H44" s="50">
        <v>112.0490597503064</v>
      </c>
      <c r="I44" s="50">
        <v>112.68723540669865</v>
      </c>
      <c r="J44" s="50">
        <v>110.05284620860063</v>
      </c>
      <c r="K44" s="50">
        <v>111.10270893588091</v>
      </c>
      <c r="L44" s="50">
        <v>106.38460219304604</v>
      </c>
      <c r="M44" s="50">
        <v>107.17283276105016</v>
      </c>
      <c r="N44" s="50">
        <v>104.96492257066726</v>
      </c>
    </row>
    <row r="45" spans="1:14" x14ac:dyDescent="0.25">
      <c r="A45" s="51" t="s">
        <v>48</v>
      </c>
      <c r="B45" s="51"/>
      <c r="C45" s="52">
        <v>113.88840842280065</v>
      </c>
      <c r="D45" s="52">
        <v>115.91902708903105</v>
      </c>
      <c r="E45" s="52">
        <v>114.88533155793336</v>
      </c>
      <c r="F45" s="52">
        <v>117.21473916158017</v>
      </c>
      <c r="G45" s="52">
        <v>114.9023523053807</v>
      </c>
      <c r="H45" s="52">
        <v>113.83294723989096</v>
      </c>
      <c r="I45" s="52">
        <v>114.84337359228665</v>
      </c>
      <c r="J45" s="52">
        <v>112.46932696617624</v>
      </c>
      <c r="K45" s="52">
        <v>113.80890875165633</v>
      </c>
      <c r="L45" s="52">
        <v>109.18384290884509</v>
      </c>
      <c r="M45" s="52">
        <v>110.241749122489</v>
      </c>
      <c r="N45" s="52">
        <v>108.14379215283026</v>
      </c>
    </row>
    <row r="47" spans="1:14" x14ac:dyDescent="0.25">
      <c r="A47" s="48" t="s">
        <v>32</v>
      </c>
      <c r="B47" s="48"/>
      <c r="C47" s="49">
        <v>77.765560003566435</v>
      </c>
      <c r="D47" s="49">
        <v>77.690114055995494</v>
      </c>
      <c r="E47" s="49">
        <v>77.82420565870035</v>
      </c>
      <c r="F47" s="49">
        <v>77.606998879803299</v>
      </c>
      <c r="G47" s="49">
        <v>77.880650668404812</v>
      </c>
      <c r="H47" s="49">
        <v>78.021693504330486</v>
      </c>
      <c r="I47" s="49">
        <v>77.940995739773115</v>
      </c>
      <c r="J47" s="49">
        <v>78.216529527646898</v>
      </c>
      <c r="K47" s="49">
        <v>78.093219500072664</v>
      </c>
      <c r="L47" s="49">
        <v>78.607704564698238</v>
      </c>
      <c r="M47" s="49">
        <v>78.51134647600999</v>
      </c>
      <c r="N47" s="49">
        <v>78.750304058553311</v>
      </c>
    </row>
    <row r="48" spans="1:14" x14ac:dyDescent="0.25">
      <c r="A48" s="19" t="s">
        <v>45</v>
      </c>
      <c r="B48" s="19"/>
      <c r="C48" s="50">
        <v>75.423664328297079</v>
      </c>
      <c r="D48" s="50">
        <v>75.497443087754547</v>
      </c>
      <c r="E48" s="50">
        <v>75.673548697714736</v>
      </c>
      <c r="F48" s="50">
        <v>75.469177427557014</v>
      </c>
      <c r="G48" s="50">
        <v>75.776422952440143</v>
      </c>
      <c r="H48" s="50">
        <v>75.948509955002393</v>
      </c>
      <c r="I48" s="50">
        <v>75.879029242899577</v>
      </c>
      <c r="J48" s="50">
        <v>76.185886570237614</v>
      </c>
      <c r="K48" s="50">
        <v>76.067673038787674</v>
      </c>
      <c r="L48" s="50">
        <v>76.626769044029686</v>
      </c>
      <c r="M48" s="50">
        <v>76.538687581871002</v>
      </c>
      <c r="N48" s="50">
        <v>76.806150336873472</v>
      </c>
    </row>
    <row r="49" spans="1:14" x14ac:dyDescent="0.25">
      <c r="A49" s="51" t="s">
        <v>46</v>
      </c>
      <c r="B49" s="51"/>
      <c r="C49" s="52">
        <v>79.903158851951929</v>
      </c>
      <c r="D49" s="52">
        <v>79.713349736626682</v>
      </c>
      <c r="E49" s="52">
        <v>79.826316380573061</v>
      </c>
      <c r="F49" s="52">
        <v>79.609332983623929</v>
      </c>
      <c r="G49" s="52">
        <v>79.845313905356136</v>
      </c>
      <c r="H49" s="52">
        <v>79.961903020835734</v>
      </c>
      <c r="I49" s="52">
        <v>79.871364642314532</v>
      </c>
      <c r="J49" s="52">
        <v>80.113393651069217</v>
      </c>
      <c r="K49" s="52">
        <v>79.985659224410327</v>
      </c>
      <c r="L49" s="52">
        <v>80.453784079677476</v>
      </c>
      <c r="M49" s="52">
        <v>80.353868043018423</v>
      </c>
      <c r="N49" s="52">
        <v>80.568329172506182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17328</v>
      </c>
      <c r="D8" s="21">
        <v>17359.865039851538</v>
      </c>
      <c r="E8" s="21">
        <v>17397.989580813279</v>
      </c>
      <c r="F8" s="21">
        <v>17429.68358731666</v>
      </c>
      <c r="G8" s="21">
        <v>17441.494452772393</v>
      </c>
      <c r="H8" s="21">
        <v>17464.582123028475</v>
      </c>
      <c r="I8" s="21">
        <v>17496.896120038597</v>
      </c>
      <c r="J8" s="21">
        <v>17528.819034450371</v>
      </c>
      <c r="K8" s="21">
        <v>17562.741725725537</v>
      </c>
      <c r="L8" s="21">
        <v>17592.687607134114</v>
      </c>
      <c r="M8" s="21">
        <v>17623.421340648667</v>
      </c>
      <c r="N8" s="21">
        <v>17652.860234364369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84.871385449745404</v>
      </c>
      <c r="D10" s="26">
        <f t="shared" ref="D10:N10" si="0">SUM(D11:D12)</f>
        <v>87.344099367529338</v>
      </c>
      <c r="E10" s="26">
        <f t="shared" si="0"/>
        <v>88.033876109569789</v>
      </c>
      <c r="F10" s="26">
        <f t="shared" si="0"/>
        <v>88.061933449406794</v>
      </c>
      <c r="G10" s="26">
        <f t="shared" si="0"/>
        <v>89.366489755262464</v>
      </c>
      <c r="H10" s="26">
        <f t="shared" si="0"/>
        <v>90.115749389329139</v>
      </c>
      <c r="I10" s="26">
        <f t="shared" si="0"/>
        <v>90.925948333561649</v>
      </c>
      <c r="J10" s="26">
        <f t="shared" si="0"/>
        <v>91.400268316584871</v>
      </c>
      <c r="K10" s="26">
        <f t="shared" si="0"/>
        <v>91.7391182951514</v>
      </c>
      <c r="L10" s="26">
        <f t="shared" si="0"/>
        <v>91.90856968081556</v>
      </c>
      <c r="M10" s="26">
        <f t="shared" si="0"/>
        <v>92.098038507809761</v>
      </c>
      <c r="N10" s="26">
        <f t="shared" si="0"/>
        <v>92.31688082236343</v>
      </c>
    </row>
    <row r="11" spans="1:14" x14ac:dyDescent="0.25">
      <c r="A11" s="20" t="s">
        <v>34</v>
      </c>
      <c r="B11" s="18"/>
      <c r="C11" s="22">
        <v>43.336184878185648</v>
      </c>
      <c r="D11" s="22">
        <v>44.630017225214992</v>
      </c>
      <c r="E11" s="22">
        <v>45.145577492087064</v>
      </c>
      <c r="F11" s="22">
        <v>45.330982430310819</v>
      </c>
      <c r="G11" s="22">
        <v>45.588221989076935</v>
      </c>
      <c r="H11" s="22">
        <v>46.303192839491977</v>
      </c>
      <c r="I11" s="22">
        <v>46.367709971094868</v>
      </c>
      <c r="J11" s="22">
        <v>46.547479043798475</v>
      </c>
      <c r="K11" s="22">
        <v>46.941541464677712</v>
      </c>
      <c r="L11" s="22">
        <v>46.967982300122657</v>
      </c>
      <c r="M11" s="22">
        <v>47.229763337338333</v>
      </c>
      <c r="N11" s="22">
        <v>47.169209179309789</v>
      </c>
    </row>
    <row r="12" spans="1:14" x14ac:dyDescent="0.25">
      <c r="A12" s="27" t="s">
        <v>35</v>
      </c>
      <c r="B12" s="28"/>
      <c r="C12" s="29">
        <v>41.535200571559756</v>
      </c>
      <c r="D12" s="29">
        <v>42.714082142314346</v>
      </c>
      <c r="E12" s="29">
        <v>42.888298617482725</v>
      </c>
      <c r="F12" s="29">
        <v>42.730951019095976</v>
      </c>
      <c r="G12" s="29">
        <v>43.778267766185529</v>
      </c>
      <c r="H12" s="29">
        <v>43.812556549837161</v>
      </c>
      <c r="I12" s="29">
        <v>44.558238362466781</v>
      </c>
      <c r="J12" s="29">
        <v>44.852789272786396</v>
      </c>
      <c r="K12" s="29">
        <v>44.797576830473687</v>
      </c>
      <c r="L12" s="29">
        <v>44.940587380692904</v>
      </c>
      <c r="M12" s="29">
        <v>44.868275170471428</v>
      </c>
      <c r="N12" s="29">
        <v>45.147671643053641</v>
      </c>
    </row>
    <row r="13" spans="1:14" x14ac:dyDescent="0.25">
      <c r="A13" s="33" t="s">
        <v>36</v>
      </c>
      <c r="B13" s="18"/>
      <c r="C13" s="26">
        <f>SUM(C14:C15)</f>
        <v>144.3056791026242</v>
      </c>
      <c r="D13" s="26">
        <f t="shared" ref="D13:N13" si="1">SUM(D14:D15)</f>
        <v>151.56182945382625</v>
      </c>
      <c r="E13" s="26">
        <f t="shared" si="1"/>
        <v>156.09424472538333</v>
      </c>
      <c r="F13" s="26">
        <f t="shared" si="1"/>
        <v>165.17988601075771</v>
      </c>
      <c r="G13" s="26">
        <f t="shared" si="1"/>
        <v>167.29931999252048</v>
      </c>
      <c r="H13" s="26">
        <f t="shared" si="1"/>
        <v>171.16618597726011</v>
      </c>
      <c r="I13" s="26">
        <f t="shared" si="1"/>
        <v>177.31992565635011</v>
      </c>
      <c r="J13" s="26">
        <f t="shared" si="1"/>
        <v>178.50040757387322</v>
      </c>
      <c r="K13" s="26">
        <f t="shared" si="1"/>
        <v>185.39585639493339</v>
      </c>
      <c r="L13" s="26">
        <f t="shared" si="1"/>
        <v>182.25514929556641</v>
      </c>
      <c r="M13" s="26">
        <f t="shared" si="1"/>
        <v>188.6825048443547</v>
      </c>
      <c r="N13" s="26">
        <f t="shared" si="1"/>
        <v>189.4553894407141</v>
      </c>
    </row>
    <row r="14" spans="1:14" x14ac:dyDescent="0.25">
      <c r="A14" s="20" t="s">
        <v>37</v>
      </c>
      <c r="B14" s="18"/>
      <c r="C14" s="22">
        <v>72.218999826394764</v>
      </c>
      <c r="D14" s="22">
        <v>74.71510819472212</v>
      </c>
      <c r="E14" s="22">
        <v>76.652050118660355</v>
      </c>
      <c r="F14" s="22">
        <v>80.884105550783232</v>
      </c>
      <c r="G14" s="22">
        <v>81.929435387820845</v>
      </c>
      <c r="H14" s="22">
        <v>83.629423248468299</v>
      </c>
      <c r="I14" s="22">
        <v>86.611771870534255</v>
      </c>
      <c r="J14" s="22">
        <v>87.259714485980098</v>
      </c>
      <c r="K14" s="22">
        <v>90.57960529440993</v>
      </c>
      <c r="L14" s="22">
        <v>88.969522618271938</v>
      </c>
      <c r="M14" s="22">
        <v>92.10280997293944</v>
      </c>
      <c r="N14" s="22">
        <v>92.513249554063549</v>
      </c>
    </row>
    <row r="15" spans="1:14" x14ac:dyDescent="0.25">
      <c r="A15" s="10" t="s">
        <v>38</v>
      </c>
      <c r="B15" s="12"/>
      <c r="C15" s="23">
        <v>72.086679276229432</v>
      </c>
      <c r="D15" s="23">
        <v>76.846721259104115</v>
      </c>
      <c r="E15" s="23">
        <v>79.442194606722978</v>
      </c>
      <c r="F15" s="23">
        <v>84.29578045997448</v>
      </c>
      <c r="G15" s="23">
        <v>85.369884604699635</v>
      </c>
      <c r="H15" s="23">
        <v>87.536762728791814</v>
      </c>
      <c r="I15" s="23">
        <v>90.708153785815867</v>
      </c>
      <c r="J15" s="23">
        <v>91.240693087893121</v>
      </c>
      <c r="K15" s="23">
        <v>94.816251100523473</v>
      </c>
      <c r="L15" s="23">
        <v>93.285626677294459</v>
      </c>
      <c r="M15" s="23">
        <v>96.579694871415256</v>
      </c>
      <c r="N15" s="23">
        <v>96.942139886650537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-59.434293652878793</v>
      </c>
      <c r="D17" s="32">
        <f t="shared" ref="D17:N17" si="2">D10-D13</f>
        <v>-64.21773008629691</v>
      </c>
      <c r="E17" s="32">
        <f t="shared" si="2"/>
        <v>-68.060368615813545</v>
      </c>
      <c r="F17" s="32">
        <f t="shared" si="2"/>
        <v>-77.117952561350918</v>
      </c>
      <c r="G17" s="32">
        <f t="shared" si="2"/>
        <v>-77.932830237258017</v>
      </c>
      <c r="H17" s="32">
        <f t="shared" si="2"/>
        <v>-81.050436587930974</v>
      </c>
      <c r="I17" s="32">
        <f t="shared" si="2"/>
        <v>-86.393977322788459</v>
      </c>
      <c r="J17" s="32">
        <f t="shared" si="2"/>
        <v>-87.100139257288347</v>
      </c>
      <c r="K17" s="32">
        <f t="shared" si="2"/>
        <v>-93.65673809978199</v>
      </c>
      <c r="L17" s="32">
        <f t="shared" si="2"/>
        <v>-90.346579614750851</v>
      </c>
      <c r="M17" s="32">
        <f t="shared" si="2"/>
        <v>-96.584466336544935</v>
      </c>
      <c r="N17" s="32">
        <f t="shared" si="2"/>
        <v>-97.13850861835067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975.7133163507317</v>
      </c>
      <c r="D19" s="26">
        <f t="shared" ref="D19:N19" si="3">SUM(D20:D21)</f>
        <v>980.15671208326876</v>
      </c>
      <c r="E19" s="26">
        <f t="shared" si="3"/>
        <v>975.46054395143642</v>
      </c>
      <c r="F19" s="26">
        <f t="shared" si="3"/>
        <v>969.36883817536068</v>
      </c>
      <c r="G19" s="26">
        <f t="shared" si="3"/>
        <v>975.37009254952522</v>
      </c>
      <c r="H19" s="26">
        <f t="shared" si="3"/>
        <v>981.61942287203306</v>
      </c>
      <c r="I19" s="26">
        <f t="shared" si="3"/>
        <v>983.02788748394198</v>
      </c>
      <c r="J19" s="26">
        <f t="shared" si="3"/>
        <v>984.360102262802</v>
      </c>
      <c r="K19" s="26">
        <f t="shared" si="3"/>
        <v>987.8535421665772</v>
      </c>
      <c r="L19" s="26">
        <f t="shared" si="3"/>
        <v>986.88320216499051</v>
      </c>
      <c r="M19" s="26">
        <f t="shared" si="3"/>
        <v>989.71817388079353</v>
      </c>
      <c r="N19" s="26">
        <f t="shared" si="3"/>
        <v>984.49114976932469</v>
      </c>
    </row>
    <row r="20" spans="1:14" x14ac:dyDescent="0.25">
      <c r="A20" s="60" t="s">
        <v>40</v>
      </c>
      <c r="B20" s="60"/>
      <c r="C20" s="22">
        <v>476.44620567742163</v>
      </c>
      <c r="D20" s="22">
        <v>475.73535064246386</v>
      </c>
      <c r="E20" s="22">
        <v>474.70166661633084</v>
      </c>
      <c r="F20" s="22">
        <v>473.44555696114691</v>
      </c>
      <c r="G20" s="22">
        <v>472.41514584800478</v>
      </c>
      <c r="H20" s="22">
        <v>476.58761102096634</v>
      </c>
      <c r="I20" s="22">
        <v>478.76673896406334</v>
      </c>
      <c r="J20" s="22">
        <v>478.5727774078706</v>
      </c>
      <c r="K20" s="22">
        <v>479.65180537304292</v>
      </c>
      <c r="L20" s="22">
        <v>479.46666136939018</v>
      </c>
      <c r="M20" s="22">
        <v>480.67474169057817</v>
      </c>
      <c r="N20" s="22">
        <v>479.08582432624104</v>
      </c>
    </row>
    <row r="21" spans="1:14" x14ac:dyDescent="0.25">
      <c r="A21" s="27" t="s">
        <v>41</v>
      </c>
      <c r="B21" s="27"/>
      <c r="C21" s="29">
        <v>499.26711067331013</v>
      </c>
      <c r="D21" s="29">
        <v>504.4213614408049</v>
      </c>
      <c r="E21" s="29">
        <v>500.75887733510552</v>
      </c>
      <c r="F21" s="29">
        <v>495.92328121421383</v>
      </c>
      <c r="G21" s="29">
        <v>502.9549467015205</v>
      </c>
      <c r="H21" s="29">
        <v>505.03181185106672</v>
      </c>
      <c r="I21" s="29">
        <v>504.26114851987865</v>
      </c>
      <c r="J21" s="29">
        <v>505.78732485493146</v>
      </c>
      <c r="K21" s="29">
        <v>508.20173679353434</v>
      </c>
      <c r="L21" s="29">
        <v>507.41654079560038</v>
      </c>
      <c r="M21" s="29">
        <v>509.04343219021536</v>
      </c>
      <c r="N21" s="29">
        <v>505.40532544308365</v>
      </c>
    </row>
    <row r="22" spans="1:14" x14ac:dyDescent="0.25">
      <c r="A22" s="63" t="s">
        <v>44</v>
      </c>
      <c r="B22" s="63"/>
      <c r="C22" s="26">
        <f>SUM(C23:C24)</f>
        <v>884.41398284631236</v>
      </c>
      <c r="D22" s="26">
        <f t="shared" ref="D22:N22" si="4">SUM(D23:D24)</f>
        <v>877.81444103523722</v>
      </c>
      <c r="E22" s="26">
        <f t="shared" si="4"/>
        <v>875.70616883223374</v>
      </c>
      <c r="F22" s="26">
        <f t="shared" si="4"/>
        <v>880.44002015828357</v>
      </c>
      <c r="G22" s="26">
        <f t="shared" si="4"/>
        <v>874.34959205618588</v>
      </c>
      <c r="H22" s="26">
        <f t="shared" si="4"/>
        <v>868.25498927397734</v>
      </c>
      <c r="I22" s="26">
        <f t="shared" si="4"/>
        <v>864.7109957493808</v>
      </c>
      <c r="J22" s="26">
        <f t="shared" si="4"/>
        <v>863.33727173034811</v>
      </c>
      <c r="K22" s="26">
        <f t="shared" si="4"/>
        <v>864.25092265821718</v>
      </c>
      <c r="L22" s="26">
        <f t="shared" si="4"/>
        <v>865.80288903568589</v>
      </c>
      <c r="M22" s="26">
        <f t="shared" si="4"/>
        <v>863.69481382854929</v>
      </c>
      <c r="N22" s="26">
        <f t="shared" si="4"/>
        <v>866.00466909224542</v>
      </c>
    </row>
    <row r="23" spans="1:14" x14ac:dyDescent="0.25">
      <c r="A23" s="60" t="s">
        <v>42</v>
      </c>
      <c r="B23" s="60"/>
      <c r="C23" s="23">
        <v>445.70639838704358</v>
      </c>
      <c r="D23" s="22">
        <v>442.39871052221798</v>
      </c>
      <c r="E23" s="22">
        <v>440.39893835017176</v>
      </c>
      <c r="F23" s="22">
        <v>439.91021959203084</v>
      </c>
      <c r="G23" s="22">
        <v>440.27591276555415</v>
      </c>
      <c r="H23" s="22">
        <v>434.45568277510034</v>
      </c>
      <c r="I23" s="22">
        <v>432.0802502317253</v>
      </c>
      <c r="J23" s="22">
        <v>431.56231264043942</v>
      </c>
      <c r="K23" s="22">
        <v>433.861963368977</v>
      </c>
      <c r="L23" s="22">
        <v>433.71494486086107</v>
      </c>
      <c r="M23" s="22">
        <v>432.43844155246325</v>
      </c>
      <c r="N23" s="22">
        <v>433.30991646095032</v>
      </c>
    </row>
    <row r="24" spans="1:14" x14ac:dyDescent="0.25">
      <c r="A24" s="10" t="s">
        <v>43</v>
      </c>
      <c r="B24" s="10"/>
      <c r="C24" s="23">
        <v>438.70758445926884</v>
      </c>
      <c r="D24" s="23">
        <v>435.41573051301924</v>
      </c>
      <c r="E24" s="23">
        <v>435.30723048206193</v>
      </c>
      <c r="F24" s="23">
        <v>440.52980056625273</v>
      </c>
      <c r="G24" s="23">
        <v>434.07367929063179</v>
      </c>
      <c r="H24" s="23">
        <v>433.79930649887706</v>
      </c>
      <c r="I24" s="23">
        <v>432.63074551765544</v>
      </c>
      <c r="J24" s="23">
        <v>431.77495908990869</v>
      </c>
      <c r="K24" s="23">
        <v>430.38895928924023</v>
      </c>
      <c r="L24" s="23">
        <v>432.08794417482483</v>
      </c>
      <c r="M24" s="23">
        <v>431.25637227608598</v>
      </c>
      <c r="N24" s="23">
        <v>432.6947526312951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91.299333504419337</v>
      </c>
      <c r="D26" s="32">
        <f t="shared" ref="D26:N26" si="5">D19-D22</f>
        <v>102.34227104803153</v>
      </c>
      <c r="E26" s="32">
        <f t="shared" si="5"/>
        <v>99.754375119202678</v>
      </c>
      <c r="F26" s="32">
        <f t="shared" si="5"/>
        <v>88.928818017077106</v>
      </c>
      <c r="G26" s="32">
        <f t="shared" si="5"/>
        <v>101.02050049333934</v>
      </c>
      <c r="H26" s="32">
        <f t="shared" si="5"/>
        <v>113.36443359805571</v>
      </c>
      <c r="I26" s="32">
        <f t="shared" si="5"/>
        <v>118.31689173456118</v>
      </c>
      <c r="J26" s="32">
        <f t="shared" si="5"/>
        <v>121.0228305324539</v>
      </c>
      <c r="K26" s="32">
        <f t="shared" si="5"/>
        <v>123.60261950836002</v>
      </c>
      <c r="L26" s="32">
        <f t="shared" si="5"/>
        <v>121.08031312930461</v>
      </c>
      <c r="M26" s="32">
        <f t="shared" si="5"/>
        <v>126.02336005224424</v>
      </c>
      <c r="N26" s="32">
        <f t="shared" si="5"/>
        <v>118.48648067707927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31.865039851540544</v>
      </c>
      <c r="D30" s="32">
        <f t="shared" ref="D30:N30" si="6">D17+D26+D28</f>
        <v>38.124540961734624</v>
      </c>
      <c r="E30" s="32">
        <f t="shared" si="6"/>
        <v>31.694006503389133</v>
      </c>
      <c r="F30" s="32">
        <f t="shared" si="6"/>
        <v>11.810865455726187</v>
      </c>
      <c r="G30" s="32">
        <f t="shared" si="6"/>
        <v>23.087670256081324</v>
      </c>
      <c r="H30" s="32">
        <f t="shared" si="6"/>
        <v>32.313997010124737</v>
      </c>
      <c r="I30" s="32">
        <f t="shared" si="6"/>
        <v>31.922914411772723</v>
      </c>
      <c r="J30" s="32">
        <f t="shared" si="6"/>
        <v>33.922691275165548</v>
      </c>
      <c r="K30" s="32">
        <f t="shared" si="6"/>
        <v>29.945881408578032</v>
      </c>
      <c r="L30" s="32">
        <f t="shared" si="6"/>
        <v>30.733733514553762</v>
      </c>
      <c r="M30" s="32">
        <f t="shared" si="6"/>
        <v>29.438893715699308</v>
      </c>
      <c r="N30" s="32">
        <f t="shared" si="6"/>
        <v>21.347972058728601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17359.865039851538</v>
      </c>
      <c r="D32" s="21">
        <v>17397.989580813279</v>
      </c>
      <c r="E32" s="21">
        <v>17429.68358731666</v>
      </c>
      <c r="F32" s="21">
        <v>17441.494452772393</v>
      </c>
      <c r="G32" s="21">
        <v>17464.582123028475</v>
      </c>
      <c r="H32" s="21">
        <v>17496.896120038597</v>
      </c>
      <c r="I32" s="21">
        <v>17528.819034450371</v>
      </c>
      <c r="J32" s="21">
        <v>17562.741725725537</v>
      </c>
      <c r="K32" s="21">
        <v>17592.687607134114</v>
      </c>
      <c r="L32" s="21">
        <v>17623.421340648667</v>
      </c>
      <c r="M32" s="21">
        <v>17652.860234364369</v>
      </c>
      <c r="N32" s="21">
        <v>17674.208206423093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1.8389335094377568E-3</v>
      </c>
      <c r="D34" s="39">
        <f t="shared" ref="D34:N34" si="7">(D32/D8)-1</f>
        <v>2.1961311838669673E-3</v>
      </c>
      <c r="E34" s="39">
        <f t="shared" si="7"/>
        <v>1.8217051088669223E-3</v>
      </c>
      <c r="F34" s="39">
        <f t="shared" si="7"/>
        <v>6.7762936696835752E-4</v>
      </c>
      <c r="G34" s="39">
        <f t="shared" si="7"/>
        <v>1.323720872577594E-3</v>
      </c>
      <c r="H34" s="39">
        <f t="shared" si="7"/>
        <v>1.8502588142383924E-3</v>
      </c>
      <c r="I34" s="39">
        <f t="shared" si="7"/>
        <v>1.8244901377229006E-3</v>
      </c>
      <c r="J34" s="39">
        <f t="shared" si="7"/>
        <v>1.9352525237721352E-3</v>
      </c>
      <c r="K34" s="39">
        <f t="shared" si="7"/>
        <v>1.7050800994649062E-3</v>
      </c>
      <c r="L34" s="39">
        <f t="shared" si="7"/>
        <v>1.7469606805324833E-3</v>
      </c>
      <c r="M34" s="39">
        <f t="shared" si="7"/>
        <v>1.6704414623396335E-3</v>
      </c>
      <c r="N34" s="39">
        <f t="shared" si="7"/>
        <v>1.2093208565242541E-3</v>
      </c>
    </row>
    <row r="35" spans="1:14" ht="15.75" thickBot="1" x14ac:dyDescent="0.3">
      <c r="A35" s="40" t="s">
        <v>15</v>
      </c>
      <c r="B35" s="41"/>
      <c r="C35" s="42">
        <f>(C32/$C$8)-1</f>
        <v>1.8389335094377568E-3</v>
      </c>
      <c r="D35" s="42">
        <f t="shared" ref="D35:N35" si="8">(D32/$C$8)-1</f>
        <v>4.0391032325299836E-3</v>
      </c>
      <c r="E35" s="42">
        <f t="shared" si="8"/>
        <v>5.8681663963908726E-3</v>
      </c>
      <c r="F35" s="42">
        <f t="shared" si="8"/>
        <v>6.5497722052396679E-3</v>
      </c>
      <c r="G35" s="42">
        <f t="shared" si="8"/>
        <v>7.8821631479959464E-3</v>
      </c>
      <c r="H35" s="42">
        <f t="shared" si="8"/>
        <v>9.7470060040740769E-3</v>
      </c>
      <c r="I35" s="42">
        <f t="shared" si="8"/>
        <v>1.1589279458123825E-2</v>
      </c>
      <c r="J35" s="42">
        <f t="shared" si="8"/>
        <v>1.3546960164216193E-2</v>
      </c>
      <c r="K35" s="42">
        <f t="shared" si="8"/>
        <v>1.5275138915865405E-2</v>
      </c>
      <c r="L35" s="42">
        <f t="shared" si="8"/>
        <v>1.7048784663473482E-2</v>
      </c>
      <c r="M35" s="42">
        <f t="shared" si="8"/>
        <v>1.8747705122597491E-2</v>
      </c>
      <c r="N35" s="42">
        <f t="shared" si="8"/>
        <v>1.9979697969938481E-2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0.83110684476912355</v>
      </c>
      <c r="D41" s="47">
        <v>0.84188184620737161</v>
      </c>
      <c r="E41" s="47">
        <v>0.83636204158460536</v>
      </c>
      <c r="F41" s="47">
        <v>0.82734468554227858</v>
      </c>
      <c r="G41" s="47">
        <v>0.83367550286735359</v>
      </c>
      <c r="H41" s="47">
        <v>0.83544776425308509</v>
      </c>
      <c r="I41" s="47">
        <v>0.83976106003692796</v>
      </c>
      <c r="J41" s="47">
        <v>0.84309243076912421</v>
      </c>
      <c r="K41" s="47">
        <v>0.84682047333803734</v>
      </c>
      <c r="L41" s="47">
        <v>0.85012374105123234</v>
      </c>
      <c r="M41" s="47">
        <v>0.8541954217487242</v>
      </c>
      <c r="N41" s="47">
        <v>0.85962464165946173</v>
      </c>
    </row>
    <row r="43" spans="1:14" x14ac:dyDescent="0.25">
      <c r="A43" s="48" t="s">
        <v>31</v>
      </c>
      <c r="B43" s="48"/>
      <c r="C43" s="49">
        <v>75.421417450701853</v>
      </c>
      <c r="D43" s="49">
        <v>75.922575211097424</v>
      </c>
      <c r="E43" s="49">
        <v>75.124958355098201</v>
      </c>
      <c r="F43" s="49">
        <v>76.547166527885864</v>
      </c>
      <c r="G43" s="49">
        <v>74.975386142377104</v>
      </c>
      <c r="H43" s="49">
        <v>74.220440719906094</v>
      </c>
      <c r="I43" s="49">
        <v>74.849772072878977</v>
      </c>
      <c r="J43" s="49">
        <v>73.281724724735255</v>
      </c>
      <c r="K43" s="49">
        <v>74.165873507802459</v>
      </c>
      <c r="L43" s="49">
        <v>71.180718195804118</v>
      </c>
      <c r="M43" s="49">
        <v>71.883458177015555</v>
      </c>
      <c r="N43" s="49">
        <v>70.572424223211868</v>
      </c>
    </row>
    <row r="44" spans="1:14" x14ac:dyDescent="0.25">
      <c r="A44" s="19" t="s">
        <v>47</v>
      </c>
      <c r="B44" s="19"/>
      <c r="C44" s="50">
        <v>76.297798126557296</v>
      </c>
      <c r="D44" s="50">
        <v>75.92257521109741</v>
      </c>
      <c r="E44" s="50">
        <v>74.962718102633573</v>
      </c>
      <c r="F44" s="50">
        <v>76.225392116771943</v>
      </c>
      <c r="G44" s="50">
        <v>74.521140429907987</v>
      </c>
      <c r="H44" s="50">
        <v>73.616288790335346</v>
      </c>
      <c r="I44" s="50">
        <v>74.108560454125495</v>
      </c>
      <c r="J44" s="50">
        <v>72.444126364508492</v>
      </c>
      <c r="K44" s="50">
        <v>73.211441071155235</v>
      </c>
      <c r="L44" s="50">
        <v>70.179773376113104</v>
      </c>
      <c r="M44" s="50">
        <v>70.769057745859556</v>
      </c>
      <c r="N44" s="50">
        <v>69.388778965766264</v>
      </c>
    </row>
    <row r="45" spans="1:14" x14ac:dyDescent="0.25">
      <c r="A45" s="51" t="s">
        <v>48</v>
      </c>
      <c r="B45" s="51"/>
      <c r="C45" s="52">
        <v>74.563386679429499</v>
      </c>
      <c r="D45" s="52">
        <v>75.922575211097424</v>
      </c>
      <c r="E45" s="52">
        <v>75.282167550422187</v>
      </c>
      <c r="F45" s="52">
        <v>76.858482205618159</v>
      </c>
      <c r="G45" s="52">
        <v>75.416563638693859</v>
      </c>
      <c r="H45" s="52">
        <v>74.806960790603824</v>
      </c>
      <c r="I45" s="52">
        <v>75.571481491289404</v>
      </c>
      <c r="J45" s="52">
        <v>74.101099334247024</v>
      </c>
      <c r="K45" s="52">
        <v>75.101194591457713</v>
      </c>
      <c r="L45" s="52">
        <v>72.162319635540527</v>
      </c>
      <c r="M45" s="52">
        <v>72.979394100800917</v>
      </c>
      <c r="N45" s="52">
        <v>71.740273179779152</v>
      </c>
    </row>
    <row r="47" spans="1:14" x14ac:dyDescent="0.25">
      <c r="A47" s="48" t="s">
        <v>32</v>
      </c>
      <c r="B47" s="48"/>
      <c r="C47" s="49">
        <v>82.888997060885387</v>
      </c>
      <c r="D47" s="49">
        <v>82.809917915756841</v>
      </c>
      <c r="E47" s="49">
        <v>82.939477667923001</v>
      </c>
      <c r="F47" s="49">
        <v>82.714088933257571</v>
      </c>
      <c r="G47" s="49">
        <v>82.962463463104612</v>
      </c>
      <c r="H47" s="49">
        <v>83.083238127175349</v>
      </c>
      <c r="I47" s="49">
        <v>82.988493848468337</v>
      </c>
      <c r="J47" s="49">
        <v>83.240128219937944</v>
      </c>
      <c r="K47" s="49">
        <v>83.103709797533241</v>
      </c>
      <c r="L47" s="49">
        <v>83.598127220196048</v>
      </c>
      <c r="M47" s="49">
        <v>83.490678348903415</v>
      </c>
      <c r="N47" s="49">
        <v>83.715076365904395</v>
      </c>
    </row>
    <row r="48" spans="1:14" x14ac:dyDescent="0.25">
      <c r="A48" s="19" t="s">
        <v>45</v>
      </c>
      <c r="B48" s="19"/>
      <c r="C48" s="50">
        <v>80.881800870486728</v>
      </c>
      <c r="D48" s="50">
        <v>80.942770081534135</v>
      </c>
      <c r="E48" s="50">
        <v>81.10467995156877</v>
      </c>
      <c r="F48" s="50">
        <v>80.893014927883016</v>
      </c>
      <c r="G48" s="50">
        <v>81.184130451491598</v>
      </c>
      <c r="H48" s="50">
        <v>81.341192883805661</v>
      </c>
      <c r="I48" s="50">
        <v>81.261095930820858</v>
      </c>
      <c r="J48" s="50">
        <v>81.552046275319768</v>
      </c>
      <c r="K48" s="50">
        <v>81.425142883802806</v>
      </c>
      <c r="L48" s="50">
        <v>81.964796696208268</v>
      </c>
      <c r="M48" s="50">
        <v>81.867797658362917</v>
      </c>
      <c r="N48" s="50">
        <v>82.120734272804725</v>
      </c>
    </row>
    <row r="49" spans="1:14" x14ac:dyDescent="0.25">
      <c r="A49" s="51" t="s">
        <v>46</v>
      </c>
      <c r="B49" s="51"/>
      <c r="C49" s="52">
        <v>84.70101820070299</v>
      </c>
      <c r="D49" s="52">
        <v>84.495207127619167</v>
      </c>
      <c r="E49" s="52">
        <v>84.593329099548299</v>
      </c>
      <c r="F49" s="52">
        <v>84.366564899532491</v>
      </c>
      <c r="G49" s="52">
        <v>84.587820987714935</v>
      </c>
      <c r="H49" s="52">
        <v>84.688891367707058</v>
      </c>
      <c r="I49" s="52">
        <v>84.58645519481567</v>
      </c>
      <c r="J49" s="52">
        <v>84.814358379930695</v>
      </c>
      <c r="K49" s="52">
        <v>84.676477062217629</v>
      </c>
      <c r="L49" s="52">
        <v>85.12913073311195</v>
      </c>
      <c r="M49" s="52">
        <v>85.017109164046886</v>
      </c>
      <c r="N49" s="52">
        <v>85.217453710268956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58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13086</v>
      </c>
      <c r="D8" s="21">
        <v>13164.847987992713</v>
      </c>
      <c r="E8" s="21">
        <v>13248.41349590475</v>
      </c>
      <c r="F8" s="21">
        <v>13330.005882061401</v>
      </c>
      <c r="G8" s="21">
        <v>13399.343253356574</v>
      </c>
      <c r="H8" s="21">
        <v>13473.912319518597</v>
      </c>
      <c r="I8" s="21">
        <v>13555.610465519143</v>
      </c>
      <c r="J8" s="21">
        <v>13635.178950956779</v>
      </c>
      <c r="K8" s="21">
        <v>13717.822720816635</v>
      </c>
      <c r="L8" s="21">
        <v>13797.702952393705</v>
      </c>
      <c r="M8" s="21">
        <v>13882.577296030497</v>
      </c>
      <c r="N8" s="21">
        <v>13962.151454727971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85.009622329303113</v>
      </c>
      <c r="D10" s="26">
        <f t="shared" ref="D10:N10" si="0">SUM(D11:D12)</f>
        <v>88.353041359712932</v>
      </c>
      <c r="E10" s="26">
        <f t="shared" si="0"/>
        <v>90.006457315946903</v>
      </c>
      <c r="F10" s="26">
        <f t="shared" si="0"/>
        <v>90.830666619597707</v>
      </c>
      <c r="G10" s="26">
        <f t="shared" si="0"/>
        <v>92.864014475794747</v>
      </c>
      <c r="H10" s="26">
        <f t="shared" si="0"/>
        <v>94.301805029628881</v>
      </c>
      <c r="I10" s="26">
        <f t="shared" si="0"/>
        <v>95.957758669448737</v>
      </c>
      <c r="J10" s="26">
        <f t="shared" si="0"/>
        <v>97.143386730501987</v>
      </c>
      <c r="K10" s="26">
        <f t="shared" si="0"/>
        <v>98.13068636065583</v>
      </c>
      <c r="L10" s="26">
        <f t="shared" si="0"/>
        <v>98.868286808844445</v>
      </c>
      <c r="M10" s="26">
        <f t="shared" si="0"/>
        <v>99.579903415830444</v>
      </c>
      <c r="N10" s="26">
        <f t="shared" si="0"/>
        <v>100.22539005330226</v>
      </c>
    </row>
    <row r="11" spans="1:14" x14ac:dyDescent="0.25">
      <c r="A11" s="20" t="s">
        <v>34</v>
      </c>
      <c r="B11" s="18"/>
      <c r="C11" s="22">
        <v>43.406770022256893</v>
      </c>
      <c r="D11" s="22">
        <v>45.14555403670493</v>
      </c>
      <c r="E11" s="22">
        <v>46.157157597921483</v>
      </c>
      <c r="F11" s="22">
        <v>46.756222483258902</v>
      </c>
      <c r="G11" s="22">
        <v>47.372402321196567</v>
      </c>
      <c r="H11" s="22">
        <v>48.454068162208806</v>
      </c>
      <c r="I11" s="22">
        <v>48.933682903574599</v>
      </c>
      <c r="J11" s="22">
        <v>49.472281004903365</v>
      </c>
      <c r="K11" s="22">
        <v>50.212011717137543</v>
      </c>
      <c r="L11" s="22">
        <v>50.524602450108006</v>
      </c>
      <c r="M11" s="22">
        <v>51.066617136323302</v>
      </c>
      <c r="N11" s="22">
        <v>51.210053311906272</v>
      </c>
    </row>
    <row r="12" spans="1:14" x14ac:dyDescent="0.25">
      <c r="A12" s="27" t="s">
        <v>35</v>
      </c>
      <c r="B12" s="28"/>
      <c r="C12" s="29">
        <v>41.60285230704622</v>
      </c>
      <c r="D12" s="29">
        <v>43.207487323008003</v>
      </c>
      <c r="E12" s="29">
        <v>43.849299718025421</v>
      </c>
      <c r="F12" s="29">
        <v>44.074444136338805</v>
      </c>
      <c r="G12" s="29">
        <v>45.49161215459818</v>
      </c>
      <c r="H12" s="29">
        <v>45.847736867420075</v>
      </c>
      <c r="I12" s="29">
        <v>47.024075765874137</v>
      </c>
      <c r="J12" s="29">
        <v>47.671105725598622</v>
      </c>
      <c r="K12" s="29">
        <v>47.918674643518287</v>
      </c>
      <c r="L12" s="29">
        <v>48.343684358736439</v>
      </c>
      <c r="M12" s="29">
        <v>48.513286279507142</v>
      </c>
      <c r="N12" s="29">
        <v>49.015336741395991</v>
      </c>
    </row>
    <row r="13" spans="1:14" x14ac:dyDescent="0.25">
      <c r="A13" s="33" t="s">
        <v>36</v>
      </c>
      <c r="B13" s="18"/>
      <c r="C13" s="26">
        <f>SUM(C14:C15)</f>
        <v>112.13992377843881</v>
      </c>
      <c r="D13" s="26">
        <f t="shared" ref="D13:N13" si="1">SUM(D14:D15)</f>
        <v>115.26624673240835</v>
      </c>
      <c r="E13" s="26">
        <f t="shared" si="1"/>
        <v>116.90093420386415</v>
      </c>
      <c r="F13" s="26">
        <f t="shared" si="1"/>
        <v>122.25560586829096</v>
      </c>
      <c r="G13" s="26">
        <f t="shared" si="1"/>
        <v>122.68368670948703</v>
      </c>
      <c r="H13" s="26">
        <f t="shared" si="1"/>
        <v>123.93332422979771</v>
      </c>
      <c r="I13" s="26">
        <f t="shared" si="1"/>
        <v>127.80815457970436</v>
      </c>
      <c r="J13" s="26">
        <f t="shared" si="1"/>
        <v>127.61677502184438</v>
      </c>
      <c r="K13" s="26">
        <f t="shared" si="1"/>
        <v>132.02004913769986</v>
      </c>
      <c r="L13" s="26">
        <f t="shared" si="1"/>
        <v>129.22369662883932</v>
      </c>
      <c r="M13" s="26">
        <f t="shared" si="1"/>
        <v>133.39324961832222</v>
      </c>
      <c r="N13" s="26">
        <f t="shared" si="1"/>
        <v>133.70036507181837</v>
      </c>
    </row>
    <row r="14" spans="1:14" x14ac:dyDescent="0.25">
      <c r="A14" s="20" t="s">
        <v>37</v>
      </c>
      <c r="B14" s="18"/>
      <c r="C14" s="22">
        <v>57.645399000142554</v>
      </c>
      <c r="D14" s="22">
        <v>58.771908155712453</v>
      </c>
      <c r="E14" s="22">
        <v>59.533465800816813</v>
      </c>
      <c r="F14" s="22">
        <v>62.00549199666186</v>
      </c>
      <c r="G14" s="22">
        <v>62.103194179928799</v>
      </c>
      <c r="H14" s="22">
        <v>62.398529613821012</v>
      </c>
      <c r="I14" s="22">
        <v>64.281276270858399</v>
      </c>
      <c r="J14" s="22">
        <v>64.173872867070713</v>
      </c>
      <c r="K14" s="22">
        <v>66.439510006472943</v>
      </c>
      <c r="L14" s="22">
        <v>64.954862384158133</v>
      </c>
      <c r="M14" s="22">
        <v>67.196604809404377</v>
      </c>
      <c r="N14" s="22">
        <v>67.344107437292791</v>
      </c>
    </row>
    <row r="15" spans="1:14" x14ac:dyDescent="0.25">
      <c r="A15" s="10" t="s">
        <v>38</v>
      </c>
      <c r="B15" s="12"/>
      <c r="C15" s="23">
        <v>54.49452477829626</v>
      </c>
      <c r="D15" s="23">
        <v>56.494338576695895</v>
      </c>
      <c r="E15" s="23">
        <v>57.36746840304734</v>
      </c>
      <c r="F15" s="23">
        <v>60.250113871629097</v>
      </c>
      <c r="G15" s="23">
        <v>60.580492529558228</v>
      </c>
      <c r="H15" s="23">
        <v>61.534794615976701</v>
      </c>
      <c r="I15" s="23">
        <v>63.526878308845966</v>
      </c>
      <c r="J15" s="23">
        <v>63.442902154773655</v>
      </c>
      <c r="K15" s="23">
        <v>65.580539131226899</v>
      </c>
      <c r="L15" s="23">
        <v>64.268834244681173</v>
      </c>
      <c r="M15" s="23">
        <v>66.196644808917824</v>
      </c>
      <c r="N15" s="23">
        <v>66.356257634525576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-27.1303014491357</v>
      </c>
      <c r="D17" s="32">
        <f t="shared" ref="D17:N17" si="2">D10-D13</f>
        <v>-26.913205372695415</v>
      </c>
      <c r="E17" s="32">
        <f t="shared" si="2"/>
        <v>-26.89447688791725</v>
      </c>
      <c r="F17" s="32">
        <f t="shared" si="2"/>
        <v>-31.424939248693249</v>
      </c>
      <c r="G17" s="32">
        <f t="shared" si="2"/>
        <v>-29.819672233692287</v>
      </c>
      <c r="H17" s="32">
        <f t="shared" si="2"/>
        <v>-29.631519200168825</v>
      </c>
      <c r="I17" s="32">
        <f t="shared" si="2"/>
        <v>-31.850395910255628</v>
      </c>
      <c r="J17" s="32">
        <f t="shared" si="2"/>
        <v>-30.473388291342388</v>
      </c>
      <c r="K17" s="32">
        <f t="shared" si="2"/>
        <v>-33.889362777044028</v>
      </c>
      <c r="L17" s="32">
        <f t="shared" si="2"/>
        <v>-30.355409819994875</v>
      </c>
      <c r="M17" s="32">
        <f t="shared" si="2"/>
        <v>-33.813346202491772</v>
      </c>
      <c r="N17" s="32">
        <f t="shared" si="2"/>
        <v>-33.474975018516105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528.31104236654573</v>
      </c>
      <c r="D19" s="26">
        <f t="shared" ref="D19:N19" si="3">SUM(D20:D21)</f>
        <v>528.97776131430317</v>
      </c>
      <c r="E19" s="26">
        <f t="shared" si="3"/>
        <v>528.23133253321816</v>
      </c>
      <c r="F19" s="26">
        <f t="shared" si="3"/>
        <v>527.8470805347024</v>
      </c>
      <c r="G19" s="26">
        <f t="shared" si="3"/>
        <v>528.59672691312062</v>
      </c>
      <c r="H19" s="26">
        <f t="shared" si="3"/>
        <v>529.08060839355198</v>
      </c>
      <c r="I19" s="26">
        <f t="shared" si="3"/>
        <v>529.56776491818232</v>
      </c>
      <c r="J19" s="26">
        <f t="shared" si="3"/>
        <v>528.55094635258547</v>
      </c>
      <c r="K19" s="26">
        <f t="shared" si="3"/>
        <v>529.30313771226918</v>
      </c>
      <c r="L19" s="26">
        <f t="shared" si="3"/>
        <v>527.86221399169938</v>
      </c>
      <c r="M19" s="26">
        <f t="shared" si="3"/>
        <v>527.40320463802016</v>
      </c>
      <c r="N19" s="26">
        <f t="shared" si="3"/>
        <v>526.62872775428809</v>
      </c>
    </row>
    <row r="20" spans="1:14" x14ac:dyDescent="0.25">
      <c r="A20" s="60" t="s">
        <v>40</v>
      </c>
      <c r="B20" s="60"/>
      <c r="C20" s="22">
        <v>264.38022927754963</v>
      </c>
      <c r="D20" s="22">
        <v>265.34690941845849</v>
      </c>
      <c r="E20" s="22">
        <v>265.32555157567919</v>
      </c>
      <c r="F20" s="22">
        <v>266.74935943442489</v>
      </c>
      <c r="G20" s="22">
        <v>266.0670219694706</v>
      </c>
      <c r="H20" s="22">
        <v>265.55631213184404</v>
      </c>
      <c r="I20" s="22">
        <v>266.58925298325823</v>
      </c>
      <c r="J20" s="22">
        <v>266.35324729930073</v>
      </c>
      <c r="K20" s="22">
        <v>266.40591975047141</v>
      </c>
      <c r="L20" s="22">
        <v>266.3067202150699</v>
      </c>
      <c r="M20" s="22">
        <v>265.96687961864973</v>
      </c>
      <c r="N20" s="22">
        <v>265.25379779979914</v>
      </c>
    </row>
    <row r="21" spans="1:14" x14ac:dyDescent="0.25">
      <c r="A21" s="27" t="s">
        <v>41</v>
      </c>
      <c r="B21" s="27"/>
      <c r="C21" s="29">
        <v>263.9308130889961</v>
      </c>
      <c r="D21" s="29">
        <v>263.63085189584467</v>
      </c>
      <c r="E21" s="29">
        <v>262.90578095753892</v>
      </c>
      <c r="F21" s="29">
        <v>261.09772110027745</v>
      </c>
      <c r="G21" s="29">
        <v>262.52970494365002</v>
      </c>
      <c r="H21" s="29">
        <v>263.52429626170795</v>
      </c>
      <c r="I21" s="29">
        <v>262.97851193492414</v>
      </c>
      <c r="J21" s="29">
        <v>262.19769905328474</v>
      </c>
      <c r="K21" s="29">
        <v>262.89721796179776</v>
      </c>
      <c r="L21" s="29">
        <v>261.55549377662948</v>
      </c>
      <c r="M21" s="29">
        <v>261.43632501937043</v>
      </c>
      <c r="N21" s="29">
        <v>261.37492995448889</v>
      </c>
    </row>
    <row r="22" spans="1:14" x14ac:dyDescent="0.25">
      <c r="A22" s="63" t="s">
        <v>44</v>
      </c>
      <c r="B22" s="63"/>
      <c r="C22" s="26">
        <f>SUM(C23:C24)</f>
        <v>422.33275292469773</v>
      </c>
      <c r="D22" s="26">
        <f t="shared" ref="D22:N22" si="4">SUM(D23:D24)</f>
        <v>418.49904802957064</v>
      </c>
      <c r="E22" s="26">
        <f t="shared" si="4"/>
        <v>419.74446948865136</v>
      </c>
      <c r="F22" s="26">
        <f t="shared" si="4"/>
        <v>427.08476999083376</v>
      </c>
      <c r="G22" s="26">
        <f t="shared" si="4"/>
        <v>424.20798851740511</v>
      </c>
      <c r="H22" s="26">
        <f t="shared" si="4"/>
        <v>417.75094319283676</v>
      </c>
      <c r="I22" s="26">
        <f t="shared" si="4"/>
        <v>418.14888357028826</v>
      </c>
      <c r="J22" s="26">
        <f t="shared" si="4"/>
        <v>415.43378820138895</v>
      </c>
      <c r="K22" s="26">
        <f t="shared" si="4"/>
        <v>415.53354335815675</v>
      </c>
      <c r="L22" s="26">
        <f t="shared" si="4"/>
        <v>412.63246053491065</v>
      </c>
      <c r="M22" s="26">
        <f t="shared" si="4"/>
        <v>414.01569973805545</v>
      </c>
      <c r="N22" s="26">
        <f t="shared" si="4"/>
        <v>414.72639749025649</v>
      </c>
    </row>
    <row r="23" spans="1:14" x14ac:dyDescent="0.25">
      <c r="A23" s="60" t="s">
        <v>42</v>
      </c>
      <c r="B23" s="60"/>
      <c r="C23" s="23">
        <v>216.3092725694558</v>
      </c>
      <c r="D23" s="22">
        <v>217.70041910390944</v>
      </c>
      <c r="E23" s="22">
        <v>217.89979344193614</v>
      </c>
      <c r="F23" s="22">
        <v>218.87785096980971</v>
      </c>
      <c r="G23" s="22">
        <v>220.9641124240313</v>
      </c>
      <c r="H23" s="22">
        <v>215.92510216585825</v>
      </c>
      <c r="I23" s="22">
        <v>214.97846035089972</v>
      </c>
      <c r="J23" s="22">
        <v>214.01794175453708</v>
      </c>
      <c r="K23" s="22">
        <v>214.62538565479102</v>
      </c>
      <c r="L23" s="22">
        <v>212.25197122767773</v>
      </c>
      <c r="M23" s="22">
        <v>213.37621701738476</v>
      </c>
      <c r="N23" s="22">
        <v>214.18982778031133</v>
      </c>
    </row>
    <row r="24" spans="1:14" x14ac:dyDescent="0.25">
      <c r="A24" s="10" t="s">
        <v>43</v>
      </c>
      <c r="B24" s="10"/>
      <c r="C24" s="23">
        <v>206.02348035524196</v>
      </c>
      <c r="D24" s="23">
        <v>200.79862892566123</v>
      </c>
      <c r="E24" s="23">
        <v>201.84467604671519</v>
      </c>
      <c r="F24" s="23">
        <v>208.20691902102405</v>
      </c>
      <c r="G24" s="23">
        <v>203.24387609337381</v>
      </c>
      <c r="H24" s="23">
        <v>201.82584102697854</v>
      </c>
      <c r="I24" s="23">
        <v>203.17042321938857</v>
      </c>
      <c r="J24" s="23">
        <v>201.41584644685187</v>
      </c>
      <c r="K24" s="23">
        <v>200.90815770336573</v>
      </c>
      <c r="L24" s="23">
        <v>200.38048930723292</v>
      </c>
      <c r="M24" s="23">
        <v>200.63948272067066</v>
      </c>
      <c r="N24" s="23">
        <v>200.53656970994516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105.97828944184801</v>
      </c>
      <c r="D26" s="32">
        <f t="shared" ref="D26:N26" si="5">D19-D22</f>
        <v>110.47871328473252</v>
      </c>
      <c r="E26" s="32">
        <f t="shared" si="5"/>
        <v>108.4868630445668</v>
      </c>
      <c r="F26" s="32">
        <f t="shared" si="5"/>
        <v>100.76231054386864</v>
      </c>
      <c r="G26" s="32">
        <f t="shared" si="5"/>
        <v>104.38873839571551</v>
      </c>
      <c r="H26" s="32">
        <f t="shared" si="5"/>
        <v>111.32966520071523</v>
      </c>
      <c r="I26" s="32">
        <f t="shared" si="5"/>
        <v>111.41888134789406</v>
      </c>
      <c r="J26" s="32">
        <f t="shared" si="5"/>
        <v>113.11715815119652</v>
      </c>
      <c r="K26" s="32">
        <f t="shared" si="5"/>
        <v>113.76959435411243</v>
      </c>
      <c r="L26" s="32">
        <f t="shared" si="5"/>
        <v>115.22975345678873</v>
      </c>
      <c r="M26" s="32">
        <f t="shared" si="5"/>
        <v>113.38750489996471</v>
      </c>
      <c r="N26" s="32">
        <f t="shared" si="5"/>
        <v>111.9023302640316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78.847987992712305</v>
      </c>
      <c r="D30" s="32">
        <f t="shared" ref="D30:N30" si="6">D17+D26+D28</f>
        <v>83.565507912037106</v>
      </c>
      <c r="E30" s="32">
        <f t="shared" si="6"/>
        <v>81.592386156649553</v>
      </c>
      <c r="F30" s="32">
        <f t="shared" si="6"/>
        <v>69.337371295175387</v>
      </c>
      <c r="G30" s="32">
        <f t="shared" si="6"/>
        <v>74.569066162023219</v>
      </c>
      <c r="H30" s="32">
        <f t="shared" si="6"/>
        <v>81.698146000546402</v>
      </c>
      <c r="I30" s="32">
        <f t="shared" si="6"/>
        <v>79.568485437638429</v>
      </c>
      <c r="J30" s="32">
        <f t="shared" si="6"/>
        <v>82.643769859854132</v>
      </c>
      <c r="K30" s="32">
        <f t="shared" si="6"/>
        <v>79.8802315770684</v>
      </c>
      <c r="L30" s="32">
        <f t="shared" si="6"/>
        <v>84.874343636793853</v>
      </c>
      <c r="M30" s="32">
        <f t="shared" si="6"/>
        <v>79.574158697472939</v>
      </c>
      <c r="N30" s="32">
        <f t="shared" si="6"/>
        <v>78.4273552455155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13164.847987992713</v>
      </c>
      <c r="D32" s="21">
        <v>13248.41349590475</v>
      </c>
      <c r="E32" s="21">
        <v>13330.005882061401</v>
      </c>
      <c r="F32" s="21">
        <v>13399.343253356574</v>
      </c>
      <c r="G32" s="21">
        <v>13473.912319518597</v>
      </c>
      <c r="H32" s="21">
        <v>13555.610465519143</v>
      </c>
      <c r="I32" s="21">
        <v>13635.178950956779</v>
      </c>
      <c r="J32" s="21">
        <v>13717.822720816635</v>
      </c>
      <c r="K32" s="21">
        <v>13797.702952393705</v>
      </c>
      <c r="L32" s="21">
        <v>13882.577296030497</v>
      </c>
      <c r="M32" s="21">
        <v>13962.151454727971</v>
      </c>
      <c r="N32" s="21">
        <v>14040.578809973487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6.0253697075280943E-3</v>
      </c>
      <c r="D34" s="39">
        <f t="shared" ref="D34:N34" si="7">(D32/D8)-1</f>
        <v>6.3476242177846753E-3</v>
      </c>
      <c r="E34" s="39">
        <f t="shared" si="7"/>
        <v>6.1586533498423357E-3</v>
      </c>
      <c r="F34" s="39">
        <f t="shared" si="7"/>
        <v>5.2016009526658635E-3</v>
      </c>
      <c r="G34" s="39">
        <f t="shared" si="7"/>
        <v>5.5651284359286013E-3</v>
      </c>
      <c r="H34" s="39">
        <f t="shared" si="7"/>
        <v>6.0634316197973881E-3</v>
      </c>
      <c r="I34" s="39">
        <f t="shared" si="7"/>
        <v>5.8697825258426928E-3</v>
      </c>
      <c r="J34" s="39">
        <f t="shared" si="7"/>
        <v>6.0610696901823857E-3</v>
      </c>
      <c r="K34" s="39">
        <f t="shared" si="7"/>
        <v>5.8230984029157273E-3</v>
      </c>
      <c r="L34" s="39">
        <f t="shared" si="7"/>
        <v>6.1513386633726963E-3</v>
      </c>
      <c r="M34" s="39">
        <f t="shared" si="7"/>
        <v>5.7319442204890603E-3</v>
      </c>
      <c r="N34" s="39">
        <f t="shared" si="7"/>
        <v>5.6171397008415447E-3</v>
      </c>
    </row>
    <row r="35" spans="1:14" ht="15.75" thickBot="1" x14ac:dyDescent="0.3">
      <c r="A35" s="40" t="s">
        <v>15</v>
      </c>
      <c r="B35" s="41"/>
      <c r="C35" s="42">
        <f>(C32/$C$8)-1</f>
        <v>6.0253697075280943E-3</v>
      </c>
      <c r="D35" s="42">
        <f t="shared" ref="D35:N35" si="8">(D32/$C$8)-1</f>
        <v>1.241124070798949E-2</v>
      </c>
      <c r="E35" s="42">
        <f t="shared" si="8"/>
        <v>1.8646330586993942E-2</v>
      </c>
      <c r="F35" s="42">
        <f t="shared" si="8"/>
        <v>2.3944922310604744E-2</v>
      </c>
      <c r="G35" s="42">
        <f t="shared" si="8"/>
        <v>2.9643307314580314E-2</v>
      </c>
      <c r="H35" s="42">
        <f t="shared" si="8"/>
        <v>3.5886479101264079E-2</v>
      </c>
      <c r="I35" s="42">
        <f t="shared" si="8"/>
        <v>4.1966907455049496E-2</v>
      </c>
      <c r="J35" s="42">
        <f t="shared" si="8"/>
        <v>4.8282341495998526E-2</v>
      </c>
      <c r="K35" s="42">
        <f t="shared" si="8"/>
        <v>5.4386592724568583E-2</v>
      </c>
      <c r="L35" s="42">
        <f t="shared" si="8"/>
        <v>6.0872481738537099E-2</v>
      </c>
      <c r="M35" s="42">
        <f t="shared" si="8"/>
        <v>6.6953343628914253E-2</v>
      </c>
      <c r="N35" s="42">
        <f t="shared" si="8"/>
        <v>7.2946569614357859E-2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1.4558846410271673</v>
      </c>
      <c r="D41" s="47">
        <v>1.4733383713377135</v>
      </c>
      <c r="E41" s="47">
        <v>1.4642361354384823</v>
      </c>
      <c r="F41" s="47">
        <v>1.4490419615352732</v>
      </c>
      <c r="G41" s="47">
        <v>1.4601440245209567</v>
      </c>
      <c r="H41" s="47">
        <v>1.462693438999829</v>
      </c>
      <c r="I41" s="47">
        <v>1.4702546108092052</v>
      </c>
      <c r="J41" s="47">
        <v>1.4756177195944888</v>
      </c>
      <c r="K41" s="47">
        <v>1.4819154032826263</v>
      </c>
      <c r="L41" s="47">
        <v>1.4869245377614011</v>
      </c>
      <c r="M41" s="47">
        <v>1.4942362568161727</v>
      </c>
      <c r="N41" s="47">
        <v>1.5034388655571977</v>
      </c>
    </row>
    <row r="43" spans="1:14" x14ac:dyDescent="0.25">
      <c r="A43" s="48" t="s">
        <v>31</v>
      </c>
      <c r="B43" s="48"/>
      <c r="C43" s="49">
        <v>69.656677470351539</v>
      </c>
      <c r="D43" s="49">
        <v>70.08301824435587</v>
      </c>
      <c r="E43" s="49">
        <v>69.319134215158812</v>
      </c>
      <c r="F43" s="49">
        <v>70.599125096954339</v>
      </c>
      <c r="G43" s="49">
        <v>69.11192761538976</v>
      </c>
      <c r="H43" s="49">
        <v>68.367089313239447</v>
      </c>
      <c r="I43" s="49">
        <v>68.902010021312407</v>
      </c>
      <c r="J43" s="49">
        <v>67.418534781448002</v>
      </c>
      <c r="K43" s="49">
        <v>68.188910690569784</v>
      </c>
      <c r="L43" s="49">
        <v>65.396614452627901</v>
      </c>
      <c r="M43" s="49">
        <v>65.999301435391558</v>
      </c>
      <c r="N43" s="49">
        <v>64.762513412778262</v>
      </c>
    </row>
    <row r="44" spans="1:14" x14ac:dyDescent="0.25">
      <c r="A44" s="19" t="s">
        <v>47</v>
      </c>
      <c r="B44" s="19"/>
      <c r="C44" s="50">
        <v>70.441408562773958</v>
      </c>
      <c r="D44" s="50">
        <v>70.08301824435587</v>
      </c>
      <c r="E44" s="50">
        <v>69.17703026000116</v>
      </c>
      <c r="F44" s="50">
        <v>70.318711420619195</v>
      </c>
      <c r="G44" s="50">
        <v>68.709409643428572</v>
      </c>
      <c r="H44" s="50">
        <v>67.830252503290708</v>
      </c>
      <c r="I44" s="50">
        <v>68.243935937799947</v>
      </c>
      <c r="J44" s="50">
        <v>66.682172726881049</v>
      </c>
      <c r="K44" s="50">
        <v>67.355553850490324</v>
      </c>
      <c r="L44" s="50">
        <v>64.5075935008568</v>
      </c>
      <c r="M44" s="50">
        <v>65.027921253300732</v>
      </c>
      <c r="N44" s="50">
        <v>63.740792826039147</v>
      </c>
    </row>
    <row r="45" spans="1:14" x14ac:dyDescent="0.25">
      <c r="A45" s="51" t="s">
        <v>48</v>
      </c>
      <c r="B45" s="51"/>
      <c r="C45" s="52">
        <v>68.845381314018439</v>
      </c>
      <c r="D45" s="52">
        <v>70.083018244355856</v>
      </c>
      <c r="E45" s="52">
        <v>69.467222146166336</v>
      </c>
      <c r="F45" s="52">
        <v>70.890053334745531</v>
      </c>
      <c r="G45" s="52">
        <v>69.529487941317598</v>
      </c>
      <c r="H45" s="52">
        <v>68.920208901455453</v>
      </c>
      <c r="I45" s="52">
        <v>69.580944740707338</v>
      </c>
      <c r="J45" s="52">
        <v>68.180113122502632</v>
      </c>
      <c r="K45" s="52">
        <v>69.054478064514385</v>
      </c>
      <c r="L45" s="52">
        <v>66.320374920826694</v>
      </c>
      <c r="M45" s="52">
        <v>67.015493835516295</v>
      </c>
      <c r="N45" s="52">
        <v>65.833488249351689</v>
      </c>
    </row>
    <row r="47" spans="1:14" x14ac:dyDescent="0.25">
      <c r="A47" s="48" t="s">
        <v>32</v>
      </c>
      <c r="B47" s="48"/>
      <c r="C47" s="49">
        <v>83.871405379108339</v>
      </c>
      <c r="D47" s="49">
        <v>83.770547830172404</v>
      </c>
      <c r="E47" s="49">
        <v>83.888278885783862</v>
      </c>
      <c r="F47" s="49">
        <v>83.657347128229873</v>
      </c>
      <c r="G47" s="49">
        <v>83.901780517242656</v>
      </c>
      <c r="H47" s="49">
        <v>84.027570092762701</v>
      </c>
      <c r="I47" s="49">
        <v>83.930130005970184</v>
      </c>
      <c r="J47" s="49">
        <v>84.184261298418733</v>
      </c>
      <c r="K47" s="49">
        <v>84.043153139067329</v>
      </c>
      <c r="L47" s="49">
        <v>84.539699370907016</v>
      </c>
      <c r="M47" s="49">
        <v>84.428198859806173</v>
      </c>
      <c r="N47" s="49">
        <v>84.651778191131314</v>
      </c>
    </row>
    <row r="48" spans="1:14" x14ac:dyDescent="0.25">
      <c r="A48" s="19" t="s">
        <v>45</v>
      </c>
      <c r="B48" s="19"/>
      <c r="C48" s="50">
        <v>81.907610188627984</v>
      </c>
      <c r="D48" s="50">
        <v>81.966194041561181</v>
      </c>
      <c r="E48" s="50">
        <v>82.125829064805174</v>
      </c>
      <c r="F48" s="50">
        <v>81.911836389602954</v>
      </c>
      <c r="G48" s="50">
        <v>82.20076793214858</v>
      </c>
      <c r="H48" s="50">
        <v>82.355345342235466</v>
      </c>
      <c r="I48" s="50">
        <v>82.27266557657444</v>
      </c>
      <c r="J48" s="50">
        <v>82.5615441875931</v>
      </c>
      <c r="K48" s="50">
        <v>82.432232363621011</v>
      </c>
      <c r="L48" s="50">
        <v>82.970295375440486</v>
      </c>
      <c r="M48" s="50">
        <v>82.870913890534581</v>
      </c>
      <c r="N48" s="50">
        <v>83.122018435855964</v>
      </c>
    </row>
    <row r="49" spans="1:14" x14ac:dyDescent="0.25">
      <c r="A49" s="51" t="s">
        <v>46</v>
      </c>
      <c r="B49" s="51"/>
      <c r="C49" s="52">
        <v>85.611168746338166</v>
      </c>
      <c r="D49" s="52">
        <v>85.400577924179515</v>
      </c>
      <c r="E49" s="52">
        <v>85.496374654520608</v>
      </c>
      <c r="F49" s="52">
        <v>85.266018341292735</v>
      </c>
      <c r="G49" s="52">
        <v>85.485849947192662</v>
      </c>
      <c r="H49" s="52">
        <v>85.58447910559714</v>
      </c>
      <c r="I49" s="52">
        <v>85.478859390027097</v>
      </c>
      <c r="J49" s="52">
        <v>85.705542474469553</v>
      </c>
      <c r="K49" s="52">
        <v>85.564542098815224</v>
      </c>
      <c r="L49" s="52">
        <v>86.0174263177272</v>
      </c>
      <c r="M49" s="52">
        <v>85.901996799184801</v>
      </c>
      <c r="N49" s="52">
        <v>86.100963125524459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11287</v>
      </c>
      <c r="D8" s="21">
        <v>11230.290853482433</v>
      </c>
      <c r="E8" s="21">
        <v>11179.830614348954</v>
      </c>
      <c r="F8" s="21">
        <v>11128.077640662048</v>
      </c>
      <c r="G8" s="21">
        <v>11067.713610499455</v>
      </c>
      <c r="H8" s="21">
        <v>11014.02379882527</v>
      </c>
      <c r="I8" s="21">
        <v>10965.39188521303</v>
      </c>
      <c r="J8" s="21">
        <v>10916.429720700897</v>
      </c>
      <c r="K8" s="21">
        <v>10869.790514040798</v>
      </c>
      <c r="L8" s="21">
        <v>10823.244464341766</v>
      </c>
      <c r="M8" s="21">
        <v>10778.604307865276</v>
      </c>
      <c r="N8" s="21">
        <v>10729.829894182134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104.97106399005658</v>
      </c>
      <c r="D10" s="26">
        <f t="shared" ref="D10:N10" si="0">SUM(D11:D12)</f>
        <v>107.1258226619715</v>
      </c>
      <c r="E10" s="26">
        <f t="shared" si="0"/>
        <v>107.33393868051155</v>
      </c>
      <c r="F10" s="26">
        <f t="shared" si="0"/>
        <v>106.82052139888475</v>
      </c>
      <c r="G10" s="26">
        <f t="shared" si="0"/>
        <v>108.04019222769584</v>
      </c>
      <c r="H10" s="26">
        <f t="shared" si="0"/>
        <v>108.72690730561598</v>
      </c>
      <c r="I10" s="26">
        <f t="shared" si="0"/>
        <v>109.74036542507601</v>
      </c>
      <c r="J10" s="26">
        <f t="shared" si="0"/>
        <v>110.2157424318613</v>
      </c>
      <c r="K10" s="26">
        <f t="shared" si="0"/>
        <v>110.48336823450525</v>
      </c>
      <c r="L10" s="26">
        <f t="shared" si="0"/>
        <v>110.45238396962712</v>
      </c>
      <c r="M10" s="26">
        <f t="shared" si="0"/>
        <v>110.2961262870749</v>
      </c>
      <c r="N10" s="26">
        <f t="shared" si="0"/>
        <v>110.03883826247412</v>
      </c>
    </row>
    <row r="11" spans="1:14" x14ac:dyDescent="0.25">
      <c r="A11" s="20" t="s">
        <v>34</v>
      </c>
      <c r="B11" s="18"/>
      <c r="C11" s="22">
        <v>53.599283337097852</v>
      </c>
      <c r="D11" s="22">
        <v>54.737839708568664</v>
      </c>
      <c r="E11" s="22">
        <v>55.043045477185409</v>
      </c>
      <c r="F11" s="22">
        <v>54.987200360658264</v>
      </c>
      <c r="G11" s="22">
        <v>55.114174009824595</v>
      </c>
      <c r="H11" s="22">
        <v>55.865961165825297</v>
      </c>
      <c r="I11" s="22">
        <v>55.962126647115866</v>
      </c>
      <c r="J11" s="22">
        <v>56.129648803370657</v>
      </c>
      <c r="K11" s="22">
        <v>56.532695185183492</v>
      </c>
      <c r="L11" s="22">
        <v>56.444416808007972</v>
      </c>
      <c r="M11" s="22">
        <v>56.562116044653791</v>
      </c>
      <c r="N11" s="22">
        <v>56.224223929731302</v>
      </c>
    </row>
    <row r="12" spans="1:14" x14ac:dyDescent="0.25">
      <c r="A12" s="27" t="s">
        <v>35</v>
      </c>
      <c r="B12" s="28"/>
      <c r="C12" s="29">
        <v>51.371780652958726</v>
      </c>
      <c r="D12" s="29">
        <v>52.387982953402833</v>
      </c>
      <c r="E12" s="29">
        <v>52.290893203326142</v>
      </c>
      <c r="F12" s="29">
        <v>51.833321038226487</v>
      </c>
      <c r="G12" s="29">
        <v>52.926018217871245</v>
      </c>
      <c r="H12" s="29">
        <v>52.860946139790684</v>
      </c>
      <c r="I12" s="29">
        <v>53.778238777960141</v>
      </c>
      <c r="J12" s="29">
        <v>54.086093628490644</v>
      </c>
      <c r="K12" s="29">
        <v>53.950673049321757</v>
      </c>
      <c r="L12" s="29">
        <v>54.007967161619149</v>
      </c>
      <c r="M12" s="29">
        <v>53.734010242421107</v>
      </c>
      <c r="N12" s="29">
        <v>53.814614332742813</v>
      </c>
    </row>
    <row r="13" spans="1:14" x14ac:dyDescent="0.25">
      <c r="A13" s="33" t="s">
        <v>36</v>
      </c>
      <c r="B13" s="18"/>
      <c r="C13" s="26">
        <f>SUM(C14:C15)</f>
        <v>109.22876040569675</v>
      </c>
      <c r="D13" s="26">
        <f t="shared" ref="D13:N13" si="1">SUM(D14:D15)</f>
        <v>109.87317762159921</v>
      </c>
      <c r="E13" s="26">
        <f t="shared" si="1"/>
        <v>109.32495332954775</v>
      </c>
      <c r="F13" s="26">
        <f t="shared" si="1"/>
        <v>111.86777803934399</v>
      </c>
      <c r="G13" s="26">
        <f t="shared" si="1"/>
        <v>109.7323891468928</v>
      </c>
      <c r="H13" s="26">
        <f t="shared" si="1"/>
        <v>109.04627388826796</v>
      </c>
      <c r="I13" s="26">
        <f t="shared" si="1"/>
        <v>110.73637874722006</v>
      </c>
      <c r="J13" s="26">
        <f t="shared" si="1"/>
        <v>109.01684367023162</v>
      </c>
      <c r="K13" s="26">
        <f t="shared" si="1"/>
        <v>111.38798671512615</v>
      </c>
      <c r="L13" s="26">
        <f t="shared" si="1"/>
        <v>107.88510291316607</v>
      </c>
      <c r="M13" s="26">
        <f t="shared" si="1"/>
        <v>110.10878869336516</v>
      </c>
      <c r="N13" s="26">
        <f t="shared" si="1"/>
        <v>109.12798674002576</v>
      </c>
    </row>
    <row r="14" spans="1:14" x14ac:dyDescent="0.25">
      <c r="A14" s="20" t="s">
        <v>37</v>
      </c>
      <c r="B14" s="18"/>
      <c r="C14" s="22">
        <v>55.057268111281196</v>
      </c>
      <c r="D14" s="22">
        <v>54.833268808639765</v>
      </c>
      <c r="E14" s="22">
        <v>54.36350100200854</v>
      </c>
      <c r="F14" s="22">
        <v>55.516935521808449</v>
      </c>
      <c r="G14" s="22">
        <v>54.347411567572998</v>
      </c>
      <c r="H14" s="22">
        <v>53.84061918931959</v>
      </c>
      <c r="I14" s="22">
        <v>54.766552443721181</v>
      </c>
      <c r="J14" s="22">
        <v>53.909062975726485</v>
      </c>
      <c r="K14" s="22">
        <v>55.149922519063153</v>
      </c>
      <c r="L14" s="22">
        <v>53.294729143288528</v>
      </c>
      <c r="M14" s="22">
        <v>54.625927892121958</v>
      </c>
      <c r="N14" s="22">
        <v>54.173901734031176</v>
      </c>
    </row>
    <row r="15" spans="1:14" x14ac:dyDescent="0.25">
      <c r="A15" s="10" t="s">
        <v>38</v>
      </c>
      <c r="B15" s="12"/>
      <c r="C15" s="23">
        <v>54.17149229441555</v>
      </c>
      <c r="D15" s="23">
        <v>55.039908812959453</v>
      </c>
      <c r="E15" s="23">
        <v>54.96145232753922</v>
      </c>
      <c r="F15" s="23">
        <v>56.350842517535533</v>
      </c>
      <c r="G15" s="23">
        <v>55.384977579319802</v>
      </c>
      <c r="H15" s="23">
        <v>55.205654698948379</v>
      </c>
      <c r="I15" s="23">
        <v>55.969826303498877</v>
      </c>
      <c r="J15" s="23">
        <v>55.107780694505131</v>
      </c>
      <c r="K15" s="23">
        <v>56.238064196062993</v>
      </c>
      <c r="L15" s="23">
        <v>54.590373769877544</v>
      </c>
      <c r="M15" s="23">
        <v>55.482860801243199</v>
      </c>
      <c r="N15" s="23">
        <v>54.954085005994585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-4.2576964156401687</v>
      </c>
      <c r="D17" s="32">
        <f t="shared" ref="D17:N17" si="2">D10-D13</f>
        <v>-2.7473549596277138</v>
      </c>
      <c r="E17" s="32">
        <f t="shared" si="2"/>
        <v>-1.9910146490362024</v>
      </c>
      <c r="F17" s="32">
        <f t="shared" si="2"/>
        <v>-5.0472566404592385</v>
      </c>
      <c r="G17" s="32">
        <f t="shared" si="2"/>
        <v>-1.6921969191969595</v>
      </c>
      <c r="H17" s="32">
        <f t="shared" si="2"/>
        <v>-0.31936658265198048</v>
      </c>
      <c r="I17" s="32">
        <f t="shared" si="2"/>
        <v>-0.99601332214405147</v>
      </c>
      <c r="J17" s="32">
        <f t="shared" si="2"/>
        <v>1.1988987616296782</v>
      </c>
      <c r="K17" s="32">
        <f t="shared" si="2"/>
        <v>-0.904618480620897</v>
      </c>
      <c r="L17" s="32">
        <f t="shared" si="2"/>
        <v>2.5672810564610558</v>
      </c>
      <c r="M17" s="32">
        <f t="shared" si="2"/>
        <v>0.18733759370974212</v>
      </c>
      <c r="N17" s="32">
        <f t="shared" si="2"/>
        <v>0.91085152244835399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463.31421236297967</v>
      </c>
      <c r="D19" s="26">
        <f t="shared" ref="D19:N19" si="3">SUM(D20:D21)</f>
        <v>465.27168519676161</v>
      </c>
      <c r="E19" s="26">
        <f t="shared" si="3"/>
        <v>465.65086729833831</v>
      </c>
      <c r="F19" s="26">
        <f t="shared" si="3"/>
        <v>463.97307780566007</v>
      </c>
      <c r="G19" s="26">
        <f t="shared" si="3"/>
        <v>464.92203645219649</v>
      </c>
      <c r="H19" s="26">
        <f t="shared" si="3"/>
        <v>466.3547352667822</v>
      </c>
      <c r="I19" s="26">
        <f t="shared" si="3"/>
        <v>466.35190270723518</v>
      </c>
      <c r="J19" s="26">
        <f t="shared" si="3"/>
        <v>466.01567382266865</v>
      </c>
      <c r="K19" s="26">
        <f t="shared" si="3"/>
        <v>466.82323314056583</v>
      </c>
      <c r="L19" s="26">
        <f t="shared" si="3"/>
        <v>466.43480179142648</v>
      </c>
      <c r="M19" s="26">
        <f t="shared" si="3"/>
        <v>466.10447988897613</v>
      </c>
      <c r="N19" s="26">
        <f t="shared" si="3"/>
        <v>465.78416394852673</v>
      </c>
    </row>
    <row r="20" spans="1:14" x14ac:dyDescent="0.25">
      <c r="A20" s="60" t="s">
        <v>40</v>
      </c>
      <c r="B20" s="60"/>
      <c r="C20" s="22">
        <v>230.51049195658527</v>
      </c>
      <c r="D20" s="22">
        <v>232.24460546718134</v>
      </c>
      <c r="E20" s="22">
        <v>232.96483784867684</v>
      </c>
      <c r="F20" s="22">
        <v>232.94381849548816</v>
      </c>
      <c r="G20" s="22">
        <v>232.57674806287378</v>
      </c>
      <c r="H20" s="22">
        <v>232.93365107841694</v>
      </c>
      <c r="I20" s="22">
        <v>233.79887367106215</v>
      </c>
      <c r="J20" s="22">
        <v>233.76055884791663</v>
      </c>
      <c r="K20" s="22">
        <v>233.84686837411473</v>
      </c>
      <c r="L20" s="22">
        <v>234.11990152169687</v>
      </c>
      <c r="M20" s="22">
        <v>234.11339000508966</v>
      </c>
      <c r="N20" s="22">
        <v>233.55659504100285</v>
      </c>
    </row>
    <row r="21" spans="1:14" x14ac:dyDescent="0.25">
      <c r="A21" s="27" t="s">
        <v>41</v>
      </c>
      <c r="B21" s="27"/>
      <c r="C21" s="29">
        <v>232.8037204063944</v>
      </c>
      <c r="D21" s="29">
        <v>233.02707972958027</v>
      </c>
      <c r="E21" s="29">
        <v>232.68602944966148</v>
      </c>
      <c r="F21" s="29">
        <v>231.02925931017188</v>
      </c>
      <c r="G21" s="29">
        <v>232.34528838932275</v>
      </c>
      <c r="H21" s="29">
        <v>233.42108418836528</v>
      </c>
      <c r="I21" s="29">
        <v>232.55302903617303</v>
      </c>
      <c r="J21" s="29">
        <v>232.25511497475205</v>
      </c>
      <c r="K21" s="29">
        <v>232.9763647664511</v>
      </c>
      <c r="L21" s="29">
        <v>232.31490026972958</v>
      </c>
      <c r="M21" s="29">
        <v>231.99108988388647</v>
      </c>
      <c r="N21" s="29">
        <v>232.22756890752387</v>
      </c>
    </row>
    <row r="22" spans="1:14" x14ac:dyDescent="0.25">
      <c r="A22" s="63" t="s">
        <v>44</v>
      </c>
      <c r="B22" s="63"/>
      <c r="C22" s="26">
        <f>SUM(C23:C24)</f>
        <v>515.76566246490745</v>
      </c>
      <c r="D22" s="26">
        <f t="shared" ref="D22:N22" si="4">SUM(D23:D24)</f>
        <v>512.9845693706103</v>
      </c>
      <c r="E22" s="26">
        <f t="shared" si="4"/>
        <v>515.41282633621131</v>
      </c>
      <c r="F22" s="26">
        <f t="shared" si="4"/>
        <v>519.28985132779189</v>
      </c>
      <c r="G22" s="26">
        <f t="shared" si="4"/>
        <v>516.91965120718351</v>
      </c>
      <c r="H22" s="26">
        <f t="shared" si="4"/>
        <v>514.66728229637044</v>
      </c>
      <c r="I22" s="26">
        <f t="shared" si="4"/>
        <v>514.31805389722706</v>
      </c>
      <c r="J22" s="26">
        <f t="shared" si="4"/>
        <v>513.85377924439604</v>
      </c>
      <c r="K22" s="26">
        <f t="shared" si="4"/>
        <v>512.46466435897719</v>
      </c>
      <c r="L22" s="26">
        <f t="shared" si="4"/>
        <v>513.64223932437449</v>
      </c>
      <c r="M22" s="26">
        <f t="shared" si="4"/>
        <v>515.06623116583057</v>
      </c>
      <c r="N22" s="26">
        <f t="shared" si="4"/>
        <v>515.79799686327101</v>
      </c>
    </row>
    <row r="23" spans="1:14" x14ac:dyDescent="0.25">
      <c r="A23" s="60" t="s">
        <v>42</v>
      </c>
      <c r="B23" s="60"/>
      <c r="C23" s="23">
        <v>260.95972988359171</v>
      </c>
      <c r="D23" s="22">
        <v>260.69213929303851</v>
      </c>
      <c r="E23" s="22">
        <v>261.06536401843874</v>
      </c>
      <c r="F23" s="22">
        <v>260.82417150486168</v>
      </c>
      <c r="G23" s="22">
        <v>261.50113658884902</v>
      </c>
      <c r="H23" s="22">
        <v>260.34022183072301</v>
      </c>
      <c r="I23" s="22">
        <v>259.5232737796988</v>
      </c>
      <c r="J23" s="22">
        <v>258.95889373017968</v>
      </c>
      <c r="K23" s="22">
        <v>258.58669006208163</v>
      </c>
      <c r="L23" s="22">
        <v>258.50563109604508</v>
      </c>
      <c r="M23" s="22">
        <v>260.07796673940226</v>
      </c>
      <c r="N23" s="22">
        <v>260.07204470890548</v>
      </c>
    </row>
    <row r="24" spans="1:14" x14ac:dyDescent="0.25">
      <c r="A24" s="10" t="s">
        <v>43</v>
      </c>
      <c r="B24" s="10"/>
      <c r="C24" s="23">
        <v>254.80593258131574</v>
      </c>
      <c r="D24" s="23">
        <v>252.29243007757182</v>
      </c>
      <c r="E24" s="23">
        <v>254.3474623177726</v>
      </c>
      <c r="F24" s="23">
        <v>258.46567982293027</v>
      </c>
      <c r="G24" s="23">
        <v>255.41851461833443</v>
      </c>
      <c r="H24" s="23">
        <v>254.32706046564743</v>
      </c>
      <c r="I24" s="23">
        <v>254.79478011752823</v>
      </c>
      <c r="J24" s="23">
        <v>254.89488551421641</v>
      </c>
      <c r="K24" s="23">
        <v>253.87797429689562</v>
      </c>
      <c r="L24" s="23">
        <v>255.13660822832938</v>
      </c>
      <c r="M24" s="23">
        <v>254.98826442642834</v>
      </c>
      <c r="N24" s="23">
        <v>255.72595215436559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-52.451450101927776</v>
      </c>
      <c r="D26" s="32">
        <f t="shared" ref="D26:N26" si="5">D19-D22</f>
        <v>-47.712884173848693</v>
      </c>
      <c r="E26" s="32">
        <f t="shared" si="5"/>
        <v>-49.761959037872998</v>
      </c>
      <c r="F26" s="32">
        <f t="shared" si="5"/>
        <v>-55.316773522131825</v>
      </c>
      <c r="G26" s="32">
        <f t="shared" si="5"/>
        <v>-51.997614754987012</v>
      </c>
      <c r="H26" s="32">
        <f t="shared" si="5"/>
        <v>-48.312547029588245</v>
      </c>
      <c r="I26" s="32">
        <f t="shared" si="5"/>
        <v>-47.966151189991876</v>
      </c>
      <c r="J26" s="32">
        <f t="shared" si="5"/>
        <v>-47.838105421727391</v>
      </c>
      <c r="K26" s="32">
        <f t="shared" si="5"/>
        <v>-45.641431218411356</v>
      </c>
      <c r="L26" s="32">
        <f t="shared" si="5"/>
        <v>-47.207437532948006</v>
      </c>
      <c r="M26" s="32">
        <f t="shared" si="5"/>
        <v>-48.961751276854443</v>
      </c>
      <c r="N26" s="32">
        <f t="shared" si="5"/>
        <v>-50.013832914744285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-56.709146517567945</v>
      </c>
      <c r="D30" s="32">
        <f t="shared" ref="D30:N30" si="6">D17+D26+D28</f>
        <v>-50.460239133476406</v>
      </c>
      <c r="E30" s="32">
        <f t="shared" si="6"/>
        <v>-51.752973686909201</v>
      </c>
      <c r="F30" s="32">
        <f t="shared" si="6"/>
        <v>-60.364030162591064</v>
      </c>
      <c r="G30" s="32">
        <f t="shared" si="6"/>
        <v>-53.689811674183971</v>
      </c>
      <c r="H30" s="32">
        <f t="shared" si="6"/>
        <v>-48.631913612240226</v>
      </c>
      <c r="I30" s="32">
        <f t="shared" si="6"/>
        <v>-48.962164512135928</v>
      </c>
      <c r="J30" s="32">
        <f t="shared" si="6"/>
        <v>-46.639206660097713</v>
      </c>
      <c r="K30" s="32">
        <f t="shared" si="6"/>
        <v>-46.546049699032253</v>
      </c>
      <c r="L30" s="32">
        <f t="shared" si="6"/>
        <v>-44.640156476486951</v>
      </c>
      <c r="M30" s="32">
        <f t="shared" si="6"/>
        <v>-48.774413683144701</v>
      </c>
      <c r="N30" s="32">
        <f t="shared" si="6"/>
        <v>-49.102981392295931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11230.290853482433</v>
      </c>
      <c r="D32" s="21">
        <v>11179.830614348954</v>
      </c>
      <c r="E32" s="21">
        <v>11128.077640662048</v>
      </c>
      <c r="F32" s="21">
        <v>11067.713610499455</v>
      </c>
      <c r="G32" s="21">
        <v>11014.02379882527</v>
      </c>
      <c r="H32" s="21">
        <v>10965.39188521303</v>
      </c>
      <c r="I32" s="21">
        <v>10916.429720700897</v>
      </c>
      <c r="J32" s="21">
        <v>10869.790514040798</v>
      </c>
      <c r="K32" s="21">
        <v>10823.244464341766</v>
      </c>
      <c r="L32" s="21">
        <v>10778.604307865276</v>
      </c>
      <c r="M32" s="21">
        <v>10729.829894182134</v>
      </c>
      <c r="N32" s="21">
        <v>10680.72691278984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-5.0242886965151667E-3</v>
      </c>
      <c r="D34" s="39">
        <f t="shared" ref="D34:N34" si="7">(D32/D8)-1</f>
        <v>-4.4932263813837192E-3</v>
      </c>
      <c r="E34" s="39">
        <f t="shared" si="7"/>
        <v>-4.6291375488715092E-3</v>
      </c>
      <c r="F34" s="39">
        <f t="shared" si="7"/>
        <v>-5.4244796012226093E-3</v>
      </c>
      <c r="G34" s="39">
        <f t="shared" si="7"/>
        <v>-4.8510300829659458E-3</v>
      </c>
      <c r="H34" s="39">
        <f t="shared" si="7"/>
        <v>-4.4154538341770744E-3</v>
      </c>
      <c r="I34" s="39">
        <f t="shared" si="7"/>
        <v>-4.4651540979725457E-3</v>
      </c>
      <c r="J34" s="39">
        <f t="shared" si="7"/>
        <v>-4.2723864718934301E-3</v>
      </c>
      <c r="K34" s="39">
        <f t="shared" si="7"/>
        <v>-4.2821478149839276E-3</v>
      </c>
      <c r="L34" s="39">
        <f t="shared" si="7"/>
        <v>-4.1244708667128593E-3</v>
      </c>
      <c r="M34" s="39">
        <f t="shared" si="7"/>
        <v>-4.5251140398160361E-3</v>
      </c>
      <c r="N34" s="39">
        <f t="shared" si="7"/>
        <v>-4.5763056708773009E-3</v>
      </c>
    </row>
    <row r="35" spans="1:14" ht="15.75" thickBot="1" x14ac:dyDescent="0.3">
      <c r="A35" s="40" t="s">
        <v>15</v>
      </c>
      <c r="B35" s="41"/>
      <c r="C35" s="42">
        <f>(C32/$C$8)-1</f>
        <v>-5.0242886965151667E-3</v>
      </c>
      <c r="D35" s="42">
        <f t="shared" ref="D35:N35" si="8">(D32/$C$8)-1</f>
        <v>-9.4949398113800543E-3</v>
      </c>
      <c r="E35" s="42">
        <f t="shared" si="8"/>
        <v>-1.4080123977846415E-2</v>
      </c>
      <c r="F35" s="42">
        <f t="shared" si="8"/>
        <v>-1.9428226233768497E-2</v>
      </c>
      <c r="G35" s="42">
        <f t="shared" si="8"/>
        <v>-2.4185009406815783E-2</v>
      </c>
      <c r="H35" s="42">
        <f t="shared" si="8"/>
        <v>-2.8493675448477918E-2</v>
      </c>
      <c r="I35" s="42">
        <f t="shared" si="8"/>
        <v>-3.2831600894755342E-2</v>
      </c>
      <c r="J35" s="42">
        <f t="shared" si="8"/>
        <v>-3.6963718079135455E-2</v>
      </c>
      <c r="K35" s="42">
        <f t="shared" si="8"/>
        <v>-4.1087581789513106E-2</v>
      </c>
      <c r="L35" s="42">
        <f t="shared" si="8"/>
        <v>-4.504258812215145E-2</v>
      </c>
      <c r="M35" s="42">
        <f t="shared" si="8"/>
        <v>-4.9363879314066272E-2</v>
      </c>
      <c r="N35" s="42">
        <f t="shared" si="8"/>
        <v>-5.371428078410212E-2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1.4324353959888951</v>
      </c>
      <c r="D41" s="47">
        <v>1.4504964434524827</v>
      </c>
      <c r="E41" s="47">
        <v>1.441561205411096</v>
      </c>
      <c r="F41" s="47">
        <v>1.4262383187372427</v>
      </c>
      <c r="G41" s="47">
        <v>1.4367120456780158</v>
      </c>
      <c r="H41" s="47">
        <v>1.4392917934292007</v>
      </c>
      <c r="I41" s="47">
        <v>1.4466832259032372</v>
      </c>
      <c r="J41" s="47">
        <v>1.4520874699388922</v>
      </c>
      <c r="K41" s="47">
        <v>1.4583741380870678</v>
      </c>
      <c r="L41" s="47">
        <v>1.4635657512358966</v>
      </c>
      <c r="M41" s="47">
        <v>1.4706093917211891</v>
      </c>
      <c r="N41" s="47">
        <v>1.4798211568761193</v>
      </c>
    </row>
    <row r="43" spans="1:14" x14ac:dyDescent="0.25">
      <c r="A43" s="48" t="s">
        <v>31</v>
      </c>
      <c r="B43" s="48"/>
      <c r="C43" s="49">
        <v>104.85044967147344</v>
      </c>
      <c r="D43" s="49">
        <v>105.46715202357716</v>
      </c>
      <c r="E43" s="49">
        <v>104.26097122442448</v>
      </c>
      <c r="F43" s="49">
        <v>106.11307142952768</v>
      </c>
      <c r="G43" s="49">
        <v>103.79656787521832</v>
      </c>
      <c r="H43" s="49">
        <v>102.57899002984776</v>
      </c>
      <c r="I43" s="49">
        <v>103.26964286335243</v>
      </c>
      <c r="J43" s="49">
        <v>100.93046781094107</v>
      </c>
      <c r="K43" s="49">
        <v>101.97090695364736</v>
      </c>
      <c r="L43" s="49">
        <v>97.695940144016546</v>
      </c>
      <c r="M43" s="49">
        <v>98.497746075950388</v>
      </c>
      <c r="N43" s="49">
        <v>96.518585140852394</v>
      </c>
    </row>
    <row r="44" spans="1:14" x14ac:dyDescent="0.25">
      <c r="A44" s="19" t="s">
        <v>47</v>
      </c>
      <c r="B44" s="19"/>
      <c r="C44" s="50">
        <v>106.05253304438025</v>
      </c>
      <c r="D44" s="50">
        <v>105.46715202357714</v>
      </c>
      <c r="E44" s="50">
        <v>104.04434578331468</v>
      </c>
      <c r="F44" s="50">
        <v>105.68734271409201</v>
      </c>
      <c r="G44" s="50">
        <v>103.17535576899445</v>
      </c>
      <c r="H44" s="50">
        <v>101.76980174302871</v>
      </c>
      <c r="I44" s="50">
        <v>102.29000717532408</v>
      </c>
      <c r="J44" s="50">
        <v>99.814739857890387</v>
      </c>
      <c r="K44" s="50">
        <v>100.69024640007788</v>
      </c>
      <c r="L44" s="50">
        <v>96.335998303528953</v>
      </c>
      <c r="M44" s="50">
        <v>97.044899787617538</v>
      </c>
      <c r="N44" s="50">
        <v>95.005594416312832</v>
      </c>
    </row>
    <row r="45" spans="1:14" x14ac:dyDescent="0.25">
      <c r="A45" s="51" t="s">
        <v>48</v>
      </c>
      <c r="B45" s="51"/>
      <c r="C45" s="52">
        <v>103.6563153799965</v>
      </c>
      <c r="D45" s="52">
        <v>105.46715202357713</v>
      </c>
      <c r="E45" s="52">
        <v>104.47612910965104</v>
      </c>
      <c r="F45" s="52">
        <v>106.5358674432044</v>
      </c>
      <c r="G45" s="52">
        <v>104.41345725261951</v>
      </c>
      <c r="H45" s="52">
        <v>103.38066153505234</v>
      </c>
      <c r="I45" s="52">
        <v>104.24655281923172</v>
      </c>
      <c r="J45" s="52">
        <v>102.0463282463746</v>
      </c>
      <c r="K45" s="52">
        <v>103.25882536887144</v>
      </c>
      <c r="L45" s="52">
        <v>99.061162352621835</v>
      </c>
      <c r="M45" s="52">
        <v>99.971287050520203</v>
      </c>
      <c r="N45" s="52">
        <v>98.058016483807464</v>
      </c>
    </row>
    <row r="47" spans="1:14" x14ac:dyDescent="0.25">
      <c r="A47" s="48" t="s">
        <v>32</v>
      </c>
      <c r="B47" s="48"/>
      <c r="C47" s="49">
        <v>78.910366140440416</v>
      </c>
      <c r="D47" s="49">
        <v>78.840403370798725</v>
      </c>
      <c r="E47" s="49">
        <v>78.981596301352397</v>
      </c>
      <c r="F47" s="49">
        <v>78.759719864380514</v>
      </c>
      <c r="G47" s="49">
        <v>79.032803755637929</v>
      </c>
      <c r="H47" s="49">
        <v>79.169608647595879</v>
      </c>
      <c r="I47" s="49">
        <v>79.076274515335299</v>
      </c>
      <c r="J47" s="49">
        <v>79.344204768538219</v>
      </c>
      <c r="K47" s="49">
        <v>79.209539947032169</v>
      </c>
      <c r="L47" s="49">
        <v>79.723611850912377</v>
      </c>
      <c r="M47" s="49">
        <v>79.616841915448205</v>
      </c>
      <c r="N47" s="49">
        <v>79.850953703943489</v>
      </c>
    </row>
    <row r="48" spans="1:14" x14ac:dyDescent="0.25">
      <c r="A48" s="19" t="s">
        <v>45</v>
      </c>
      <c r="B48" s="19"/>
      <c r="C48" s="50">
        <v>76.65124425326951</v>
      </c>
      <c r="D48" s="50">
        <v>76.72219393892118</v>
      </c>
      <c r="E48" s="50">
        <v>76.89500872911799</v>
      </c>
      <c r="F48" s="50">
        <v>76.689444995633991</v>
      </c>
      <c r="G48" s="50">
        <v>76.99278842399211</v>
      </c>
      <c r="H48" s="50">
        <v>77.161439651413474</v>
      </c>
      <c r="I48" s="50">
        <v>77.089910246779809</v>
      </c>
      <c r="J48" s="50">
        <v>77.392872123310582</v>
      </c>
      <c r="K48" s="50">
        <v>77.273124434181241</v>
      </c>
      <c r="L48" s="50">
        <v>77.826997293068956</v>
      </c>
      <c r="M48" s="50">
        <v>77.737316752630491</v>
      </c>
      <c r="N48" s="50">
        <v>78.001171376220114</v>
      </c>
    </row>
    <row r="49" spans="1:14" x14ac:dyDescent="0.25">
      <c r="A49" s="51" t="s">
        <v>46</v>
      </c>
      <c r="B49" s="51"/>
      <c r="C49" s="52">
        <v>80.98002598151281</v>
      </c>
      <c r="D49" s="52">
        <v>80.7876603127729</v>
      </c>
      <c r="E49" s="52">
        <v>80.897062674229204</v>
      </c>
      <c r="F49" s="52">
        <v>80.678881166996675</v>
      </c>
      <c r="G49" s="52">
        <v>80.910832724095641</v>
      </c>
      <c r="H49" s="52">
        <v>81.023703408835615</v>
      </c>
      <c r="I49" s="52">
        <v>80.931056665883219</v>
      </c>
      <c r="J49" s="52">
        <v>81.169132702827653</v>
      </c>
      <c r="K49" s="52">
        <v>81.039837916173454</v>
      </c>
      <c r="L49" s="52">
        <v>81.502731147317462</v>
      </c>
      <c r="M49" s="52">
        <v>81.400793199979944</v>
      </c>
      <c r="N49" s="52">
        <v>81.611388911540047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16483</v>
      </c>
      <c r="D8" s="21">
        <v>16686.063887197339</v>
      </c>
      <c r="E8" s="21">
        <v>16905.843851030284</v>
      </c>
      <c r="F8" s="21">
        <v>17124.904053271945</v>
      </c>
      <c r="G8" s="21">
        <v>17326.482982934675</v>
      </c>
      <c r="H8" s="21">
        <v>17543.464746968351</v>
      </c>
      <c r="I8" s="21">
        <v>17774.980644296869</v>
      </c>
      <c r="J8" s="21">
        <v>18008.469617897194</v>
      </c>
      <c r="K8" s="21">
        <v>18246.235610962085</v>
      </c>
      <c r="L8" s="21">
        <v>18482.95830524655</v>
      </c>
      <c r="M8" s="21">
        <v>18728.735870342887</v>
      </c>
      <c r="N8" s="21">
        <v>18970.800326980741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152.07026259294184</v>
      </c>
      <c r="D10" s="26">
        <f t="shared" ref="D10:N10" si="0">SUM(D11:D12)</f>
        <v>157.9736431381572</v>
      </c>
      <c r="E10" s="26">
        <f t="shared" si="0"/>
        <v>160.41449859024127</v>
      </c>
      <c r="F10" s="26">
        <f t="shared" si="0"/>
        <v>161.78842679487903</v>
      </c>
      <c r="G10" s="26">
        <f t="shared" si="0"/>
        <v>165.88010957204162</v>
      </c>
      <c r="H10" s="26">
        <f t="shared" si="0"/>
        <v>169.03526430873899</v>
      </c>
      <c r="I10" s="26">
        <f t="shared" si="0"/>
        <v>172.75058323640789</v>
      </c>
      <c r="J10" s="26">
        <f t="shared" si="0"/>
        <v>176.028638682977</v>
      </c>
      <c r="K10" s="26">
        <f t="shared" si="0"/>
        <v>179.11281935354074</v>
      </c>
      <c r="L10" s="26">
        <f t="shared" si="0"/>
        <v>181.91322452138544</v>
      </c>
      <c r="M10" s="26">
        <f t="shared" si="0"/>
        <v>184.56580849460974</v>
      </c>
      <c r="N10" s="26">
        <f t="shared" si="0"/>
        <v>187.02010106019128</v>
      </c>
    </row>
    <row r="11" spans="1:14" x14ac:dyDescent="0.25">
      <c r="A11" s="20" t="s">
        <v>34</v>
      </c>
      <c r="B11" s="18"/>
      <c r="C11" s="22">
        <v>77.64860888366394</v>
      </c>
      <c r="D11" s="22">
        <v>80.719435719626134</v>
      </c>
      <c r="E11" s="22">
        <v>82.263845430892943</v>
      </c>
      <c r="F11" s="22">
        <v>83.282617644090493</v>
      </c>
      <c r="G11" s="22">
        <v>84.619853363965547</v>
      </c>
      <c r="H11" s="22">
        <v>86.853546610897297</v>
      </c>
      <c r="I11" s="22">
        <v>88.094202894188101</v>
      </c>
      <c r="J11" s="22">
        <v>89.646228847202138</v>
      </c>
      <c r="K11" s="22">
        <v>91.649363900458724</v>
      </c>
      <c r="L11" s="22">
        <v>92.963008119384469</v>
      </c>
      <c r="M11" s="22">
        <v>94.64913256133832</v>
      </c>
      <c r="N11" s="22">
        <v>95.557715870170739</v>
      </c>
    </row>
    <row r="12" spans="1:14" x14ac:dyDescent="0.25">
      <c r="A12" s="27" t="s">
        <v>35</v>
      </c>
      <c r="B12" s="28"/>
      <c r="C12" s="29">
        <v>74.421653709277905</v>
      </c>
      <c r="D12" s="29">
        <v>77.254207418531067</v>
      </c>
      <c r="E12" s="29">
        <v>78.150653159348323</v>
      </c>
      <c r="F12" s="29">
        <v>78.505809150788536</v>
      </c>
      <c r="G12" s="29">
        <v>81.260256208076072</v>
      </c>
      <c r="H12" s="29">
        <v>82.181717697841691</v>
      </c>
      <c r="I12" s="29">
        <v>84.656380342219791</v>
      </c>
      <c r="J12" s="29">
        <v>86.382409835774865</v>
      </c>
      <c r="K12" s="29">
        <v>87.46345545308202</v>
      </c>
      <c r="L12" s="29">
        <v>88.950216402000976</v>
      </c>
      <c r="M12" s="29">
        <v>89.916675933271421</v>
      </c>
      <c r="N12" s="29">
        <v>91.462385190020541</v>
      </c>
    </row>
    <row r="13" spans="1:14" x14ac:dyDescent="0.25">
      <c r="A13" s="33" t="s">
        <v>36</v>
      </c>
      <c r="B13" s="18"/>
      <c r="C13" s="26">
        <f>SUM(C14:C15)</f>
        <v>143.53866705432318</v>
      </c>
      <c r="D13" s="26">
        <f t="shared" ref="D13:N13" si="1">SUM(D14:D15)</f>
        <v>148.11305315169793</v>
      </c>
      <c r="E13" s="26">
        <f t="shared" si="1"/>
        <v>150.53127646341269</v>
      </c>
      <c r="F13" s="26">
        <f t="shared" si="1"/>
        <v>157.69484254521274</v>
      </c>
      <c r="G13" s="26">
        <f t="shared" si="1"/>
        <v>156.95228427598153</v>
      </c>
      <c r="H13" s="26">
        <f t="shared" si="1"/>
        <v>158.17691529785645</v>
      </c>
      <c r="I13" s="26">
        <f t="shared" si="1"/>
        <v>163.3661870794933</v>
      </c>
      <c r="J13" s="26">
        <f t="shared" si="1"/>
        <v>162.87311887024774</v>
      </c>
      <c r="K13" s="26">
        <f t="shared" si="1"/>
        <v>168.27775843061812</v>
      </c>
      <c r="L13" s="26">
        <f t="shared" si="1"/>
        <v>163.94703242377969</v>
      </c>
      <c r="M13" s="26">
        <f t="shared" si="1"/>
        <v>169.0683632967056</v>
      </c>
      <c r="N13" s="26">
        <f t="shared" si="1"/>
        <v>168.5816367867325</v>
      </c>
    </row>
    <row r="14" spans="1:14" x14ac:dyDescent="0.25">
      <c r="A14" s="20" t="s">
        <v>37</v>
      </c>
      <c r="B14" s="18"/>
      <c r="C14" s="22">
        <v>71.320708478504258</v>
      </c>
      <c r="D14" s="22">
        <v>73.568347818707906</v>
      </c>
      <c r="E14" s="22">
        <v>74.917937352870752</v>
      </c>
      <c r="F14" s="22">
        <v>78.595126842340605</v>
      </c>
      <c r="G14" s="22">
        <v>78.621164135551538</v>
      </c>
      <c r="H14" s="22">
        <v>79.181146714993361</v>
      </c>
      <c r="I14" s="22">
        <v>82.077938973588061</v>
      </c>
      <c r="J14" s="22">
        <v>82.176648261867541</v>
      </c>
      <c r="K14" s="22">
        <v>85.274117024189678</v>
      </c>
      <c r="L14" s="22">
        <v>83.43986344733861</v>
      </c>
      <c r="M14" s="22">
        <v>86.416307826388902</v>
      </c>
      <c r="N14" s="22">
        <v>86.604729007071285</v>
      </c>
    </row>
    <row r="15" spans="1:14" x14ac:dyDescent="0.25">
      <c r="A15" s="10" t="s">
        <v>38</v>
      </c>
      <c r="B15" s="12"/>
      <c r="C15" s="23">
        <v>72.217958575818926</v>
      </c>
      <c r="D15" s="23">
        <v>74.54470533299002</v>
      </c>
      <c r="E15" s="23">
        <v>75.613339110541943</v>
      </c>
      <c r="F15" s="23">
        <v>79.099715702872132</v>
      </c>
      <c r="G15" s="23">
        <v>78.331120140429974</v>
      </c>
      <c r="H15" s="23">
        <v>78.995768582863093</v>
      </c>
      <c r="I15" s="23">
        <v>81.28824810590524</v>
      </c>
      <c r="J15" s="23">
        <v>80.696470608380196</v>
      </c>
      <c r="K15" s="23">
        <v>83.003641406428443</v>
      </c>
      <c r="L15" s="23">
        <v>80.507168976441079</v>
      </c>
      <c r="M15" s="23">
        <v>82.652055470316697</v>
      </c>
      <c r="N15" s="23">
        <v>81.976907779661218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8.5315955386186602</v>
      </c>
      <c r="D17" s="32">
        <f t="shared" ref="D17:N17" si="2">D10-D13</f>
        <v>9.8605899864592743</v>
      </c>
      <c r="E17" s="32">
        <f t="shared" si="2"/>
        <v>9.8832221268285707</v>
      </c>
      <c r="F17" s="32">
        <f t="shared" si="2"/>
        <v>4.0935842496662929</v>
      </c>
      <c r="G17" s="32">
        <f t="shared" si="2"/>
        <v>8.9278252960600923</v>
      </c>
      <c r="H17" s="32">
        <f t="shared" si="2"/>
        <v>10.858349010882534</v>
      </c>
      <c r="I17" s="32">
        <f t="shared" si="2"/>
        <v>9.3843961569145904</v>
      </c>
      <c r="J17" s="32">
        <f t="shared" si="2"/>
        <v>13.155519812729267</v>
      </c>
      <c r="K17" s="32">
        <f t="shared" si="2"/>
        <v>10.835060922922622</v>
      </c>
      <c r="L17" s="32">
        <f t="shared" si="2"/>
        <v>17.966192097605756</v>
      </c>
      <c r="M17" s="32">
        <f t="shared" si="2"/>
        <v>15.497445197904142</v>
      </c>
      <c r="N17" s="32">
        <f t="shared" si="2"/>
        <v>18.438464273458777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1220.7406098931151</v>
      </c>
      <c r="D19" s="26">
        <f t="shared" ref="D19:N19" si="3">SUM(D20:D21)</f>
        <v>1229.6866626839114</v>
      </c>
      <c r="E19" s="26">
        <f t="shared" si="3"/>
        <v>1227.0967664925449</v>
      </c>
      <c r="F19" s="26">
        <f t="shared" si="3"/>
        <v>1217.1001626213479</v>
      </c>
      <c r="G19" s="26">
        <f t="shared" si="3"/>
        <v>1227.2991078847708</v>
      </c>
      <c r="H19" s="26">
        <f t="shared" si="3"/>
        <v>1236.110342307715</v>
      </c>
      <c r="I19" s="26">
        <f t="shared" si="3"/>
        <v>1241.1616284953384</v>
      </c>
      <c r="J19" s="26">
        <f t="shared" si="3"/>
        <v>1243.9200717752265</v>
      </c>
      <c r="K19" s="26">
        <f t="shared" si="3"/>
        <v>1244.2707480832473</v>
      </c>
      <c r="L19" s="26">
        <f t="shared" si="3"/>
        <v>1246.3019135853399</v>
      </c>
      <c r="M19" s="26">
        <f t="shared" si="3"/>
        <v>1245.4925887972427</v>
      </c>
      <c r="N19" s="26">
        <f t="shared" si="3"/>
        <v>1243.7117404368844</v>
      </c>
    </row>
    <row r="20" spans="1:14" x14ac:dyDescent="0.25">
      <c r="A20" s="60" t="s">
        <v>40</v>
      </c>
      <c r="B20" s="60"/>
      <c r="C20" s="22">
        <v>603.62966281465083</v>
      </c>
      <c r="D20" s="22">
        <v>605.55339925443923</v>
      </c>
      <c r="E20" s="22">
        <v>606.26253372286681</v>
      </c>
      <c r="F20" s="22">
        <v>603.81563620727616</v>
      </c>
      <c r="G20" s="22">
        <v>605.00523507667378</v>
      </c>
      <c r="H20" s="22">
        <v>613.16999277511945</v>
      </c>
      <c r="I20" s="22">
        <v>615.17026093147285</v>
      </c>
      <c r="J20" s="22">
        <v>616.29513932880252</v>
      </c>
      <c r="K20" s="22">
        <v>614.53351876305726</v>
      </c>
      <c r="L20" s="22">
        <v>616.93882260516204</v>
      </c>
      <c r="M20" s="22">
        <v>616.77990991487775</v>
      </c>
      <c r="N20" s="22">
        <v>615.78572851710908</v>
      </c>
    </row>
    <row r="21" spans="1:14" x14ac:dyDescent="0.25">
      <c r="A21" s="27" t="s">
        <v>41</v>
      </c>
      <c r="B21" s="27"/>
      <c r="C21" s="29">
        <v>617.11094707846416</v>
      </c>
      <c r="D21" s="29">
        <v>624.13326342947209</v>
      </c>
      <c r="E21" s="29">
        <v>620.83423276967812</v>
      </c>
      <c r="F21" s="29">
        <v>613.28452641407159</v>
      </c>
      <c r="G21" s="29">
        <v>622.29387280809715</v>
      </c>
      <c r="H21" s="29">
        <v>622.94034953259552</v>
      </c>
      <c r="I21" s="29">
        <v>625.99136756386542</v>
      </c>
      <c r="J21" s="29">
        <v>627.62493244642405</v>
      </c>
      <c r="K21" s="29">
        <v>629.73722932019007</v>
      </c>
      <c r="L21" s="29">
        <v>629.36309098017784</v>
      </c>
      <c r="M21" s="29">
        <v>628.71267888236491</v>
      </c>
      <c r="N21" s="29">
        <v>627.92601191977531</v>
      </c>
    </row>
    <row r="22" spans="1:14" x14ac:dyDescent="0.25">
      <c r="A22" s="63" t="s">
        <v>44</v>
      </c>
      <c r="B22" s="63"/>
      <c r="C22" s="26">
        <f>SUM(C23:C24)</f>
        <v>1026.2083182343986</v>
      </c>
      <c r="D22" s="26">
        <f t="shared" ref="D22:N22" si="4">SUM(D23:D24)</f>
        <v>1019.76728883742</v>
      </c>
      <c r="E22" s="26">
        <f t="shared" si="4"/>
        <v>1017.9197863777158</v>
      </c>
      <c r="F22" s="26">
        <f t="shared" si="4"/>
        <v>1019.614817208279</v>
      </c>
      <c r="G22" s="26">
        <f t="shared" si="4"/>
        <v>1019.2451691471581</v>
      </c>
      <c r="H22" s="26">
        <f t="shared" si="4"/>
        <v>1015.4527939900765</v>
      </c>
      <c r="I22" s="26">
        <f t="shared" si="4"/>
        <v>1017.057051051929</v>
      </c>
      <c r="J22" s="26">
        <f t="shared" si="4"/>
        <v>1019.3095985230672</v>
      </c>
      <c r="K22" s="26">
        <f t="shared" si="4"/>
        <v>1018.383114721707</v>
      </c>
      <c r="L22" s="26">
        <f t="shared" si="4"/>
        <v>1018.4905405866073</v>
      </c>
      <c r="M22" s="26">
        <f t="shared" si="4"/>
        <v>1018.9255773572889</v>
      </c>
      <c r="N22" s="26">
        <f t="shared" si="4"/>
        <v>1019.1372154343944</v>
      </c>
    </row>
    <row r="23" spans="1:14" x14ac:dyDescent="0.25">
      <c r="A23" s="60" t="s">
        <v>42</v>
      </c>
      <c r="B23" s="60"/>
      <c r="C23" s="23">
        <v>513.12280821422257</v>
      </c>
      <c r="D23" s="22">
        <v>506.89272091316678</v>
      </c>
      <c r="E23" s="22">
        <v>505.26262996072364</v>
      </c>
      <c r="F23" s="22">
        <v>505.05355804452654</v>
      </c>
      <c r="G23" s="22">
        <v>506.61132851774579</v>
      </c>
      <c r="H23" s="22">
        <v>506.99536607525914</v>
      </c>
      <c r="I23" s="22">
        <v>506.94283186362173</v>
      </c>
      <c r="J23" s="22">
        <v>506.86088430122129</v>
      </c>
      <c r="K23" s="22">
        <v>506.56133276560092</v>
      </c>
      <c r="L23" s="22">
        <v>505.69592244038779</v>
      </c>
      <c r="M23" s="22">
        <v>505.60872394862338</v>
      </c>
      <c r="N23" s="22">
        <v>506.20224318289303</v>
      </c>
    </row>
    <row r="24" spans="1:14" x14ac:dyDescent="0.25">
      <c r="A24" s="10" t="s">
        <v>43</v>
      </c>
      <c r="B24" s="10"/>
      <c r="C24" s="23">
        <v>513.085510020176</v>
      </c>
      <c r="D24" s="23">
        <v>512.87456792425314</v>
      </c>
      <c r="E24" s="23">
        <v>512.65715641699217</v>
      </c>
      <c r="F24" s="23">
        <v>514.56125916375242</v>
      </c>
      <c r="G24" s="23">
        <v>512.63384062941236</v>
      </c>
      <c r="H24" s="23">
        <v>508.45742791481734</v>
      </c>
      <c r="I24" s="23">
        <v>510.11421918830729</v>
      </c>
      <c r="J24" s="23">
        <v>512.44871422184588</v>
      </c>
      <c r="K24" s="23">
        <v>511.82178195610601</v>
      </c>
      <c r="L24" s="23">
        <v>512.79461814621948</v>
      </c>
      <c r="M24" s="23">
        <v>513.31685340866557</v>
      </c>
      <c r="N24" s="23">
        <v>512.93497225150145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194.53229165871653</v>
      </c>
      <c r="D26" s="32">
        <f t="shared" ref="D26:N26" si="5">D19-D22</f>
        <v>209.91937384649145</v>
      </c>
      <c r="E26" s="32">
        <f t="shared" si="5"/>
        <v>209.17698011482912</v>
      </c>
      <c r="F26" s="32">
        <f t="shared" si="5"/>
        <v>197.4853454130689</v>
      </c>
      <c r="G26" s="32">
        <f t="shared" si="5"/>
        <v>208.05393873761273</v>
      </c>
      <c r="H26" s="32">
        <f t="shared" si="5"/>
        <v>220.65754831763843</v>
      </c>
      <c r="I26" s="32">
        <f t="shared" si="5"/>
        <v>224.10457744340943</v>
      </c>
      <c r="J26" s="32">
        <f t="shared" si="5"/>
        <v>224.6104732521593</v>
      </c>
      <c r="K26" s="32">
        <f t="shared" si="5"/>
        <v>225.88763336154034</v>
      </c>
      <c r="L26" s="32">
        <f t="shared" si="5"/>
        <v>227.81137299873262</v>
      </c>
      <c r="M26" s="32">
        <f t="shared" si="5"/>
        <v>226.56701143995372</v>
      </c>
      <c r="N26" s="32">
        <f t="shared" si="5"/>
        <v>224.57452500248996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203.06388719733519</v>
      </c>
      <c r="D30" s="32">
        <f t="shared" ref="D30:N30" si="6">D17+D26+D28</f>
        <v>219.77996383295073</v>
      </c>
      <c r="E30" s="32">
        <f t="shared" si="6"/>
        <v>219.06020224165769</v>
      </c>
      <c r="F30" s="32">
        <f t="shared" si="6"/>
        <v>201.57892966273519</v>
      </c>
      <c r="G30" s="32">
        <f t="shared" si="6"/>
        <v>216.98176403367282</v>
      </c>
      <c r="H30" s="32">
        <f t="shared" si="6"/>
        <v>231.51589732852096</v>
      </c>
      <c r="I30" s="32">
        <f t="shared" si="6"/>
        <v>233.48897360032402</v>
      </c>
      <c r="J30" s="32">
        <f t="shared" si="6"/>
        <v>237.76599306488856</v>
      </c>
      <c r="K30" s="32">
        <f t="shared" si="6"/>
        <v>236.72269428446296</v>
      </c>
      <c r="L30" s="32">
        <f t="shared" si="6"/>
        <v>245.77756509633838</v>
      </c>
      <c r="M30" s="32">
        <f t="shared" si="6"/>
        <v>242.06445663785786</v>
      </c>
      <c r="N30" s="32">
        <f t="shared" si="6"/>
        <v>243.01298927594874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16686.063887197339</v>
      </c>
      <c r="D32" s="21">
        <v>16905.843851030284</v>
      </c>
      <c r="E32" s="21">
        <v>17124.904053271945</v>
      </c>
      <c r="F32" s="21">
        <v>17326.482982934675</v>
      </c>
      <c r="G32" s="21">
        <v>17543.464746968351</v>
      </c>
      <c r="H32" s="21">
        <v>17774.980644296869</v>
      </c>
      <c r="I32" s="21">
        <v>18008.469617897194</v>
      </c>
      <c r="J32" s="21">
        <v>18246.235610962085</v>
      </c>
      <c r="K32" s="21">
        <v>18482.95830524655</v>
      </c>
      <c r="L32" s="21">
        <v>18728.735870342887</v>
      </c>
      <c r="M32" s="21">
        <v>18970.800326980741</v>
      </c>
      <c r="N32" s="21">
        <v>19213.813316256696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1.2319595170620534E-2</v>
      </c>
      <c r="D34" s="39">
        <f t="shared" ref="D34:N34" si="7">(D32/D8)-1</f>
        <v>1.3171468437297218E-2</v>
      </c>
      <c r="E34" s="39">
        <f t="shared" si="7"/>
        <v>1.2957661514678476E-2</v>
      </c>
      <c r="F34" s="39">
        <f t="shared" si="7"/>
        <v>1.1771098339334429E-2</v>
      </c>
      <c r="G34" s="39">
        <f t="shared" si="7"/>
        <v>1.2523127991259875E-2</v>
      </c>
      <c r="H34" s="39">
        <f t="shared" si="7"/>
        <v>1.3196703197897452E-2</v>
      </c>
      <c r="I34" s="39">
        <f t="shared" si="7"/>
        <v>1.3135821538868386E-2</v>
      </c>
      <c r="J34" s="39">
        <f t="shared" si="7"/>
        <v>1.3203009367803054E-2</v>
      </c>
      <c r="K34" s="39">
        <f t="shared" si="7"/>
        <v>1.2973782610931739E-2</v>
      </c>
      <c r="L34" s="39">
        <f t="shared" si="7"/>
        <v>1.3297523104111031E-2</v>
      </c>
      <c r="M34" s="39">
        <f t="shared" si="7"/>
        <v>1.2924762157662029E-2</v>
      </c>
      <c r="N34" s="39">
        <f t="shared" si="7"/>
        <v>1.2809843817202404E-2</v>
      </c>
    </row>
    <row r="35" spans="1:14" ht="15.75" thickBot="1" x14ac:dyDescent="0.3">
      <c r="A35" s="40" t="s">
        <v>15</v>
      </c>
      <c r="B35" s="41"/>
      <c r="C35" s="42">
        <f>(C32/$C$8)-1</f>
        <v>1.2319595170620534E-2</v>
      </c>
      <c r="D35" s="42">
        <f t="shared" ref="D35:N35" si="8">(D32/$C$8)-1</f>
        <v>2.5653330766867821E-2</v>
      </c>
      <c r="E35" s="42">
        <f t="shared" si="8"/>
        <v>3.8943399458347683E-2</v>
      </c>
      <c r="F35" s="42">
        <f t="shared" si="8"/>
        <v>5.1172904382374318E-2</v>
      </c>
      <c r="G35" s="42">
        <f t="shared" si="8"/>
        <v>6.4336877204899112E-2</v>
      </c>
      <c r="H35" s="42">
        <f t="shared" si="8"/>
        <v>7.8382615075949014E-2</v>
      </c>
      <c r="I35" s="42">
        <f t="shared" si="8"/>
        <v>9.2548056658205091E-2</v>
      </c>
      <c r="J35" s="42">
        <f t="shared" si="8"/>
        <v>0.10697297888503821</v>
      </c>
      <c r="K35" s="42">
        <f t="shared" si="8"/>
        <v>0.12133460566926835</v>
      </c>
      <c r="L35" s="42">
        <f t="shared" si="8"/>
        <v>0.13624557849559471</v>
      </c>
      <c r="M35" s="42">
        <f t="shared" si="8"/>
        <v>0.15093128235034525</v>
      </c>
      <c r="N35" s="42">
        <f t="shared" si="8"/>
        <v>0.16567453232158558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0.95036306916718172</v>
      </c>
      <c r="D41" s="47">
        <v>0.96270040277778168</v>
      </c>
      <c r="E41" s="47">
        <v>0.95651382833289944</v>
      </c>
      <c r="F41" s="47">
        <v>0.94632113092374281</v>
      </c>
      <c r="G41" s="47">
        <v>0.9537354276336244</v>
      </c>
      <c r="H41" s="47">
        <v>0.95589305504137589</v>
      </c>
      <c r="I41" s="47">
        <v>0.96097752159220629</v>
      </c>
      <c r="J41" s="47">
        <v>0.96488193826678592</v>
      </c>
      <c r="K41" s="47">
        <v>0.96914732959667271</v>
      </c>
      <c r="L41" s="47">
        <v>0.97283677185118478</v>
      </c>
      <c r="M41" s="47">
        <v>0.97755342339575657</v>
      </c>
      <c r="N41" s="47">
        <v>0.98329550103706997</v>
      </c>
    </row>
    <row r="43" spans="1:14" x14ac:dyDescent="0.25">
      <c r="A43" s="48" t="s">
        <v>31</v>
      </c>
      <c r="B43" s="48"/>
      <c r="C43" s="49">
        <v>113.33515847393618</v>
      </c>
      <c r="D43" s="49">
        <v>114.07052755426274</v>
      </c>
      <c r="E43" s="49">
        <v>112.83801116458343</v>
      </c>
      <c r="F43" s="49">
        <v>114.93213220988687</v>
      </c>
      <c r="G43" s="49">
        <v>112.50786089992036</v>
      </c>
      <c r="H43" s="49">
        <v>111.29067360847743</v>
      </c>
      <c r="I43" s="49">
        <v>112.15856755044864</v>
      </c>
      <c r="J43" s="49">
        <v>109.71286294666488</v>
      </c>
      <c r="K43" s="49">
        <v>110.93289348113235</v>
      </c>
      <c r="L43" s="49">
        <v>106.35107242005547</v>
      </c>
      <c r="M43" s="49">
        <v>107.2726692714805</v>
      </c>
      <c r="N43" s="49">
        <v>105.19093719670488</v>
      </c>
    </row>
    <row r="44" spans="1:14" x14ac:dyDescent="0.25">
      <c r="A44" s="19" t="s">
        <v>47</v>
      </c>
      <c r="B44" s="19"/>
      <c r="C44" s="50">
        <v>114.68019423764252</v>
      </c>
      <c r="D44" s="50">
        <v>114.07052755426274</v>
      </c>
      <c r="E44" s="50">
        <v>112.58367662414709</v>
      </c>
      <c r="F44" s="50">
        <v>114.43391238910382</v>
      </c>
      <c r="G44" s="50">
        <v>111.81047195920382</v>
      </c>
      <c r="H44" s="50">
        <v>110.36908280332527</v>
      </c>
      <c r="I44" s="50">
        <v>111.04527293512891</v>
      </c>
      <c r="J44" s="50">
        <v>108.47608593522303</v>
      </c>
      <c r="K44" s="50">
        <v>109.54432040141086</v>
      </c>
      <c r="L44" s="50">
        <v>104.9042058407699</v>
      </c>
      <c r="M44" s="50">
        <v>105.69596494299022</v>
      </c>
      <c r="N44" s="50">
        <v>103.51858414157574</v>
      </c>
    </row>
    <row r="45" spans="1:14" x14ac:dyDescent="0.25">
      <c r="A45" s="51" t="s">
        <v>48</v>
      </c>
      <c r="B45" s="51"/>
      <c r="C45" s="52">
        <v>112.03744430438854</v>
      </c>
      <c r="D45" s="52">
        <v>114.07052755426274</v>
      </c>
      <c r="E45" s="52">
        <v>113.09114249604372</v>
      </c>
      <c r="F45" s="52">
        <v>115.43148933447434</v>
      </c>
      <c r="G45" s="52">
        <v>113.2166351837467</v>
      </c>
      <c r="H45" s="52">
        <v>112.23000239074881</v>
      </c>
      <c r="I45" s="52">
        <v>113.30555832927796</v>
      </c>
      <c r="J45" s="52">
        <v>111.00164865101159</v>
      </c>
      <c r="K45" s="52">
        <v>112.39659360957599</v>
      </c>
      <c r="L45" s="52">
        <v>107.89337430750784</v>
      </c>
      <c r="M45" s="52">
        <v>108.97228188505636</v>
      </c>
      <c r="N45" s="52">
        <v>107.01741404537633</v>
      </c>
    </row>
    <row r="47" spans="1:14" x14ac:dyDescent="0.25">
      <c r="A47" s="48" t="s">
        <v>32</v>
      </c>
      <c r="B47" s="48"/>
      <c r="C47" s="49">
        <v>77.916508820815594</v>
      </c>
      <c r="D47" s="49">
        <v>77.837052908882001</v>
      </c>
      <c r="E47" s="49">
        <v>77.977191611980885</v>
      </c>
      <c r="F47" s="49">
        <v>77.757829195639545</v>
      </c>
      <c r="G47" s="49">
        <v>78.02822947895497</v>
      </c>
      <c r="H47" s="49">
        <v>78.173455321113991</v>
      </c>
      <c r="I47" s="49">
        <v>78.090187853867846</v>
      </c>
      <c r="J47" s="49">
        <v>78.363120890160005</v>
      </c>
      <c r="K47" s="49">
        <v>78.23910864423253</v>
      </c>
      <c r="L47" s="49">
        <v>78.75482062116302</v>
      </c>
      <c r="M47" s="49">
        <v>78.66065937595954</v>
      </c>
      <c r="N47" s="49">
        <v>78.89990363046148</v>
      </c>
    </row>
    <row r="48" spans="1:14" x14ac:dyDescent="0.25">
      <c r="A48" s="19" t="s">
        <v>45</v>
      </c>
      <c r="B48" s="19"/>
      <c r="C48" s="50">
        <v>75.632933899264501</v>
      </c>
      <c r="D48" s="50">
        <v>75.706234916157342</v>
      </c>
      <c r="E48" s="50">
        <v>75.881782848549946</v>
      </c>
      <c r="F48" s="50">
        <v>75.67721618857145</v>
      </c>
      <c r="G48" s="50">
        <v>75.983798887368295</v>
      </c>
      <c r="H48" s="50">
        <v>76.155305246347922</v>
      </c>
      <c r="I48" s="50">
        <v>76.08548494761196</v>
      </c>
      <c r="J48" s="50">
        <v>76.391679421600927</v>
      </c>
      <c r="K48" s="50">
        <v>76.273214993032326</v>
      </c>
      <c r="L48" s="50">
        <v>76.831413181944797</v>
      </c>
      <c r="M48" s="50">
        <v>76.743070541181879</v>
      </c>
      <c r="N48" s="50">
        <v>77.009917391114456</v>
      </c>
    </row>
    <row r="49" spans="1:14" x14ac:dyDescent="0.25">
      <c r="A49" s="51" t="s">
        <v>46</v>
      </c>
      <c r="B49" s="51"/>
      <c r="C49" s="52">
        <v>80.086807265228387</v>
      </c>
      <c r="D49" s="52">
        <v>79.896591839035793</v>
      </c>
      <c r="E49" s="52">
        <v>80.00894705933834</v>
      </c>
      <c r="F49" s="52">
        <v>79.791786273311928</v>
      </c>
      <c r="G49" s="52">
        <v>80.027063849929206</v>
      </c>
      <c r="H49" s="52">
        <v>80.143015423859595</v>
      </c>
      <c r="I49" s="52">
        <v>80.052134289655214</v>
      </c>
      <c r="J49" s="52">
        <v>80.29347117219686</v>
      </c>
      <c r="K49" s="52">
        <v>80.16549165679686</v>
      </c>
      <c r="L49" s="52">
        <v>80.632680340088683</v>
      </c>
      <c r="M49" s="52">
        <v>80.532441215315941</v>
      </c>
      <c r="N49" s="52">
        <v>80.746227215311848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12645</v>
      </c>
      <c r="D8" s="21">
        <v>12781.741508531837</v>
      </c>
      <c r="E8" s="21">
        <v>12920.628609152182</v>
      </c>
      <c r="F8" s="21">
        <v>13059.22807891388</v>
      </c>
      <c r="G8" s="21">
        <v>13187.66210868402</v>
      </c>
      <c r="H8" s="21">
        <v>13321.298308483587</v>
      </c>
      <c r="I8" s="21">
        <v>13460.901905142857</v>
      </c>
      <c r="J8" s="21">
        <v>13597.977508125728</v>
      </c>
      <c r="K8" s="21">
        <v>13737.013684536749</v>
      </c>
      <c r="L8" s="21">
        <v>13874.644816913395</v>
      </c>
      <c r="M8" s="21">
        <v>14019.276523121611</v>
      </c>
      <c r="N8" s="21">
        <v>14158.828232147618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115.01763954996608</v>
      </c>
      <c r="D10" s="26">
        <f t="shared" ref="D10:N10" si="0">SUM(D11:D12)</f>
        <v>119.04430025266497</v>
      </c>
      <c r="E10" s="26">
        <f t="shared" si="0"/>
        <v>120.34481910882027</v>
      </c>
      <c r="F10" s="26">
        <f t="shared" si="0"/>
        <v>120.65667404772007</v>
      </c>
      <c r="G10" s="26">
        <f t="shared" si="0"/>
        <v>122.80564956248314</v>
      </c>
      <c r="H10" s="26">
        <f t="shared" si="0"/>
        <v>124.02919611394303</v>
      </c>
      <c r="I10" s="26">
        <f t="shared" si="0"/>
        <v>125.5490574633435</v>
      </c>
      <c r="J10" s="26">
        <f t="shared" si="0"/>
        <v>126.63593197378732</v>
      </c>
      <c r="K10" s="26">
        <f t="shared" si="0"/>
        <v>127.7135697628641</v>
      </c>
      <c r="L10" s="26">
        <f t="shared" si="0"/>
        <v>128.7007853589333</v>
      </c>
      <c r="M10" s="26">
        <f t="shared" si="0"/>
        <v>129.64265078773471</v>
      </c>
      <c r="N10" s="26">
        <f t="shared" si="0"/>
        <v>130.65465950464173</v>
      </c>
    </row>
    <row r="11" spans="1:14" x14ac:dyDescent="0.25">
      <c r="A11" s="20" t="s">
        <v>34</v>
      </c>
      <c r="B11" s="18"/>
      <c r="C11" s="22">
        <v>58.729166083205484</v>
      </c>
      <c r="D11" s="22">
        <v>60.827797290393974</v>
      </c>
      <c r="E11" s="22">
        <v>61.715291850677062</v>
      </c>
      <c r="F11" s="22">
        <v>62.109533110572215</v>
      </c>
      <c r="G11" s="22">
        <v>62.646426295798371</v>
      </c>
      <c r="H11" s="22">
        <v>63.72856936005364</v>
      </c>
      <c r="I11" s="22">
        <v>64.023773084540835</v>
      </c>
      <c r="J11" s="22">
        <v>64.491970300618519</v>
      </c>
      <c r="K11" s="22">
        <v>65.349132867590967</v>
      </c>
      <c r="L11" s="22">
        <v>65.769886635631352</v>
      </c>
      <c r="M11" s="22">
        <v>66.483410660376762</v>
      </c>
      <c r="N11" s="22">
        <v>66.7578552213498</v>
      </c>
    </row>
    <row r="12" spans="1:14" x14ac:dyDescent="0.25">
      <c r="A12" s="27" t="s">
        <v>35</v>
      </c>
      <c r="B12" s="28"/>
      <c r="C12" s="29">
        <v>56.288473466760593</v>
      </c>
      <c r="D12" s="29">
        <v>58.216502962270994</v>
      </c>
      <c r="E12" s="29">
        <v>58.629527258143213</v>
      </c>
      <c r="F12" s="29">
        <v>58.547140937147859</v>
      </c>
      <c r="G12" s="29">
        <v>60.159223266684769</v>
      </c>
      <c r="H12" s="29">
        <v>60.300626753889389</v>
      </c>
      <c r="I12" s="29">
        <v>61.525284378802667</v>
      </c>
      <c r="J12" s="29">
        <v>62.143961673168803</v>
      </c>
      <c r="K12" s="29">
        <v>62.36443689527313</v>
      </c>
      <c r="L12" s="29">
        <v>62.930898723301951</v>
      </c>
      <c r="M12" s="29">
        <v>63.159240127357947</v>
      </c>
      <c r="N12" s="29">
        <v>63.896804283291928</v>
      </c>
    </row>
    <row r="13" spans="1:14" x14ac:dyDescent="0.25">
      <c r="A13" s="33" t="s">
        <v>36</v>
      </c>
      <c r="B13" s="18"/>
      <c r="C13" s="26">
        <f>SUM(C14:C15)</f>
        <v>134.21778899939781</v>
      </c>
      <c r="D13" s="26">
        <f t="shared" ref="D13:N13" si="1">SUM(D14:D15)</f>
        <v>138.49970685085881</v>
      </c>
      <c r="E13" s="26">
        <f t="shared" si="1"/>
        <v>139.41508136695285</v>
      </c>
      <c r="F13" s="26">
        <f t="shared" si="1"/>
        <v>144.46147770988284</v>
      </c>
      <c r="G13" s="26">
        <f t="shared" si="1"/>
        <v>143.41435038232851</v>
      </c>
      <c r="H13" s="26">
        <f t="shared" si="1"/>
        <v>144.19384403097985</v>
      </c>
      <c r="I13" s="26">
        <f t="shared" si="1"/>
        <v>147.83418609084598</v>
      </c>
      <c r="J13" s="26">
        <f t="shared" si="1"/>
        <v>146.81357852181876</v>
      </c>
      <c r="K13" s="26">
        <f t="shared" si="1"/>
        <v>150.84995585596573</v>
      </c>
      <c r="L13" s="26">
        <f t="shared" si="1"/>
        <v>146.40911144854914</v>
      </c>
      <c r="M13" s="26">
        <f t="shared" si="1"/>
        <v>150.58219950174376</v>
      </c>
      <c r="N13" s="26">
        <f t="shared" si="1"/>
        <v>150.00163669698264</v>
      </c>
    </row>
    <row r="14" spans="1:14" x14ac:dyDescent="0.25">
      <c r="A14" s="20" t="s">
        <v>37</v>
      </c>
      <c r="B14" s="18"/>
      <c r="C14" s="22">
        <v>60.394809896790242</v>
      </c>
      <c r="D14" s="22">
        <v>62.077451375215226</v>
      </c>
      <c r="E14" s="22">
        <v>63.030884463498637</v>
      </c>
      <c r="F14" s="22">
        <v>65.878079696245166</v>
      </c>
      <c r="G14" s="22">
        <v>66.049050121890332</v>
      </c>
      <c r="H14" s="22">
        <v>66.7472217357722</v>
      </c>
      <c r="I14" s="22">
        <v>68.881789635840292</v>
      </c>
      <c r="J14" s="22">
        <v>68.641462350946824</v>
      </c>
      <c r="K14" s="22">
        <v>70.851059221256051</v>
      </c>
      <c r="L14" s="22">
        <v>69.244924252300947</v>
      </c>
      <c r="M14" s="22">
        <v>71.569231324056801</v>
      </c>
      <c r="N14" s="22">
        <v>71.643720903152499</v>
      </c>
    </row>
    <row r="15" spans="1:14" x14ac:dyDescent="0.25">
      <c r="A15" s="10" t="s">
        <v>38</v>
      </c>
      <c r="B15" s="12"/>
      <c r="C15" s="23">
        <v>73.822979102607576</v>
      </c>
      <c r="D15" s="23">
        <v>76.422255475643595</v>
      </c>
      <c r="E15" s="23">
        <v>76.38419690345421</v>
      </c>
      <c r="F15" s="23">
        <v>78.583398013637677</v>
      </c>
      <c r="G15" s="23">
        <v>77.36530026043819</v>
      </c>
      <c r="H15" s="23">
        <v>77.446622295207646</v>
      </c>
      <c r="I15" s="23">
        <v>78.952396455005683</v>
      </c>
      <c r="J15" s="23">
        <v>78.172116170871931</v>
      </c>
      <c r="K15" s="23">
        <v>79.998896634709666</v>
      </c>
      <c r="L15" s="23">
        <v>77.164187196248179</v>
      </c>
      <c r="M15" s="23">
        <v>79.012968177686957</v>
      </c>
      <c r="N15" s="23">
        <v>78.357915793830159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-19.200149449431734</v>
      </c>
      <c r="D17" s="32">
        <f t="shared" ref="D17:N17" si="2">D10-D13</f>
        <v>-19.455406598193846</v>
      </c>
      <c r="E17" s="32">
        <f t="shared" si="2"/>
        <v>-19.070262258132573</v>
      </c>
      <c r="F17" s="32">
        <f t="shared" si="2"/>
        <v>-23.804803662162769</v>
      </c>
      <c r="G17" s="32">
        <f t="shared" si="2"/>
        <v>-20.608700819845367</v>
      </c>
      <c r="H17" s="32">
        <f t="shared" si="2"/>
        <v>-20.164647917036817</v>
      </c>
      <c r="I17" s="32">
        <f t="shared" si="2"/>
        <v>-22.285128627502473</v>
      </c>
      <c r="J17" s="32">
        <f t="shared" si="2"/>
        <v>-20.177646548031433</v>
      </c>
      <c r="K17" s="32">
        <f t="shared" si="2"/>
        <v>-23.136386093101635</v>
      </c>
      <c r="L17" s="32">
        <f t="shared" si="2"/>
        <v>-17.708326089615838</v>
      </c>
      <c r="M17" s="32">
        <f t="shared" si="2"/>
        <v>-20.939548714009049</v>
      </c>
      <c r="N17" s="32">
        <f t="shared" si="2"/>
        <v>-19.346977192340916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577.02088983370118</v>
      </c>
      <c r="D19" s="26">
        <f t="shared" ref="D19:N19" si="3">SUM(D20:D21)</f>
        <v>578.75917155677212</v>
      </c>
      <c r="E19" s="26">
        <f t="shared" si="3"/>
        <v>579.2619148919141</v>
      </c>
      <c r="F19" s="26">
        <f t="shared" si="3"/>
        <v>577.35530015942823</v>
      </c>
      <c r="G19" s="26">
        <f t="shared" si="3"/>
        <v>577.79708091381599</v>
      </c>
      <c r="H19" s="26">
        <f t="shared" si="3"/>
        <v>579.67397588652773</v>
      </c>
      <c r="I19" s="26">
        <f t="shared" si="3"/>
        <v>579.6029703928707</v>
      </c>
      <c r="J19" s="26">
        <f t="shared" si="3"/>
        <v>579.57169173012278</v>
      </c>
      <c r="K19" s="26">
        <f t="shared" si="3"/>
        <v>579.87360544399667</v>
      </c>
      <c r="L19" s="26">
        <f t="shared" si="3"/>
        <v>580.07692328974838</v>
      </c>
      <c r="M19" s="26">
        <f t="shared" si="3"/>
        <v>579.13874639556764</v>
      </c>
      <c r="N19" s="26">
        <f t="shared" si="3"/>
        <v>578.09617647756534</v>
      </c>
    </row>
    <row r="20" spans="1:14" x14ac:dyDescent="0.25">
      <c r="A20" s="60" t="s">
        <v>40</v>
      </c>
      <c r="B20" s="60"/>
      <c r="C20" s="22">
        <v>287.70634671614351</v>
      </c>
      <c r="D20" s="22">
        <v>289.20131589156074</v>
      </c>
      <c r="E20" s="22">
        <v>289.72939569683939</v>
      </c>
      <c r="F20" s="22">
        <v>290.52885103590825</v>
      </c>
      <c r="G20" s="22">
        <v>289.20904543899246</v>
      </c>
      <c r="H20" s="22">
        <v>290.08695919823646</v>
      </c>
      <c r="I20" s="22">
        <v>290.82833381177204</v>
      </c>
      <c r="J20" s="22">
        <v>291.24025079315038</v>
      </c>
      <c r="K20" s="22">
        <v>290.89762081471707</v>
      </c>
      <c r="L20" s="22">
        <v>292.03316416964248</v>
      </c>
      <c r="M20" s="22">
        <v>291.28779867590367</v>
      </c>
      <c r="N20" s="22">
        <v>290.41823321387517</v>
      </c>
    </row>
    <row r="21" spans="1:14" x14ac:dyDescent="0.25">
      <c r="A21" s="27" t="s">
        <v>41</v>
      </c>
      <c r="B21" s="27"/>
      <c r="C21" s="29">
        <v>289.31454311755766</v>
      </c>
      <c r="D21" s="29">
        <v>289.55785566521138</v>
      </c>
      <c r="E21" s="29">
        <v>289.53251919507477</v>
      </c>
      <c r="F21" s="29">
        <v>286.82644912351998</v>
      </c>
      <c r="G21" s="29">
        <v>288.58803547482358</v>
      </c>
      <c r="H21" s="29">
        <v>289.58701668829127</v>
      </c>
      <c r="I21" s="29">
        <v>288.77463658109866</v>
      </c>
      <c r="J21" s="29">
        <v>288.3314409369724</v>
      </c>
      <c r="K21" s="29">
        <v>288.97598462927954</v>
      </c>
      <c r="L21" s="29">
        <v>288.0437591201059</v>
      </c>
      <c r="M21" s="29">
        <v>287.85094771966396</v>
      </c>
      <c r="N21" s="29">
        <v>287.67794326369017</v>
      </c>
    </row>
    <row r="22" spans="1:14" x14ac:dyDescent="0.25">
      <c r="A22" s="63" t="s">
        <v>44</v>
      </c>
      <c r="B22" s="63"/>
      <c r="C22" s="26">
        <f>SUM(C23:C24)</f>
        <v>421.07923185243135</v>
      </c>
      <c r="D22" s="26">
        <f t="shared" ref="D22:N22" si="4">SUM(D23:D24)</f>
        <v>420.41666433823445</v>
      </c>
      <c r="E22" s="26">
        <f t="shared" si="4"/>
        <v>421.59218287208353</v>
      </c>
      <c r="F22" s="26">
        <f t="shared" si="4"/>
        <v>425.11646672712556</v>
      </c>
      <c r="G22" s="26">
        <f t="shared" si="4"/>
        <v>423.55218029440505</v>
      </c>
      <c r="H22" s="26">
        <f t="shared" si="4"/>
        <v>419.90573131021893</v>
      </c>
      <c r="I22" s="26">
        <f t="shared" si="4"/>
        <v>420.24223878249859</v>
      </c>
      <c r="J22" s="26">
        <f t="shared" si="4"/>
        <v>420.35786877107103</v>
      </c>
      <c r="K22" s="26">
        <f t="shared" si="4"/>
        <v>419.1060869742484</v>
      </c>
      <c r="L22" s="26">
        <f t="shared" si="4"/>
        <v>417.73689099191631</v>
      </c>
      <c r="M22" s="26">
        <f t="shared" si="4"/>
        <v>418.64748865554981</v>
      </c>
      <c r="N22" s="26">
        <f t="shared" si="4"/>
        <v>419.94701330142237</v>
      </c>
    </row>
    <row r="23" spans="1:14" x14ac:dyDescent="0.25">
      <c r="A23" s="60" t="s">
        <v>42</v>
      </c>
      <c r="B23" s="60"/>
      <c r="C23" s="23">
        <v>214.45499020832779</v>
      </c>
      <c r="D23" s="22">
        <v>214.33463265902034</v>
      </c>
      <c r="E23" s="22">
        <v>214.15431106592095</v>
      </c>
      <c r="F23" s="22">
        <v>215.64881143573524</v>
      </c>
      <c r="G23" s="22">
        <v>215.68619089159614</v>
      </c>
      <c r="H23" s="22">
        <v>214.07703994564827</v>
      </c>
      <c r="I23" s="22">
        <v>212.97867669242459</v>
      </c>
      <c r="J23" s="22">
        <v>213.61553907963429</v>
      </c>
      <c r="K23" s="22">
        <v>213.92122406064985</v>
      </c>
      <c r="L23" s="22">
        <v>212.34493363204976</v>
      </c>
      <c r="M23" s="22">
        <v>212.71026351697131</v>
      </c>
      <c r="N23" s="22">
        <v>213.63065859269486</v>
      </c>
    </row>
    <row r="24" spans="1:14" x14ac:dyDescent="0.25">
      <c r="A24" s="10" t="s">
        <v>43</v>
      </c>
      <c r="B24" s="10"/>
      <c r="C24" s="23">
        <v>206.62424164410353</v>
      </c>
      <c r="D24" s="23">
        <v>206.08203167921411</v>
      </c>
      <c r="E24" s="23">
        <v>207.43787180616258</v>
      </c>
      <c r="F24" s="23">
        <v>209.46765529139032</v>
      </c>
      <c r="G24" s="23">
        <v>207.86598940280894</v>
      </c>
      <c r="H24" s="23">
        <v>205.82869136457066</v>
      </c>
      <c r="I24" s="23">
        <v>207.26356209007403</v>
      </c>
      <c r="J24" s="23">
        <v>206.74232969143674</v>
      </c>
      <c r="K24" s="23">
        <v>205.18486291359855</v>
      </c>
      <c r="L24" s="23">
        <v>205.39195735986655</v>
      </c>
      <c r="M24" s="23">
        <v>205.9372251385785</v>
      </c>
      <c r="N24" s="23">
        <v>206.31635470872752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155.94165798126983</v>
      </c>
      <c r="D26" s="32">
        <f t="shared" ref="D26:N26" si="5">D19-D22</f>
        <v>158.34250721853766</v>
      </c>
      <c r="E26" s="32">
        <f t="shared" si="5"/>
        <v>157.66973201983058</v>
      </c>
      <c r="F26" s="32">
        <f t="shared" si="5"/>
        <v>152.23883343230267</v>
      </c>
      <c r="G26" s="32">
        <f t="shared" si="5"/>
        <v>154.24490061941094</v>
      </c>
      <c r="H26" s="32">
        <f t="shared" si="5"/>
        <v>159.7682445763088</v>
      </c>
      <c r="I26" s="32">
        <f t="shared" si="5"/>
        <v>159.36073161037211</v>
      </c>
      <c r="J26" s="32">
        <f t="shared" si="5"/>
        <v>159.21382295905175</v>
      </c>
      <c r="K26" s="32">
        <f t="shared" si="5"/>
        <v>160.76751846974827</v>
      </c>
      <c r="L26" s="32">
        <f t="shared" si="5"/>
        <v>162.34003229783207</v>
      </c>
      <c r="M26" s="32">
        <f t="shared" si="5"/>
        <v>160.49125774001783</v>
      </c>
      <c r="N26" s="32">
        <f t="shared" si="5"/>
        <v>158.14916317614296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136.74150853183809</v>
      </c>
      <c r="D30" s="32">
        <f t="shared" ref="D30:N30" si="6">D17+D26+D28</f>
        <v>138.8871006203438</v>
      </c>
      <c r="E30" s="32">
        <f t="shared" si="6"/>
        <v>138.599469761698</v>
      </c>
      <c r="F30" s="32">
        <f t="shared" si="6"/>
        <v>128.43402977013989</v>
      </c>
      <c r="G30" s="32">
        <f t="shared" si="6"/>
        <v>133.63619979956559</v>
      </c>
      <c r="H30" s="32">
        <f t="shared" si="6"/>
        <v>139.603596659272</v>
      </c>
      <c r="I30" s="32">
        <f t="shared" si="6"/>
        <v>137.07560298286964</v>
      </c>
      <c r="J30" s="32">
        <f t="shared" si="6"/>
        <v>139.03617641102034</v>
      </c>
      <c r="K30" s="32">
        <f t="shared" si="6"/>
        <v>137.63113237664663</v>
      </c>
      <c r="L30" s="32">
        <f t="shared" si="6"/>
        <v>144.63170620821623</v>
      </c>
      <c r="M30" s="32">
        <f t="shared" si="6"/>
        <v>139.55170902600878</v>
      </c>
      <c r="N30" s="32">
        <f t="shared" si="6"/>
        <v>138.80218598380205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12781.741508531837</v>
      </c>
      <c r="D32" s="21">
        <v>12920.628609152182</v>
      </c>
      <c r="E32" s="21">
        <v>13059.22807891388</v>
      </c>
      <c r="F32" s="21">
        <v>13187.66210868402</v>
      </c>
      <c r="G32" s="21">
        <v>13321.298308483587</v>
      </c>
      <c r="H32" s="21">
        <v>13460.901905142857</v>
      </c>
      <c r="I32" s="21">
        <v>13597.977508125728</v>
      </c>
      <c r="J32" s="21">
        <v>13737.013684536749</v>
      </c>
      <c r="K32" s="21">
        <v>13874.644816913395</v>
      </c>
      <c r="L32" s="21">
        <v>14019.276523121611</v>
      </c>
      <c r="M32" s="21">
        <v>14158.828232147618</v>
      </c>
      <c r="N32" s="21">
        <v>14297.630418131419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1.0813879678278848E-2</v>
      </c>
      <c r="D34" s="39">
        <f t="shared" ref="D34:N34" si="7">(D32/D8)-1</f>
        <v>1.0866054561315952E-2</v>
      </c>
      <c r="E34" s="39">
        <f t="shared" si="7"/>
        <v>1.0726991228857452E-2</v>
      </c>
      <c r="F34" s="39">
        <f t="shared" si="7"/>
        <v>9.8347336453612488E-3</v>
      </c>
      <c r="G34" s="39">
        <f t="shared" si="7"/>
        <v>1.0133426129531165E-2</v>
      </c>
      <c r="H34" s="39">
        <f t="shared" si="7"/>
        <v>1.0479729034396312E-2</v>
      </c>
      <c r="I34" s="39">
        <f t="shared" si="7"/>
        <v>1.0183240614100475E-2</v>
      </c>
      <c r="J34" s="39">
        <f t="shared" si="7"/>
        <v>1.0224768817858054E-2</v>
      </c>
      <c r="K34" s="39">
        <f t="shared" si="7"/>
        <v>1.0018999437379383E-2</v>
      </c>
      <c r="L34" s="39">
        <f t="shared" si="7"/>
        <v>1.042417359988268E-2</v>
      </c>
      <c r="M34" s="39">
        <f t="shared" si="7"/>
        <v>9.9542732319923832E-3</v>
      </c>
      <c r="N34" s="39">
        <f t="shared" si="7"/>
        <v>9.803225500585544E-3</v>
      </c>
    </row>
    <row r="35" spans="1:14" ht="15.75" thickBot="1" x14ac:dyDescent="0.3">
      <c r="A35" s="40" t="s">
        <v>15</v>
      </c>
      <c r="B35" s="41"/>
      <c r="C35" s="42">
        <f>(C32/$C$8)-1</f>
        <v>1.0813879678278848E-2</v>
      </c>
      <c r="D35" s="42">
        <f t="shared" ref="D35:N35" si="8">(D32/$C$8)-1</f>
        <v>2.1797438446198525E-2</v>
      </c>
      <c r="E35" s="42">
        <f t="shared" si="8"/>
        <v>3.2758250606079953E-2</v>
      </c>
      <c r="F35" s="42">
        <f t="shared" si="8"/>
        <v>4.2915152920839805E-2</v>
      </c>
      <c r="G35" s="42">
        <f t="shared" si="8"/>
        <v>5.348345658233189E-2</v>
      </c>
      <c r="H35" s="42">
        <f t="shared" si="8"/>
        <v>6.4523677749533936E-2</v>
      </c>
      <c r="I35" s="42">
        <f t="shared" si="8"/>
        <v>7.5363978499464412E-2</v>
      </c>
      <c r="J35" s="42">
        <f t="shared" si="8"/>
        <v>8.6359326574673601E-2</v>
      </c>
      <c r="K35" s="42">
        <f t="shared" si="8"/>
        <v>9.7243560056417211E-2</v>
      </c>
      <c r="L35" s="42">
        <f t="shared" si="8"/>
        <v>0.10868141740779835</v>
      </c>
      <c r="M35" s="42">
        <f t="shared" si="8"/>
        <v>0.11971753516390815</v>
      </c>
      <c r="N35" s="42">
        <f t="shared" si="8"/>
        <v>0.13069437865807987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1.3855581187080888</v>
      </c>
      <c r="D41" s="47">
        <v>1.4032671479299563</v>
      </c>
      <c r="E41" s="47">
        <v>1.3939279514502672</v>
      </c>
      <c r="F41" s="47">
        <v>1.3789995263262154</v>
      </c>
      <c r="G41" s="47">
        <v>1.3899164810630533</v>
      </c>
      <c r="H41" s="47">
        <v>1.3924862559023299</v>
      </c>
      <c r="I41" s="47">
        <v>1.3995602086140662</v>
      </c>
      <c r="J41" s="47">
        <v>1.4047224526429165</v>
      </c>
      <c r="K41" s="47">
        <v>1.4106426970981238</v>
      </c>
      <c r="L41" s="47">
        <v>1.4160366601415768</v>
      </c>
      <c r="M41" s="47">
        <v>1.4229774615898252</v>
      </c>
      <c r="N41" s="47">
        <v>1.4316140854232622</v>
      </c>
    </row>
    <row r="43" spans="1:14" x14ac:dyDescent="0.25">
      <c r="A43" s="48" t="s">
        <v>31</v>
      </c>
      <c r="B43" s="48"/>
      <c r="C43" s="49">
        <v>82.481988047296397</v>
      </c>
      <c r="D43" s="49">
        <v>83.170307619525886</v>
      </c>
      <c r="E43" s="49">
        <v>82.335219594797252</v>
      </c>
      <c r="F43" s="49">
        <v>83.912658745828452</v>
      </c>
      <c r="G43" s="49">
        <v>82.184368485077272</v>
      </c>
      <c r="H43" s="49">
        <v>81.351650622101701</v>
      </c>
      <c r="I43" s="49">
        <v>82.030207656468264</v>
      </c>
      <c r="J43" s="49">
        <v>80.295984417746823</v>
      </c>
      <c r="K43" s="49">
        <v>81.227559003204007</v>
      </c>
      <c r="L43" s="49">
        <v>77.906617856227797</v>
      </c>
      <c r="M43" s="49">
        <v>78.633734303667225</v>
      </c>
      <c r="N43" s="49">
        <v>77.164795413184777</v>
      </c>
    </row>
    <row r="44" spans="1:14" x14ac:dyDescent="0.25">
      <c r="A44" s="19" t="s">
        <v>47</v>
      </c>
      <c r="B44" s="19"/>
      <c r="C44" s="50">
        <v>83.57425725720617</v>
      </c>
      <c r="D44" s="50">
        <v>83.1703076195259</v>
      </c>
      <c r="E44" s="50">
        <v>82.121701723343051</v>
      </c>
      <c r="F44" s="50">
        <v>83.498267798197148</v>
      </c>
      <c r="G44" s="50">
        <v>81.61264123041191</v>
      </c>
      <c r="H44" s="50">
        <v>80.598115416692636</v>
      </c>
      <c r="I44" s="50">
        <v>81.111920336070938</v>
      </c>
      <c r="J44" s="50">
        <v>79.258529529146429</v>
      </c>
      <c r="K44" s="50">
        <v>80.048284292323657</v>
      </c>
      <c r="L44" s="50">
        <v>76.686199909016253</v>
      </c>
      <c r="M44" s="50">
        <v>77.284512602105664</v>
      </c>
      <c r="N44" s="50">
        <v>75.757245783700284</v>
      </c>
    </row>
    <row r="45" spans="1:14" x14ac:dyDescent="0.25">
      <c r="A45" s="51" t="s">
        <v>48</v>
      </c>
      <c r="B45" s="51"/>
      <c r="C45" s="52">
        <v>81.609407668360817</v>
      </c>
      <c r="D45" s="52">
        <v>83.1703076195259</v>
      </c>
      <c r="E45" s="52">
        <v>82.512248669120524</v>
      </c>
      <c r="F45" s="52">
        <v>84.263233826908703</v>
      </c>
      <c r="G45" s="52">
        <v>82.678845635554225</v>
      </c>
      <c r="H45" s="52">
        <v>82.012479962472341</v>
      </c>
      <c r="I45" s="52">
        <v>82.848517453672756</v>
      </c>
      <c r="J45" s="52">
        <v>81.229608899758318</v>
      </c>
      <c r="K45" s="52">
        <v>82.301381336159508</v>
      </c>
      <c r="L45" s="52">
        <v>79.035334219147799</v>
      </c>
      <c r="M45" s="52">
        <v>79.897161354984846</v>
      </c>
      <c r="N45" s="52">
        <v>78.498301670545459</v>
      </c>
    </row>
    <row r="47" spans="1:14" x14ac:dyDescent="0.25">
      <c r="A47" s="48" t="s">
        <v>32</v>
      </c>
      <c r="B47" s="48"/>
      <c r="C47" s="49">
        <v>81.86453566199576</v>
      </c>
      <c r="D47" s="49">
        <v>81.761774852681995</v>
      </c>
      <c r="E47" s="49">
        <v>81.884850783406662</v>
      </c>
      <c r="F47" s="49">
        <v>81.652967500582321</v>
      </c>
      <c r="G47" s="49">
        <v>81.899459114754407</v>
      </c>
      <c r="H47" s="49">
        <v>82.019083350535098</v>
      </c>
      <c r="I47" s="49">
        <v>81.918926327083753</v>
      </c>
      <c r="J47" s="49">
        <v>82.176072044837952</v>
      </c>
      <c r="K47" s="49">
        <v>82.040338753424166</v>
      </c>
      <c r="L47" s="49">
        <v>82.533174875259007</v>
      </c>
      <c r="M47" s="49">
        <v>82.426254685504304</v>
      </c>
      <c r="N47" s="49">
        <v>82.652580121393939</v>
      </c>
    </row>
    <row r="48" spans="1:14" x14ac:dyDescent="0.25">
      <c r="A48" s="19" t="s">
        <v>45</v>
      </c>
      <c r="B48" s="19"/>
      <c r="C48" s="50">
        <v>79.712647817388799</v>
      </c>
      <c r="D48" s="50">
        <v>79.776373737957073</v>
      </c>
      <c r="E48" s="50">
        <v>79.941116797910695</v>
      </c>
      <c r="F48" s="50">
        <v>79.731608267451733</v>
      </c>
      <c r="G48" s="50">
        <v>80.025704564736813</v>
      </c>
      <c r="H48" s="50">
        <v>80.185817948755442</v>
      </c>
      <c r="I48" s="50">
        <v>80.108387334459778</v>
      </c>
      <c r="J48" s="50">
        <v>80.402221451684426</v>
      </c>
      <c r="K48" s="50">
        <v>80.2776858264438</v>
      </c>
      <c r="L48" s="50">
        <v>80.820268474442528</v>
      </c>
      <c r="M48" s="50">
        <v>80.725651400487251</v>
      </c>
      <c r="N48" s="50">
        <v>80.981173181988808</v>
      </c>
    </row>
    <row r="49" spans="1:14" x14ac:dyDescent="0.25">
      <c r="A49" s="51" t="s">
        <v>46</v>
      </c>
      <c r="B49" s="51"/>
      <c r="C49" s="52">
        <v>83.668761625018234</v>
      </c>
      <c r="D49" s="52">
        <v>83.467575251156333</v>
      </c>
      <c r="E49" s="52">
        <v>83.568582158124926</v>
      </c>
      <c r="F49" s="52">
        <v>83.345085232662242</v>
      </c>
      <c r="G49" s="52">
        <v>83.568617326317479</v>
      </c>
      <c r="H49" s="52">
        <v>83.672711166302037</v>
      </c>
      <c r="I49" s="52">
        <v>83.573467386712053</v>
      </c>
      <c r="J49" s="52">
        <v>83.80345418238312</v>
      </c>
      <c r="K49" s="52">
        <v>83.668568531797405</v>
      </c>
      <c r="L49" s="52">
        <v>84.12245302221254</v>
      </c>
      <c r="M49" s="52">
        <v>84.0138037758217</v>
      </c>
      <c r="N49" s="52">
        <v>84.216334020583872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Area Codes</vt:lpstr>
      <vt:lpstr>Stirling</vt:lpstr>
      <vt:lpstr>Bannockb</vt:lpstr>
      <vt:lpstr>Dunblane</vt:lpstr>
      <vt:lpstr>ForthEnd</vt:lpstr>
      <vt:lpstr>StirlinE</vt:lpstr>
      <vt:lpstr>StirlinN</vt:lpstr>
      <vt:lpstr>StirlinW</vt:lpstr>
      <vt:lpstr>Trossach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2020-08-10T20:17:57Z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