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2. Summary Tables/"/>
    </mc:Choice>
  </mc:AlternateContent>
  <xr:revisionPtr revIDLastSave="118" documentId="8_{3745D54A-0CDD-4B12-BB6C-E4F916A77883}" xr6:coauthVersionLast="45" xr6:coauthVersionMax="45" xr10:uidLastSave="{7C65F6BC-2648-4362-9200-7DD7F2BCDAD3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West Dunbartonshire" sheetId="3" r:id="rId3"/>
    <sheet name="ClydebaC" sheetId="4" r:id="rId4"/>
    <sheet name="ClydebaW" sheetId="5" r:id="rId5"/>
    <sheet name="Dumbarto" sheetId="6" r:id="rId6"/>
    <sheet name="Kilpatri" sheetId="7" r:id="rId7"/>
    <sheet name="Leven" sheetId="8" r:id="rId8"/>
    <sheet name="Lomon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9" l="1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D17" i="8" l="1"/>
  <c r="D30" i="8" s="1"/>
  <c r="D30" i="6"/>
  <c r="I30" i="6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<sst xmlns="http://schemas.openxmlformats.org/spreadsheetml/2006/main" count="437" uniqueCount="80">
  <si>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</si>
  <si>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</si>
  <si>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</si>
  <si>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</si>
  <si>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</si>
  <si>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</si>
  <si>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</si>
  <si>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</si>
  <si>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</si>
  <si>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</si>
  <si>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</si>
  <si>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</si>
  <si>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</si>
  <si>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</si>
  <si>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</si>
  <si>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</si>
  <si>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</si>
  <si>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</si>
  <si>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</si>
  <si>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</si>
  <si>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</si>
  <si>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</si>
  <si>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</si>
  <si>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</si>
  <si>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</si>
  <si>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</si>
  <si>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</si>
  <si>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</si>
  <si>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</si>
  <si>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</si>
  <si>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</si>
  <si>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</si>
  <si>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</si>
  <si>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</si>
  <si>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</si>
  <si>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</si>
  <si>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</si>
  <si>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</si>
  <si>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</si>
  <si>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</si>
  <si>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</si>
  <si>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</si>
  <si>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</si>
  <si>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</si>
  <si>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</si>
  <si>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</si>
  <si>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</si>
  <si>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</si>
  <si>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</si>
  <si>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</si>
  <si>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</si>
  <si>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</si>
  <si>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</si>
  <si>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</si>
  <si>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West Dunbartonshire Multi Member Wards</t>
  </si>
  <si>
    <t>Clydebank Central</t>
  </si>
  <si>
    <t>ClydebaC</t>
  </si>
  <si>
    <t>Clydebank Waterfront</t>
  </si>
  <si>
    <t>ClydebaW</t>
  </si>
  <si>
    <t>Dumbarton</t>
  </si>
  <si>
    <t>Dumbarto</t>
  </si>
  <si>
    <t>Kilpatrick</t>
  </si>
  <si>
    <t>Kilpatri</t>
  </si>
  <si>
    <t>Leven</t>
  </si>
  <si>
    <t>Lomond</t>
  </si>
  <si>
    <t>Summary table for West Dunbartonshire</t>
  </si>
  <si>
    <t>Summary table for Clydebank Central</t>
  </si>
  <si>
    <t>Summary table for Clydebank Waterfront</t>
  </si>
  <si>
    <t>Summary table for Dumbarton</t>
  </si>
  <si>
    <t>Summary table for Kilpatrick</t>
  </si>
  <si>
    <t>Summary table for Leven</t>
  </si>
  <si>
    <t>Summary table for Lomond</t>
  </si>
  <si>
    <t>West Dunbartonshire</t>
  </si>
  <si>
    <t>2018-based principal population projection summary table - West Dunbartonshire</t>
  </si>
  <si>
    <t>2018-based principal population projection summary table - Clydebank Central</t>
  </si>
  <si>
    <t>2018-based principal population projection summary table - Clydebank Waterfront</t>
  </si>
  <si>
    <t>2018-based principal population projection summary table - Dumbarton</t>
  </si>
  <si>
    <t>2018-based principal population projection summary table - Kilpatrick</t>
  </si>
  <si>
    <t>2018-based principal population projection summary table - Leven</t>
  </si>
  <si>
    <t>2018-based principal population projection summary table - Lomond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</si>
</sst>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3" fontId="15" fillId="0" borderId="0" xfId="0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72</v>
      </c>
      <c r="D9" s="55" t="s">
        <v>73</v>
      </c>
    </row>
    <row r="10" spans="1:4" x14ac:dyDescent="0.25">
      <c r="A10" s="54" t="s">
        <v>55</v>
      </c>
      <c r="D10" s="55" t="s">
        <v>74</v>
      </c>
    </row>
    <row r="11" spans="1:4" x14ac:dyDescent="0.25">
      <c r="A11" s="54" t="s">
        <v>57</v>
      </c>
      <c r="D11" s="55" t="s">
        <v>75</v>
      </c>
    </row>
    <row r="12" spans="1:4" x14ac:dyDescent="0.25">
      <c r="A12" s="54" t="s">
        <v>59</v>
      </c>
      <c r="D12" s="55" t="s">
        <v>76</v>
      </c>
    </row>
    <row r="13" spans="1:4" x14ac:dyDescent="0.25">
      <c r="A13" s="54" t="s">
        <v>61</v>
      </c>
      <c r="D13" s="55" t="s">
        <v>77</v>
      </c>
    </row>
    <row r="14" spans="1:4" x14ac:dyDescent="0.25">
      <c r="A14" s="54" t="s">
        <v>63</v>
      </c>
      <c r="D14" s="55" t="s">
        <v>78</v>
      </c>
    </row>
    <row r="15" spans="1:4" x14ac:dyDescent="0.25">
      <c r="A15" s="54" t="s">
        <v>64</v>
      </c>
      <c r="D15" s="55" t="s">
        <v>79</v>
      </c>
    </row>
    <row r="16" spans="1:4" x14ac:dyDescent="0.25">
      <c r="A16" s="54"/>
      <c r="D16" s="55"/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West Dunbartonshire'!A1" display="2018-based principal population projection summary table - West Dunbartonshire" xr:uid="{8C13A383-8A2F-4E4C-ADE7-42713AD6A7C8}"/>
    <hyperlink ref="D10" location="ClydebaC!A1" display="2018-based principal population projection summary table - Clydebank Central" xr:uid="{EBE67AB4-B547-4A5A-A4B1-0D8E956FFDCC}"/>
    <hyperlink ref="D11" location="ClydebaW!A1" display="2018-based principal population projection summary table - Clydebank Waterfront" xr:uid="{E1B18499-F634-4753-B982-D88ED63873AE}"/>
    <hyperlink ref="D12" location="Dumbarto!A1" display="2018-based principal population projection summary table - Dumbarton" xr:uid="{C4B50ADF-354F-4822-88CB-2FB03FE9CA6E}"/>
    <hyperlink ref="D13" location="Kilpatri!A1" display="2018-based principal population projection summary table - Kilpatrick" xr:uid="{0F36F2A4-F883-4E29-A8DB-11A050E9D77B}"/>
    <hyperlink ref="D14" location="Leven!A1" display="2018-based principal population projection summary table - Leven" xr:uid="{7EC15C19-EE2C-4ABB-B393-DADEBF6BF999}"/>
    <hyperlink ref="D15" location="Lomond!A1" display="2018-based principal population projection summary table - Lomond" xr:uid="{F816666B-5353-4820-B77B-D590E3FDED9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63</v>
      </c>
    </row>
    <row r="7" spans="1:2" x14ac:dyDescent="0.25">
      <c r="A7" s="54" t="s">
        <v>64</v>
      </c>
      <c r="B7" s="54" t="s">
        <v>64</v>
      </c>
    </row>
    <row r="8" spans="1:2" x14ac:dyDescent="0.25">
      <c r="A8" s="54"/>
      <c r="B8" s="54"/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89130</v>
      </c>
      <c r="D8" s="21">
        <v>88990</v>
      </c>
      <c r="E8" s="21">
        <v>88821</v>
      </c>
      <c r="F8" s="21">
        <v>88637</v>
      </c>
      <c r="G8" s="21">
        <v>88413</v>
      </c>
      <c r="H8" s="21">
        <v>88188</v>
      </c>
      <c r="I8" s="21">
        <v>87998</v>
      </c>
      <c r="J8" s="21">
        <v>87808.999999999985</v>
      </c>
      <c r="K8" s="21">
        <v>87595</v>
      </c>
      <c r="L8" s="21">
        <v>87371</v>
      </c>
      <c r="M8" s="21">
        <v>87141</v>
      </c>
      <c r="N8" s="21">
        <v>86880.999999999985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860</v>
      </c>
      <c r="D10" s="26">
        <f t="shared" ref="D10:N10" si="0">SUM(D11:D12)</f>
        <v>869</v>
      </c>
      <c r="E10" s="26">
        <f t="shared" si="0"/>
        <v>857.99999999999989</v>
      </c>
      <c r="F10" s="26">
        <f t="shared" si="0"/>
        <v>855</v>
      </c>
      <c r="G10" s="26">
        <f t="shared" si="0"/>
        <v>850</v>
      </c>
      <c r="H10" s="26">
        <f t="shared" si="0"/>
        <v>847.99999999999989</v>
      </c>
      <c r="I10" s="26">
        <f t="shared" si="0"/>
        <v>838.99999999999989</v>
      </c>
      <c r="J10" s="26">
        <f t="shared" si="0"/>
        <v>832.99999999999989</v>
      </c>
      <c r="K10" s="26">
        <f t="shared" si="0"/>
        <v>823.00000000000011</v>
      </c>
      <c r="L10" s="26">
        <f t="shared" si="0"/>
        <v>818</v>
      </c>
      <c r="M10" s="26">
        <f t="shared" si="0"/>
        <v>812</v>
      </c>
      <c r="N10" s="26">
        <f t="shared" si="0"/>
        <v>808.00000000000023</v>
      </c>
    </row>
    <row r="11" spans="1:14" x14ac:dyDescent="0.25">
      <c r="A11" s="17" t="s">
        <v>34</v>
      </c>
      <c r="B11" s="18"/>
      <c r="C11" s="22">
        <v>440.00000000000006</v>
      </c>
      <c r="D11" s="22">
        <v>446</v>
      </c>
      <c r="E11" s="22">
        <v>438</v>
      </c>
      <c r="F11" s="22">
        <v>436.99999999999994</v>
      </c>
      <c r="G11" s="22">
        <v>435.99999999999994</v>
      </c>
      <c r="H11" s="22">
        <v>434.99999999999989</v>
      </c>
      <c r="I11" s="22">
        <v>429</v>
      </c>
      <c r="J11" s="22">
        <v>426.99999999999989</v>
      </c>
      <c r="K11" s="22">
        <v>424</v>
      </c>
      <c r="L11" s="22">
        <v>418</v>
      </c>
      <c r="M11" s="22">
        <v>416.99999999999994</v>
      </c>
      <c r="N11" s="22">
        <v>415.00000000000011</v>
      </c>
    </row>
    <row r="12" spans="1:14" x14ac:dyDescent="0.25">
      <c r="A12" s="27" t="s">
        <v>35</v>
      </c>
      <c r="B12" s="28"/>
      <c r="C12" s="29">
        <v>419.99999999999994</v>
      </c>
      <c r="D12" s="29">
        <v>423</v>
      </c>
      <c r="E12" s="29">
        <v>419.99999999999989</v>
      </c>
      <c r="F12" s="29">
        <v>418</v>
      </c>
      <c r="G12" s="29">
        <v>414</v>
      </c>
      <c r="H12" s="29">
        <v>413</v>
      </c>
      <c r="I12" s="29">
        <v>409.99999999999989</v>
      </c>
      <c r="J12" s="29">
        <v>406</v>
      </c>
      <c r="K12" s="29">
        <v>399.00000000000011</v>
      </c>
      <c r="L12" s="29">
        <v>400.00000000000006</v>
      </c>
      <c r="M12" s="29">
        <v>395</v>
      </c>
      <c r="N12" s="29">
        <v>393.00000000000006</v>
      </c>
    </row>
    <row r="13" spans="1:14" x14ac:dyDescent="0.25">
      <c r="A13" s="24" t="s">
        <v>36</v>
      </c>
      <c r="B13" s="18"/>
      <c r="C13" s="26">
        <f>SUM(C14:C15)</f>
        <v>1073.9999999999984</v>
      </c>
      <c r="D13" s="26">
        <f t="shared" ref="D13:N13" si="1">SUM(D14:D15)</f>
        <v>1098.0000000000014</v>
      </c>
      <c r="E13" s="26">
        <f t="shared" si="1"/>
        <v>1101.0000000000002</v>
      </c>
      <c r="F13" s="26">
        <f t="shared" si="1"/>
        <v>1115.9999999999986</v>
      </c>
      <c r="G13" s="26">
        <f t="shared" si="1"/>
        <v>1112.9999999999982</v>
      </c>
      <c r="H13" s="26">
        <f t="shared" si="1"/>
        <v>1108.0000000000018</v>
      </c>
      <c r="I13" s="26">
        <f t="shared" si="1"/>
        <v>1102.9999999999993</v>
      </c>
      <c r="J13" s="26">
        <f t="shared" si="1"/>
        <v>1120</v>
      </c>
      <c r="K13" s="26">
        <f t="shared" si="1"/>
        <v>1121.9999999999995</v>
      </c>
      <c r="L13" s="26">
        <f t="shared" si="1"/>
        <v>1126</v>
      </c>
      <c r="M13" s="26">
        <f t="shared" si="1"/>
        <v>1144.9999999999995</v>
      </c>
      <c r="N13" s="26">
        <f t="shared" si="1"/>
        <v>1150.9999999999977</v>
      </c>
    </row>
    <row r="14" spans="1:14" x14ac:dyDescent="0.25">
      <c r="A14" s="17" t="s">
        <v>37</v>
      </c>
      <c r="B14" s="18"/>
      <c r="C14" s="22">
        <v>513.8397135926449</v>
      </c>
      <c r="D14" s="22">
        <v>524.22059518191088</v>
      </c>
      <c r="E14" s="22">
        <v>530.41134661570641</v>
      </c>
      <c r="F14" s="22">
        <v>541.40048201367995</v>
      </c>
      <c r="G14" s="22">
        <v>542.13689018522246</v>
      </c>
      <c r="H14" s="22">
        <v>543.2635693023966</v>
      </c>
      <c r="I14" s="22">
        <v>541.85853173898658</v>
      </c>
      <c r="J14" s="22">
        <v>552.13046001638202</v>
      </c>
      <c r="K14" s="22">
        <v>554.62474047833439</v>
      </c>
      <c r="L14" s="22">
        <v>558.72455288548463</v>
      </c>
      <c r="M14" s="22">
        <v>569.96877709713272</v>
      </c>
      <c r="N14" s="22">
        <v>575.36274270080344</v>
      </c>
    </row>
    <row r="15" spans="1:14" x14ac:dyDescent="0.25">
      <c r="A15" s="10" t="s">
        <v>38</v>
      </c>
      <c r="B15" s="12"/>
      <c r="C15" s="23">
        <v>560.16028640735351</v>
      </c>
      <c r="D15" s="23">
        <v>573.7794048180906</v>
      </c>
      <c r="E15" s="23">
        <v>570.58865338429382</v>
      </c>
      <c r="F15" s="23">
        <v>574.59951798631869</v>
      </c>
      <c r="G15" s="23">
        <v>570.86310981477561</v>
      </c>
      <c r="H15" s="23">
        <v>564.73643069760521</v>
      </c>
      <c r="I15" s="23">
        <v>561.14146826101273</v>
      </c>
      <c r="J15" s="23">
        <v>567.86953998361787</v>
      </c>
      <c r="K15" s="23">
        <v>567.37525952166516</v>
      </c>
      <c r="L15" s="23">
        <v>567.27544711451526</v>
      </c>
      <c r="M15" s="23">
        <v>575.03122290286683</v>
      </c>
      <c r="N15" s="23">
        <v>575.6372572991944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-213.99999999999841</v>
      </c>
      <c r="D17" s="32">
        <f t="shared" ref="D17:N17" si="2">D10-D13</f>
        <v>-229.00000000000136</v>
      </c>
      <c r="E17" s="32">
        <f t="shared" si="2"/>
        <v>-243.00000000000034</v>
      </c>
      <c r="F17" s="32">
        <f t="shared" si="2"/>
        <v>-260.99999999999864</v>
      </c>
      <c r="G17" s="32">
        <f t="shared" si="2"/>
        <v>-262.99999999999818</v>
      </c>
      <c r="H17" s="32">
        <f t="shared" si="2"/>
        <v>-260.00000000000193</v>
      </c>
      <c r="I17" s="32">
        <f t="shared" si="2"/>
        <v>-263.99999999999943</v>
      </c>
      <c r="J17" s="32">
        <f t="shared" si="2"/>
        <v>-287.00000000000011</v>
      </c>
      <c r="K17" s="32">
        <f t="shared" si="2"/>
        <v>-298.99999999999943</v>
      </c>
      <c r="L17" s="32">
        <f t="shared" si="2"/>
        <v>-308</v>
      </c>
      <c r="M17" s="32">
        <f t="shared" si="2"/>
        <v>-332.99999999999955</v>
      </c>
      <c r="N17" s="32">
        <f t="shared" si="2"/>
        <v>-342.9999999999975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4047.1758969026978</v>
      </c>
      <c r="D19" s="26">
        <f t="shared" ref="D19:N19" si="3">SUM(D20:D21)</f>
        <v>4040.1758969026996</v>
      </c>
      <c r="E19" s="26">
        <f t="shared" si="3"/>
        <v>4039.6758969026987</v>
      </c>
      <c r="F19" s="26">
        <f t="shared" si="3"/>
        <v>4028.6758969026996</v>
      </c>
      <c r="G19" s="26">
        <f t="shared" si="3"/>
        <v>4029.1758969026973</v>
      </c>
      <c r="H19" s="26">
        <f t="shared" si="3"/>
        <v>4045.1758969027001</v>
      </c>
      <c r="I19" s="26">
        <f t="shared" si="3"/>
        <v>4047.6758969026996</v>
      </c>
      <c r="J19" s="26">
        <f t="shared" si="3"/>
        <v>4046.6758969026987</v>
      </c>
      <c r="K19" s="26">
        <f t="shared" si="3"/>
        <v>4047.6758969026978</v>
      </c>
      <c r="L19" s="26">
        <f t="shared" si="3"/>
        <v>4049.1758969026987</v>
      </c>
      <c r="M19" s="26">
        <f t="shared" si="3"/>
        <v>4049.8702348869074</v>
      </c>
      <c r="N19" s="26">
        <f t="shared" si="3"/>
        <v>4050.7520498796957</v>
      </c>
    </row>
    <row r="20" spans="1:14" x14ac:dyDescent="0.25">
      <c r="A20" s="60" t="s">
        <v>40</v>
      </c>
      <c r="B20" s="60"/>
      <c r="C20" s="22">
        <v>2023.007805247672</v>
      </c>
      <c r="D20" s="22">
        <v>2021.6982460423046</v>
      </c>
      <c r="E20" s="22">
        <v>2025.2936217592026</v>
      </c>
      <c r="F20" s="22">
        <v>2014.2881894581899</v>
      </c>
      <c r="G20" s="22">
        <v>2018.1563935439603</v>
      </c>
      <c r="H20" s="22">
        <v>2026.2197331025479</v>
      </c>
      <c r="I20" s="22">
        <v>2032.5172143208431</v>
      </c>
      <c r="J20" s="22">
        <v>2031.6531784595402</v>
      </c>
      <c r="K20" s="22">
        <v>2034.9003186905165</v>
      </c>
      <c r="L20" s="22">
        <v>2033.9502248940917</v>
      </c>
      <c r="M20" s="22">
        <v>2034.5723369999157</v>
      </c>
      <c r="N20" s="22">
        <v>2032.269319801751</v>
      </c>
    </row>
    <row r="21" spans="1:14" x14ac:dyDescent="0.25">
      <c r="A21" s="27" t="s">
        <v>41</v>
      </c>
      <c r="B21" s="27"/>
      <c r="C21" s="29">
        <v>2024.1680916550256</v>
      </c>
      <c r="D21" s="29">
        <v>2018.4776508603948</v>
      </c>
      <c r="E21" s="29">
        <v>2014.3822751434959</v>
      </c>
      <c r="F21" s="29">
        <v>2014.3877074445097</v>
      </c>
      <c r="G21" s="29">
        <v>2011.019503358737</v>
      </c>
      <c r="H21" s="29">
        <v>2018.9561638001521</v>
      </c>
      <c r="I21" s="29">
        <v>2015.1586825818565</v>
      </c>
      <c r="J21" s="29">
        <v>2015.0227184431587</v>
      </c>
      <c r="K21" s="29">
        <v>2012.7755782121815</v>
      </c>
      <c r="L21" s="29">
        <v>2015.2256720086068</v>
      </c>
      <c r="M21" s="29">
        <v>2015.2978978869917</v>
      </c>
      <c r="N21" s="29">
        <v>2018.4827300779448</v>
      </c>
    </row>
    <row r="22" spans="1:14" x14ac:dyDescent="0.25">
      <c r="A22" s="63" t="s">
        <v>44</v>
      </c>
      <c r="B22" s="63"/>
      <c r="C22" s="26">
        <f>SUM(C23:C24)</f>
        <v>3973.175896902701</v>
      </c>
      <c r="D22" s="26">
        <f t="shared" ref="D22:N22" si="4">SUM(D23:D24)</f>
        <v>3980.1758969026987</v>
      </c>
      <c r="E22" s="26">
        <f t="shared" si="4"/>
        <v>3980.6758969026996</v>
      </c>
      <c r="F22" s="26">
        <f t="shared" si="4"/>
        <v>3991.6758969026987</v>
      </c>
      <c r="G22" s="26">
        <f t="shared" si="4"/>
        <v>3991.1758969027014</v>
      </c>
      <c r="H22" s="26">
        <f t="shared" si="4"/>
        <v>3975.1758969026987</v>
      </c>
      <c r="I22" s="26">
        <f t="shared" si="4"/>
        <v>3972.6758969026982</v>
      </c>
      <c r="J22" s="26">
        <f t="shared" si="4"/>
        <v>3973.6758969026996</v>
      </c>
      <c r="K22" s="26">
        <f t="shared" si="4"/>
        <v>3972.6758969026996</v>
      </c>
      <c r="L22" s="26">
        <f t="shared" si="4"/>
        <v>3971.1758969026996</v>
      </c>
      <c r="M22" s="26">
        <f t="shared" si="4"/>
        <v>3976.8702348869074</v>
      </c>
      <c r="N22" s="26">
        <f t="shared" si="4"/>
        <v>3973.752049879698</v>
      </c>
    </row>
    <row r="23" spans="1:14" x14ac:dyDescent="0.25">
      <c r="A23" s="60" t="s">
        <v>42</v>
      </c>
      <c r="B23" s="60"/>
      <c r="C23" s="23">
        <v>1987.1680916550276</v>
      </c>
      <c r="D23" s="22">
        <v>1988.4776508603948</v>
      </c>
      <c r="E23" s="22">
        <v>1984.8822751434964</v>
      </c>
      <c r="F23" s="22">
        <v>1995.887707444509</v>
      </c>
      <c r="G23" s="22">
        <v>1992.0195033587388</v>
      </c>
      <c r="H23" s="22">
        <v>1983.9561638001512</v>
      </c>
      <c r="I23" s="22">
        <v>1977.6586825818556</v>
      </c>
      <c r="J23" s="22">
        <v>1978.5227184431587</v>
      </c>
      <c r="K23" s="22">
        <v>1975.2755782121824</v>
      </c>
      <c r="L23" s="22">
        <v>1976.2256720086075</v>
      </c>
      <c r="M23" s="22">
        <v>1975.6035599027832</v>
      </c>
      <c r="N23" s="22">
        <v>1977.9065771009473</v>
      </c>
    </row>
    <row r="24" spans="1:14" x14ac:dyDescent="0.25">
      <c r="A24" s="10" t="s">
        <v>43</v>
      </c>
      <c r="B24" s="10"/>
      <c r="C24" s="23">
        <v>1986.0078052476733</v>
      </c>
      <c r="D24" s="23">
        <v>1991.6982460423039</v>
      </c>
      <c r="E24" s="23">
        <v>1995.793621759203</v>
      </c>
      <c r="F24" s="23">
        <v>1995.7881894581899</v>
      </c>
      <c r="G24" s="23">
        <v>1999.1563935439624</v>
      </c>
      <c r="H24" s="23">
        <v>1991.2197331025475</v>
      </c>
      <c r="I24" s="23">
        <v>1995.0172143208426</v>
      </c>
      <c r="J24" s="23">
        <v>1995.1531784595411</v>
      </c>
      <c r="K24" s="23">
        <v>1997.4003186905172</v>
      </c>
      <c r="L24" s="23">
        <v>1994.9502248940919</v>
      </c>
      <c r="M24" s="23">
        <v>2001.2666749841242</v>
      </c>
      <c r="N24" s="23">
        <v>1995.8454727787507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73.999999999996817</v>
      </c>
      <c r="D26" s="32">
        <f t="shared" ref="D26:N26" si="5">D19-D22</f>
        <v>60.000000000000909</v>
      </c>
      <c r="E26" s="32">
        <f t="shared" si="5"/>
        <v>58.999999999999091</v>
      </c>
      <c r="F26" s="32">
        <f t="shared" si="5"/>
        <v>37.000000000000909</v>
      </c>
      <c r="G26" s="32">
        <f t="shared" si="5"/>
        <v>37.999999999995907</v>
      </c>
      <c r="H26" s="32">
        <f t="shared" si="5"/>
        <v>70.000000000001364</v>
      </c>
      <c r="I26" s="32">
        <f t="shared" si="5"/>
        <v>75.000000000001364</v>
      </c>
      <c r="J26" s="32">
        <f t="shared" si="5"/>
        <v>72.999999999999091</v>
      </c>
      <c r="K26" s="32">
        <f t="shared" si="5"/>
        <v>74.999999999998181</v>
      </c>
      <c r="L26" s="32">
        <f t="shared" si="5"/>
        <v>77.999999999999091</v>
      </c>
      <c r="M26" s="32">
        <f t="shared" si="5"/>
        <v>73</v>
      </c>
      <c r="N26" s="32">
        <f t="shared" si="5"/>
        <v>76.999999999997726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-140.00000000000159</v>
      </c>
      <c r="D30" s="32">
        <f t="shared" ref="D30:N30" si="6">D17+D26+D28</f>
        <v>-169.00000000000045</v>
      </c>
      <c r="E30" s="32">
        <f t="shared" si="6"/>
        <v>-184.00000000000125</v>
      </c>
      <c r="F30" s="32">
        <f t="shared" si="6"/>
        <v>-223.99999999999773</v>
      </c>
      <c r="G30" s="32">
        <f t="shared" si="6"/>
        <v>-225.00000000000227</v>
      </c>
      <c r="H30" s="32">
        <f t="shared" si="6"/>
        <v>-190.00000000000057</v>
      </c>
      <c r="I30" s="32">
        <f t="shared" si="6"/>
        <v>-188.99999999999807</v>
      </c>
      <c r="J30" s="32">
        <f t="shared" si="6"/>
        <v>-214.00000000000102</v>
      </c>
      <c r="K30" s="32">
        <f t="shared" si="6"/>
        <v>-224.00000000000125</v>
      </c>
      <c r="L30" s="32">
        <f t="shared" si="6"/>
        <v>-230.00000000000091</v>
      </c>
      <c r="M30" s="32">
        <f t="shared" si="6"/>
        <v>-259.99999999999955</v>
      </c>
      <c r="N30" s="32">
        <f t="shared" si="6"/>
        <v>-265.99999999999977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88990</v>
      </c>
      <c r="D32" s="21">
        <v>88821</v>
      </c>
      <c r="E32" s="21">
        <v>88637</v>
      </c>
      <c r="F32" s="21">
        <v>88413</v>
      </c>
      <c r="G32" s="21">
        <v>88188</v>
      </c>
      <c r="H32" s="21">
        <v>87998</v>
      </c>
      <c r="I32" s="21">
        <v>87808.999999999985</v>
      </c>
      <c r="J32" s="21">
        <v>87595</v>
      </c>
      <c r="K32" s="21">
        <v>87371</v>
      </c>
      <c r="L32" s="21">
        <v>87141</v>
      </c>
      <c r="M32" s="21">
        <v>86880.999999999985</v>
      </c>
      <c r="N32" s="21">
        <v>86615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-1.5707393694602834E-3</v>
      </c>
      <c r="D34" s="39">
        <f t="shared" ref="D34:N34" si="7">(D32/D8)-1</f>
        <v>-1.8990897853691235E-3</v>
      </c>
      <c r="E34" s="39">
        <f t="shared" si="7"/>
        <v>-2.0715821708829907E-3</v>
      </c>
      <c r="F34" s="39">
        <f t="shared" si="7"/>
        <v>-2.5271613434569851E-3</v>
      </c>
      <c r="G34" s="39">
        <f t="shared" si="7"/>
        <v>-2.5448746225102958E-3</v>
      </c>
      <c r="H34" s="39">
        <f t="shared" si="7"/>
        <v>-2.1544881389757853E-3</v>
      </c>
      <c r="I34" s="39">
        <f t="shared" si="7"/>
        <v>-2.1477760858202855E-3</v>
      </c>
      <c r="J34" s="39">
        <f t="shared" si="7"/>
        <v>-2.437107813549666E-3</v>
      </c>
      <c r="K34" s="39">
        <f t="shared" si="7"/>
        <v>-2.5572235858211112E-3</v>
      </c>
      <c r="L34" s="39">
        <f t="shared" si="7"/>
        <v>-2.6324524155612039E-3</v>
      </c>
      <c r="M34" s="39">
        <f t="shared" si="7"/>
        <v>-2.9836701437900848E-3</v>
      </c>
      <c r="N34" s="39">
        <f t="shared" si="7"/>
        <v>-3.0616590508855124E-3</v>
      </c>
    </row>
    <row r="35" spans="1:14" ht="15.75" thickBot="1" x14ac:dyDescent="0.3">
      <c r="A35" s="40" t="s">
        <v>15</v>
      </c>
      <c r="B35" s="41"/>
      <c r="C35" s="42">
        <f>(C32/$C$8)-1</f>
        <v>-1.5707393694602834E-3</v>
      </c>
      <c r="D35" s="42">
        <f t="shared" ref="D35:N35" si="8">(D32/$C$8)-1</f>
        <v>-3.4668461797374706E-3</v>
      </c>
      <c r="E35" s="42">
        <f t="shared" si="8"/>
        <v>-5.5312464938853667E-3</v>
      </c>
      <c r="F35" s="42">
        <f t="shared" si="8"/>
        <v>-8.0444294850219311E-3</v>
      </c>
      <c r="G35" s="42">
        <f t="shared" si="8"/>
        <v>-1.0568832043083121E-2</v>
      </c>
      <c r="H35" s="42">
        <f t="shared" si="8"/>
        <v>-1.2700549758779323E-2</v>
      </c>
      <c r="I35" s="42">
        <f t="shared" si="8"/>
        <v>-1.4821047907550899E-2</v>
      </c>
      <c r="J35" s="42">
        <f t="shared" si="8"/>
        <v>-1.7222035229440102E-2</v>
      </c>
      <c r="K35" s="42">
        <f t="shared" si="8"/>
        <v>-1.9735218220576667E-2</v>
      </c>
      <c r="L35" s="42">
        <f t="shared" si="8"/>
        <v>-2.2315718613261537E-2</v>
      </c>
      <c r="M35" s="42">
        <f t="shared" si="8"/>
        <v>-2.5232806013688047E-2</v>
      </c>
      <c r="N35" s="42">
        <f t="shared" si="8"/>
        <v>-2.821721081566253E-2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1.5238251501192306</v>
      </c>
      <c r="D41" s="47">
        <v>1.5432357780024173</v>
      </c>
      <c r="E41" s="47">
        <v>1.5281594554846722</v>
      </c>
      <c r="F41" s="47">
        <v>1.5291780370185852</v>
      </c>
      <c r="G41" s="47">
        <v>1.5302175406643928</v>
      </c>
      <c r="H41" s="47">
        <v>1.5386317389083379</v>
      </c>
      <c r="I41" s="47">
        <v>1.5357147563311957</v>
      </c>
      <c r="J41" s="47">
        <v>1.539303879015218</v>
      </c>
      <c r="K41" s="47">
        <v>1.5370048211887388</v>
      </c>
      <c r="L41" s="47">
        <v>1.543658405161495</v>
      </c>
      <c r="M41" s="47">
        <v>1.5480447268677995</v>
      </c>
      <c r="N41" s="47">
        <v>1.5568635985496899</v>
      </c>
    </row>
    <row r="43" spans="1:14" x14ac:dyDescent="0.25">
      <c r="A43" s="48" t="s">
        <v>31</v>
      </c>
      <c r="B43" s="48"/>
      <c r="C43" s="49">
        <v>119.6058023336409</v>
      </c>
      <c r="D43" s="49">
        <v>121.38345022830383</v>
      </c>
      <c r="E43" s="49">
        <v>120.75682566554035</v>
      </c>
      <c r="F43" s="49">
        <v>121.36959138214257</v>
      </c>
      <c r="G43" s="49">
        <v>120.09045862976924</v>
      </c>
      <c r="H43" s="49">
        <v>118.60438082771869</v>
      </c>
      <c r="I43" s="49">
        <v>116.87294231748021</v>
      </c>
      <c r="J43" s="49">
        <v>117.28723021109981</v>
      </c>
      <c r="K43" s="49">
        <v>116.19902013835529</v>
      </c>
      <c r="L43" s="49">
        <v>115.15534754688738</v>
      </c>
      <c r="M43" s="49">
        <v>115.45598553260282</v>
      </c>
      <c r="N43" s="49">
        <v>114.7228836447167</v>
      </c>
    </row>
    <row r="44" spans="1:14" x14ac:dyDescent="0.25">
      <c r="A44" s="19" t="s">
        <v>47</v>
      </c>
      <c r="B44" s="19"/>
      <c r="C44" s="50">
        <v>120.65201204298133</v>
      </c>
      <c r="D44" s="50">
        <v>121.08965688045461</v>
      </c>
      <c r="E44" s="50">
        <v>120.2815855560896</v>
      </c>
      <c r="F44" s="50">
        <v>120.71534311011675</v>
      </c>
      <c r="G44" s="50">
        <v>119.27488374920718</v>
      </c>
      <c r="H44" s="50">
        <v>117.6245539492279</v>
      </c>
      <c r="I44" s="50">
        <v>115.74322782246658</v>
      </c>
      <c r="J44" s="50">
        <v>116.03262351741461</v>
      </c>
      <c r="K44" s="50">
        <v>114.83921679755643</v>
      </c>
      <c r="L44" s="50">
        <v>113.7237793757848</v>
      </c>
      <c r="M44" s="50">
        <v>113.93060206307185</v>
      </c>
      <c r="N44" s="50">
        <v>113.15583751308647</v>
      </c>
    </row>
    <row r="45" spans="1:14" x14ac:dyDescent="0.25">
      <c r="A45" s="51" t="s">
        <v>48</v>
      </c>
      <c r="B45" s="51"/>
      <c r="C45" s="52">
        <v>118.66193500203283</v>
      </c>
      <c r="D45" s="52">
        <v>121.65311689915929</v>
      </c>
      <c r="E45" s="52">
        <v>121.20198280444373</v>
      </c>
      <c r="F45" s="52">
        <v>121.99256096221802</v>
      </c>
      <c r="G45" s="52">
        <v>120.87538640259378</v>
      </c>
      <c r="H45" s="52">
        <v>119.56248130557822</v>
      </c>
      <c r="I45" s="52">
        <v>117.98496418635989</v>
      </c>
      <c r="J45" s="52">
        <v>118.53335402241925</v>
      </c>
      <c r="K45" s="52">
        <v>117.55975464136343</v>
      </c>
      <c r="L45" s="52">
        <v>116.60100976506079</v>
      </c>
      <c r="M45" s="52">
        <v>117.00878999572504</v>
      </c>
      <c r="N45" s="52">
        <v>116.33316288833423</v>
      </c>
    </row>
    <row r="47" spans="1:14" x14ac:dyDescent="0.25">
      <c r="A47" s="48" t="s">
        <v>32</v>
      </c>
      <c r="B47" s="48"/>
      <c r="C47" s="49">
        <v>77.269878629736411</v>
      </c>
      <c r="D47" s="49">
        <v>77.106909302424697</v>
      </c>
      <c r="E47" s="49">
        <v>77.177164641477134</v>
      </c>
      <c r="F47" s="49">
        <v>77.119961976970643</v>
      </c>
      <c r="G47" s="49">
        <v>77.254888167240736</v>
      </c>
      <c r="H47" s="49">
        <v>77.408279865710469</v>
      </c>
      <c r="I47" s="49">
        <v>77.592291043038472</v>
      </c>
      <c r="J47" s="49">
        <v>77.550155552167141</v>
      </c>
      <c r="K47" s="49">
        <v>77.660782334020794</v>
      </c>
      <c r="L47" s="49">
        <v>77.770514339527864</v>
      </c>
      <c r="M47" s="49">
        <v>77.7447729953969</v>
      </c>
      <c r="N47" s="49">
        <v>77.821491266098107</v>
      </c>
    </row>
    <row r="48" spans="1:14" x14ac:dyDescent="0.25">
      <c r="A48" s="19" t="s">
        <v>45</v>
      </c>
      <c r="B48" s="19"/>
      <c r="C48" s="50">
        <v>74.935539161496266</v>
      </c>
      <c r="D48" s="50">
        <v>74.888651666727739</v>
      </c>
      <c r="E48" s="50">
        <v>74.978741058321134</v>
      </c>
      <c r="F48" s="50">
        <v>74.938747291914865</v>
      </c>
      <c r="G48" s="50">
        <v>75.096031834791717</v>
      </c>
      <c r="H48" s="50">
        <v>75.27937029674645</v>
      </c>
      <c r="I48" s="50">
        <v>75.496702747123024</v>
      </c>
      <c r="J48" s="50">
        <v>75.462757440645703</v>
      </c>
      <c r="K48" s="50">
        <v>75.599912097675485</v>
      </c>
      <c r="L48" s="50">
        <v>75.730963901641999</v>
      </c>
      <c r="M48" s="50">
        <v>75.716166628104062</v>
      </c>
      <c r="N48" s="50">
        <v>75.808134841963337</v>
      </c>
    </row>
    <row r="49" spans="1:14" x14ac:dyDescent="0.25">
      <c r="A49" s="51" t="s">
        <v>46</v>
      </c>
      <c r="B49" s="51"/>
      <c r="C49" s="52">
        <v>79.406473531296285</v>
      </c>
      <c r="D49" s="52">
        <v>79.147579378828553</v>
      </c>
      <c r="E49" s="52">
        <v>79.202884754183046</v>
      </c>
      <c r="F49" s="52">
        <v>79.138986945471359</v>
      </c>
      <c r="G49" s="52">
        <v>79.25638126978734</v>
      </c>
      <c r="H49" s="52">
        <v>79.386931332754244</v>
      </c>
      <c r="I49" s="52">
        <v>79.545200256393187</v>
      </c>
      <c r="J49" s="52">
        <v>79.500982705672456</v>
      </c>
      <c r="K49" s="52">
        <v>79.593474124120121</v>
      </c>
      <c r="L49" s="52">
        <v>79.686763305615941</v>
      </c>
      <c r="M49" s="52">
        <v>79.656603151245108</v>
      </c>
      <c r="N49" s="52">
        <v>79.72235493284515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14655</v>
      </c>
      <c r="D8" s="21">
        <v>14697.730276421908</v>
      </c>
      <c r="E8" s="21">
        <v>14743.594548814503</v>
      </c>
      <c r="F8" s="21">
        <v>14792.057834750754</v>
      </c>
      <c r="G8" s="21">
        <v>14840.797605518057</v>
      </c>
      <c r="H8" s="21">
        <v>14894.212639113039</v>
      </c>
      <c r="I8" s="21">
        <v>14959.836463541846</v>
      </c>
      <c r="J8" s="21">
        <v>15030.889972309506</v>
      </c>
      <c r="K8" s="21">
        <v>15102.203114504842</v>
      </c>
      <c r="L8" s="21">
        <v>15177.18885281351</v>
      </c>
      <c r="M8" s="21">
        <v>15256.151541890527</v>
      </c>
      <c r="N8" s="21">
        <v>15334.111360589957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143.85460058903786</v>
      </c>
      <c r="D10" s="26">
        <f t="shared" ref="D10:N10" si="0">SUM(D11:D12)</f>
        <v>147.82681948467697</v>
      </c>
      <c r="E10" s="26">
        <f t="shared" si="0"/>
        <v>148.26014001345936</v>
      </c>
      <c r="F10" s="26">
        <f t="shared" si="0"/>
        <v>149.97133544923506</v>
      </c>
      <c r="G10" s="26">
        <f t="shared" si="0"/>
        <v>151.40449575669507</v>
      </c>
      <c r="H10" s="26">
        <f t="shared" si="0"/>
        <v>153.34519642923792</v>
      </c>
      <c r="I10" s="26">
        <f t="shared" si="0"/>
        <v>154.04016123863735</v>
      </c>
      <c r="J10" s="26">
        <f t="shared" si="0"/>
        <v>155.07185528582372</v>
      </c>
      <c r="K10" s="26">
        <f t="shared" si="0"/>
        <v>155.34767992659584</v>
      </c>
      <c r="L10" s="26">
        <f t="shared" si="0"/>
        <v>156.43096063135587</v>
      </c>
      <c r="M10" s="26">
        <f t="shared" si="0"/>
        <v>157.05244523134104</v>
      </c>
      <c r="N10" s="26">
        <f t="shared" si="0"/>
        <v>157.940692253614</v>
      </c>
    </row>
    <row r="11" spans="1:14" x14ac:dyDescent="0.25">
      <c r="A11" s="20" t="s">
        <v>34</v>
      </c>
      <c r="B11" s="18"/>
      <c r="C11" s="22">
        <v>73.600028208344952</v>
      </c>
      <c r="D11" s="22">
        <v>75.869691012849174</v>
      </c>
      <c r="E11" s="22">
        <v>75.685246300577163</v>
      </c>
      <c r="F11" s="22">
        <v>76.652015896275685</v>
      </c>
      <c r="G11" s="22">
        <v>77.661600176375359</v>
      </c>
      <c r="H11" s="22">
        <v>78.661745809809545</v>
      </c>
      <c r="I11" s="22">
        <v>78.764277915822916</v>
      </c>
      <c r="J11" s="22">
        <v>79.490614894413824</v>
      </c>
      <c r="K11" s="22">
        <v>80.033312623179384</v>
      </c>
      <c r="L11" s="22">
        <v>79.936603354409229</v>
      </c>
      <c r="M11" s="22">
        <v>80.653780371267501</v>
      </c>
      <c r="N11" s="22">
        <v>81.120528818378475</v>
      </c>
    </row>
    <row r="12" spans="1:14" x14ac:dyDescent="0.25">
      <c r="A12" s="27" t="s">
        <v>35</v>
      </c>
      <c r="B12" s="28"/>
      <c r="C12" s="29">
        <v>70.254572380692906</v>
      </c>
      <c r="D12" s="29">
        <v>71.957128471827801</v>
      </c>
      <c r="E12" s="29">
        <v>72.574893712882201</v>
      </c>
      <c r="F12" s="29">
        <v>73.319319552959371</v>
      </c>
      <c r="G12" s="29">
        <v>73.742895580319711</v>
      </c>
      <c r="H12" s="29">
        <v>74.68345061942837</v>
      </c>
      <c r="I12" s="29">
        <v>75.275883322814437</v>
      </c>
      <c r="J12" s="29">
        <v>75.581240391409892</v>
      </c>
      <c r="K12" s="29">
        <v>75.314367303416461</v>
      </c>
      <c r="L12" s="29">
        <v>76.494357276946644</v>
      </c>
      <c r="M12" s="29">
        <v>76.398664860073538</v>
      </c>
      <c r="N12" s="29">
        <v>76.820163435235528</v>
      </c>
    </row>
    <row r="13" spans="1:14" x14ac:dyDescent="0.25">
      <c r="A13" s="33" t="s">
        <v>36</v>
      </c>
      <c r="B13" s="18"/>
      <c r="C13" s="26">
        <f>SUM(C14:C15)</f>
        <v>173.41220002918044</v>
      </c>
      <c r="D13" s="26">
        <f t="shared" ref="D13:N13" si="1">SUM(D14:D15)</f>
        <v>172.48907785958119</v>
      </c>
      <c r="E13" s="26">
        <f t="shared" si="1"/>
        <v>168.72771519643462</v>
      </c>
      <c r="F13" s="26">
        <f t="shared" si="1"/>
        <v>167.35432920596526</v>
      </c>
      <c r="G13" s="26">
        <f t="shared" si="1"/>
        <v>163.33245202118229</v>
      </c>
      <c r="H13" s="26">
        <f t="shared" si="1"/>
        <v>159.09999573731204</v>
      </c>
      <c r="I13" s="26">
        <f t="shared" si="1"/>
        <v>155.29297076916365</v>
      </c>
      <c r="J13" s="26">
        <f t="shared" si="1"/>
        <v>155.17806227488569</v>
      </c>
      <c r="K13" s="26">
        <f t="shared" si="1"/>
        <v>152.97959844370155</v>
      </c>
      <c r="L13" s="26">
        <f t="shared" si="1"/>
        <v>151.29903524423185</v>
      </c>
      <c r="M13" s="26">
        <f t="shared" si="1"/>
        <v>151.97975564258377</v>
      </c>
      <c r="N13" s="26">
        <f t="shared" si="1"/>
        <v>150.94011900915052</v>
      </c>
    </row>
    <row r="14" spans="1:14" x14ac:dyDescent="0.25">
      <c r="A14" s="20" t="s">
        <v>37</v>
      </c>
      <c r="B14" s="18"/>
      <c r="C14" s="22">
        <v>84.918190935772898</v>
      </c>
      <c r="D14" s="22">
        <v>83.194208202830268</v>
      </c>
      <c r="E14" s="22">
        <v>81.485873163476683</v>
      </c>
      <c r="F14" s="22">
        <v>80.596821476924205</v>
      </c>
      <c r="G14" s="22">
        <v>78.670360287649828</v>
      </c>
      <c r="H14" s="22">
        <v>77.067464034265853</v>
      </c>
      <c r="I14" s="22">
        <v>75.343842392098296</v>
      </c>
      <c r="J14" s="22">
        <v>75.440094951062591</v>
      </c>
      <c r="K14" s="22">
        <v>74.548815419970538</v>
      </c>
      <c r="L14" s="22">
        <v>74.084312611498788</v>
      </c>
      <c r="M14" s="22">
        <v>74.720728420527294</v>
      </c>
      <c r="N14" s="22">
        <v>74.681950854277886</v>
      </c>
    </row>
    <row r="15" spans="1:14" x14ac:dyDescent="0.25">
      <c r="A15" s="10" t="s">
        <v>38</v>
      </c>
      <c r="B15" s="12"/>
      <c r="C15" s="23">
        <v>88.494009093407527</v>
      </c>
      <c r="D15" s="23">
        <v>89.294869656750933</v>
      </c>
      <c r="E15" s="23">
        <v>87.241842032957933</v>
      </c>
      <c r="F15" s="23">
        <v>86.757507729041038</v>
      </c>
      <c r="G15" s="23">
        <v>84.662091733532449</v>
      </c>
      <c r="H15" s="23">
        <v>82.032531703046203</v>
      </c>
      <c r="I15" s="23">
        <v>79.94912837706535</v>
      </c>
      <c r="J15" s="23">
        <v>79.737967323823099</v>
      </c>
      <c r="K15" s="23">
        <v>78.430783023730996</v>
      </c>
      <c r="L15" s="23">
        <v>77.214722632733071</v>
      </c>
      <c r="M15" s="23">
        <v>77.25902722205646</v>
      </c>
      <c r="N15" s="23">
        <v>76.258168154872635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-29.557599440142582</v>
      </c>
      <c r="D17" s="32">
        <f t="shared" ref="D17:N17" si="2">D10-D13</f>
        <v>-24.662258374904212</v>
      </c>
      <c r="E17" s="32">
        <f t="shared" si="2"/>
        <v>-20.467575182975253</v>
      </c>
      <c r="F17" s="32">
        <f t="shared" si="2"/>
        <v>-17.382993756730201</v>
      </c>
      <c r="G17" s="32">
        <f t="shared" si="2"/>
        <v>-11.927956264487221</v>
      </c>
      <c r="H17" s="32">
        <f t="shared" si="2"/>
        <v>-5.7547993080741264</v>
      </c>
      <c r="I17" s="32">
        <f t="shared" si="2"/>
        <v>-1.2528095305262923</v>
      </c>
      <c r="J17" s="32">
        <f t="shared" si="2"/>
        <v>-0.1062069890619739</v>
      </c>
      <c r="K17" s="32">
        <f t="shared" si="2"/>
        <v>2.3680814828942971</v>
      </c>
      <c r="L17" s="32">
        <f t="shared" si="2"/>
        <v>5.1319253871240278</v>
      </c>
      <c r="M17" s="32">
        <f t="shared" si="2"/>
        <v>5.0726895887572709</v>
      </c>
      <c r="N17" s="32">
        <f t="shared" si="2"/>
        <v>7.0005732444634816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704.25396175887045</v>
      </c>
      <c r="D19" s="26">
        <f t="shared" ref="D19:N19" si="3">SUM(D20:D21)</f>
        <v>702.96826187246711</v>
      </c>
      <c r="E19" s="26">
        <f t="shared" si="3"/>
        <v>702.41866759926233</v>
      </c>
      <c r="F19" s="26">
        <f t="shared" si="3"/>
        <v>700.16364999323082</v>
      </c>
      <c r="G19" s="26">
        <f t="shared" si="3"/>
        <v>701.43226111821673</v>
      </c>
      <c r="H19" s="26">
        <f t="shared" si="3"/>
        <v>703.94631665410088</v>
      </c>
      <c r="I19" s="26">
        <f t="shared" si="3"/>
        <v>704.57644762656082</v>
      </c>
      <c r="J19" s="26">
        <f t="shared" si="3"/>
        <v>704.45207783489195</v>
      </c>
      <c r="K19" s="26">
        <f t="shared" si="3"/>
        <v>704.68147182030316</v>
      </c>
      <c r="L19" s="26">
        <f t="shared" si="3"/>
        <v>704.97375131038882</v>
      </c>
      <c r="M19" s="26">
        <f t="shared" si="3"/>
        <v>705.22287890641667</v>
      </c>
      <c r="N19" s="26">
        <f t="shared" si="3"/>
        <v>705.89709114141579</v>
      </c>
    </row>
    <row r="20" spans="1:14" x14ac:dyDescent="0.25">
      <c r="A20" s="60" t="s">
        <v>40</v>
      </c>
      <c r="B20" s="60"/>
      <c r="C20" s="22">
        <v>351.25458401597245</v>
      </c>
      <c r="D20" s="22">
        <v>350.62536135233256</v>
      </c>
      <c r="E20" s="22">
        <v>351.20840197828005</v>
      </c>
      <c r="F20" s="22">
        <v>349.65631667446939</v>
      </c>
      <c r="G20" s="22">
        <v>350.32361188391195</v>
      </c>
      <c r="H20" s="22">
        <v>352.37474583224918</v>
      </c>
      <c r="I20" s="22">
        <v>353.18225874805711</v>
      </c>
      <c r="J20" s="22">
        <v>353.11240028613247</v>
      </c>
      <c r="K20" s="22">
        <v>353.35096754634878</v>
      </c>
      <c r="L20" s="22">
        <v>353.27988919224038</v>
      </c>
      <c r="M20" s="22">
        <v>353.54468848328952</v>
      </c>
      <c r="N20" s="22">
        <v>353.33693463971883</v>
      </c>
    </row>
    <row r="21" spans="1:14" x14ac:dyDescent="0.25">
      <c r="A21" s="27" t="s">
        <v>41</v>
      </c>
      <c r="B21" s="27"/>
      <c r="C21" s="29">
        <v>352.99937774289793</v>
      </c>
      <c r="D21" s="29">
        <v>352.34290052013455</v>
      </c>
      <c r="E21" s="29">
        <v>351.21026562098223</v>
      </c>
      <c r="F21" s="29">
        <v>350.50733331876148</v>
      </c>
      <c r="G21" s="29">
        <v>351.10864923430478</v>
      </c>
      <c r="H21" s="29">
        <v>351.57157082185165</v>
      </c>
      <c r="I21" s="29">
        <v>351.39418887850377</v>
      </c>
      <c r="J21" s="29">
        <v>351.33967754875948</v>
      </c>
      <c r="K21" s="29">
        <v>351.33050427395432</v>
      </c>
      <c r="L21" s="29">
        <v>351.69386211814845</v>
      </c>
      <c r="M21" s="29">
        <v>351.67819042312715</v>
      </c>
      <c r="N21" s="29">
        <v>352.56015650169695</v>
      </c>
    </row>
    <row r="22" spans="1:14" x14ac:dyDescent="0.25">
      <c r="A22" s="63" t="s">
        <v>44</v>
      </c>
      <c r="B22" s="63"/>
      <c r="C22" s="26">
        <f>SUM(C23:C24)</f>
        <v>631.9660858968183</v>
      </c>
      <c r="D22" s="26">
        <f t="shared" ref="D22:N22" si="4">SUM(D23:D24)</f>
        <v>632.44173110497036</v>
      </c>
      <c r="E22" s="26">
        <f t="shared" si="4"/>
        <v>633.4878064800389</v>
      </c>
      <c r="F22" s="26">
        <f t="shared" si="4"/>
        <v>634.04088546919479</v>
      </c>
      <c r="G22" s="26">
        <f t="shared" si="4"/>
        <v>636.08927125874754</v>
      </c>
      <c r="H22" s="26">
        <f t="shared" si="4"/>
        <v>632.56769291721548</v>
      </c>
      <c r="I22" s="26">
        <f t="shared" si="4"/>
        <v>632.27012932837852</v>
      </c>
      <c r="J22" s="26">
        <f t="shared" si="4"/>
        <v>633.03272865049348</v>
      </c>
      <c r="K22" s="26">
        <f t="shared" si="4"/>
        <v>632.06381499453062</v>
      </c>
      <c r="L22" s="26">
        <f t="shared" si="4"/>
        <v>631.1429876204943</v>
      </c>
      <c r="M22" s="26">
        <f t="shared" si="4"/>
        <v>632.33574979574382</v>
      </c>
      <c r="N22" s="26">
        <f t="shared" si="4"/>
        <v>631.70410650822851</v>
      </c>
    </row>
    <row r="23" spans="1:14" x14ac:dyDescent="0.25">
      <c r="A23" s="60" t="s">
        <v>42</v>
      </c>
      <c r="B23" s="60"/>
      <c r="C23" s="23">
        <v>314.78137616153259</v>
      </c>
      <c r="D23" s="22">
        <v>314.91937598778458</v>
      </c>
      <c r="E23" s="22">
        <v>315.10161001262406</v>
      </c>
      <c r="F23" s="22">
        <v>316.73066904438036</v>
      </c>
      <c r="G23" s="22">
        <v>316.36174557623588</v>
      </c>
      <c r="H23" s="22">
        <v>315.90919311240691</v>
      </c>
      <c r="I23" s="22">
        <v>314.46568245907719</v>
      </c>
      <c r="J23" s="22">
        <v>314.88542473948394</v>
      </c>
      <c r="K23" s="22">
        <v>313.49495228868102</v>
      </c>
      <c r="L23" s="22">
        <v>313.12569275486493</v>
      </c>
      <c r="M23" s="22">
        <v>313.51015329318597</v>
      </c>
      <c r="N23" s="22">
        <v>313.69166527962733</v>
      </c>
    </row>
    <row r="24" spans="1:14" x14ac:dyDescent="0.25">
      <c r="A24" s="10" t="s">
        <v>43</v>
      </c>
      <c r="B24" s="10"/>
      <c r="C24" s="23">
        <v>317.18470973528571</v>
      </c>
      <c r="D24" s="23">
        <v>317.52235511718573</v>
      </c>
      <c r="E24" s="23">
        <v>318.38619646741483</v>
      </c>
      <c r="F24" s="23">
        <v>317.31021642481448</v>
      </c>
      <c r="G24" s="23">
        <v>319.72752568251167</v>
      </c>
      <c r="H24" s="23">
        <v>316.65849980480857</v>
      </c>
      <c r="I24" s="23">
        <v>317.80444686930127</v>
      </c>
      <c r="J24" s="23">
        <v>318.14730391100949</v>
      </c>
      <c r="K24" s="23">
        <v>318.5688627058496</v>
      </c>
      <c r="L24" s="23">
        <v>318.01729486562942</v>
      </c>
      <c r="M24" s="23">
        <v>318.82559650255791</v>
      </c>
      <c r="N24" s="23">
        <v>318.01244122860118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72.287875862052147</v>
      </c>
      <c r="D26" s="32">
        <f t="shared" ref="D26:N26" si="5">D19-D22</f>
        <v>70.526530767496752</v>
      </c>
      <c r="E26" s="32">
        <f t="shared" si="5"/>
        <v>68.930861119223437</v>
      </c>
      <c r="F26" s="32">
        <f t="shared" si="5"/>
        <v>66.122764524036029</v>
      </c>
      <c r="G26" s="32">
        <f t="shared" si="5"/>
        <v>65.342989859469185</v>
      </c>
      <c r="H26" s="32">
        <f t="shared" si="5"/>
        <v>71.378623736885402</v>
      </c>
      <c r="I26" s="32">
        <f t="shared" si="5"/>
        <v>72.306318298182305</v>
      </c>
      <c r="J26" s="32">
        <f t="shared" si="5"/>
        <v>71.41934918439847</v>
      </c>
      <c r="K26" s="32">
        <f t="shared" si="5"/>
        <v>72.617656825772542</v>
      </c>
      <c r="L26" s="32">
        <f t="shared" si="5"/>
        <v>73.830763689894525</v>
      </c>
      <c r="M26" s="32">
        <f t="shared" si="5"/>
        <v>72.887129110672845</v>
      </c>
      <c r="N26" s="32">
        <f t="shared" si="5"/>
        <v>74.19298463318728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42.730276421909565</v>
      </c>
      <c r="D30" s="32">
        <f t="shared" ref="D30:N30" si="6">D17+D26+D28</f>
        <v>45.86427239259254</v>
      </c>
      <c r="E30" s="32">
        <f t="shared" si="6"/>
        <v>48.463285936248184</v>
      </c>
      <c r="F30" s="32">
        <f t="shared" si="6"/>
        <v>48.739770767305828</v>
      </c>
      <c r="G30" s="32">
        <f t="shared" si="6"/>
        <v>53.415033594981963</v>
      </c>
      <c r="H30" s="32">
        <f t="shared" si="6"/>
        <v>65.623824428811275</v>
      </c>
      <c r="I30" s="32">
        <f t="shared" si="6"/>
        <v>71.053508767656012</v>
      </c>
      <c r="J30" s="32">
        <f t="shared" si="6"/>
        <v>71.313142195336496</v>
      </c>
      <c r="K30" s="32">
        <f t="shared" si="6"/>
        <v>74.985738308666839</v>
      </c>
      <c r="L30" s="32">
        <f t="shared" si="6"/>
        <v>78.962689077018553</v>
      </c>
      <c r="M30" s="32">
        <f t="shared" si="6"/>
        <v>77.959818699430116</v>
      </c>
      <c r="N30" s="32">
        <f t="shared" si="6"/>
        <v>81.193557877650761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14697.730276421908</v>
      </c>
      <c r="D32" s="21">
        <v>14743.594548814503</v>
      </c>
      <c r="E32" s="21">
        <v>14792.057834750754</v>
      </c>
      <c r="F32" s="21">
        <v>14840.797605518057</v>
      </c>
      <c r="G32" s="21">
        <v>14894.212639113039</v>
      </c>
      <c r="H32" s="21">
        <v>14959.836463541846</v>
      </c>
      <c r="I32" s="21">
        <v>15030.889972309506</v>
      </c>
      <c r="J32" s="21">
        <v>15102.203114504842</v>
      </c>
      <c r="K32" s="21">
        <v>15177.18885281351</v>
      </c>
      <c r="L32" s="21">
        <v>15256.151541890527</v>
      </c>
      <c r="M32" s="21">
        <v>15334.111360589957</v>
      </c>
      <c r="N32" s="21">
        <v>15415.304918467609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2.915747282286496E-3</v>
      </c>
      <c r="D34" s="39">
        <f t="shared" ref="D34:N34" si="7">(D32/D8)-1</f>
        <v>3.1205003446124202E-3</v>
      </c>
      <c r="E34" s="39">
        <f t="shared" si="7"/>
        <v>3.287073974789223E-3</v>
      </c>
      <c r="F34" s="39">
        <f t="shared" si="7"/>
        <v>3.2949959574115617E-3</v>
      </c>
      <c r="G34" s="39">
        <f t="shared" si="7"/>
        <v>3.5992023484723301E-3</v>
      </c>
      <c r="H34" s="39">
        <f t="shared" si="7"/>
        <v>4.4059948665211568E-3</v>
      </c>
      <c r="I34" s="39">
        <f t="shared" si="7"/>
        <v>4.7496180149309009E-3</v>
      </c>
      <c r="J34" s="39">
        <f t="shared" si="7"/>
        <v>4.7444391068467429E-3</v>
      </c>
      <c r="K34" s="39">
        <f t="shared" si="7"/>
        <v>4.9652185009119165E-3</v>
      </c>
      <c r="L34" s="39">
        <f t="shared" si="7"/>
        <v>5.2027216530536879E-3</v>
      </c>
      <c r="M34" s="39">
        <f t="shared" si="7"/>
        <v>5.1100579648390987E-3</v>
      </c>
      <c r="N34" s="39">
        <f t="shared" si="7"/>
        <v>5.2949633642498384E-3</v>
      </c>
    </row>
    <row r="35" spans="1:14" ht="15.75" thickBot="1" x14ac:dyDescent="0.3">
      <c r="A35" s="40" t="s">
        <v>15</v>
      </c>
      <c r="B35" s="41"/>
      <c r="C35" s="42">
        <f>(C32/$C$8)-1</f>
        <v>2.915747282286496E-3</v>
      </c>
      <c r="D35" s="42">
        <f t="shared" ref="D35:N35" si="8">(D32/$C$8)-1</f>
        <v>6.0453462172980199E-3</v>
      </c>
      <c r="E35" s="42">
        <f t="shared" si="8"/>
        <v>9.35229169230678E-3</v>
      </c>
      <c r="F35" s="42">
        <f t="shared" si="8"/>
        <v>1.267810341303699E-2</v>
      </c>
      <c r="G35" s="42">
        <f t="shared" si="8"/>
        <v>1.6322936821087541E-2</v>
      </c>
      <c r="H35" s="42">
        <f t="shared" si="8"/>
        <v>2.0800850463448928E-2</v>
      </c>
      <c r="I35" s="42">
        <f t="shared" si="8"/>
        <v>2.5649264572467079E-2</v>
      </c>
      <c r="J35" s="42">
        <f t="shared" si="8"/>
        <v>3.0515395053213323E-2</v>
      </c>
      <c r="K35" s="42">
        <f t="shared" si="8"/>
        <v>3.5632129158206016E-2</v>
      </c>
      <c r="L35" s="42">
        <f t="shared" si="8"/>
        <v>4.1020234861175453E-2</v>
      </c>
      <c r="M35" s="42">
        <f t="shared" si="8"/>
        <v>4.6339908603886482E-2</v>
      </c>
      <c r="N35" s="42">
        <f t="shared" si="8"/>
        <v>5.188024008649661E-2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1.5428564464185952</v>
      </c>
      <c r="D41" s="47">
        <v>1.562811326766822</v>
      </c>
      <c r="E41" s="47">
        <v>1.5473146184694588</v>
      </c>
      <c r="F41" s="47">
        <v>1.5480049941532477</v>
      </c>
      <c r="G41" s="47">
        <v>1.5490150297761751</v>
      </c>
      <c r="H41" s="47">
        <v>1.5570735104531515</v>
      </c>
      <c r="I41" s="47">
        <v>1.5544204877982137</v>
      </c>
      <c r="J41" s="47">
        <v>1.5573674721910655</v>
      </c>
      <c r="K41" s="47">
        <v>1.5546737834309168</v>
      </c>
      <c r="L41" s="47">
        <v>1.5614069168647207</v>
      </c>
      <c r="M41" s="47">
        <v>1.5655980869280675</v>
      </c>
      <c r="N41" s="47">
        <v>1.5744104133029748</v>
      </c>
    </row>
    <row r="43" spans="1:14" x14ac:dyDescent="0.25">
      <c r="A43" s="48" t="s">
        <v>31</v>
      </c>
      <c r="B43" s="48"/>
      <c r="C43" s="49">
        <v>118.81861923829064</v>
      </c>
      <c r="D43" s="49">
        <v>120.60822436545683</v>
      </c>
      <c r="E43" s="49">
        <v>119.99910056854816</v>
      </c>
      <c r="F43" s="49">
        <v>120.60998835211277</v>
      </c>
      <c r="G43" s="49">
        <v>119.31773321003922</v>
      </c>
      <c r="H43" s="49">
        <v>117.78051088530037</v>
      </c>
      <c r="I43" s="49">
        <v>116.00092287336089</v>
      </c>
      <c r="J43" s="49">
        <v>116.341547168847</v>
      </c>
      <c r="K43" s="49">
        <v>115.16741220650439</v>
      </c>
      <c r="L43" s="49">
        <v>114.05075936404089</v>
      </c>
      <c r="M43" s="49">
        <v>114.23692636065314</v>
      </c>
      <c r="N43" s="49">
        <v>113.40677611317649</v>
      </c>
    </row>
    <row r="44" spans="1:14" x14ac:dyDescent="0.25">
      <c r="A44" s="19" t="s">
        <v>47</v>
      </c>
      <c r="B44" s="19"/>
      <c r="C44" s="50">
        <v>120.22562787199298</v>
      </c>
      <c r="D44" s="50">
        <v>120.60822436545682</v>
      </c>
      <c r="E44" s="50">
        <v>119.73525444351527</v>
      </c>
      <c r="F44" s="50">
        <v>120.09853805670457</v>
      </c>
      <c r="G44" s="50">
        <v>118.58426595020484</v>
      </c>
      <c r="H44" s="50">
        <v>116.83223729083812</v>
      </c>
      <c r="I44" s="50">
        <v>114.88577386519817</v>
      </c>
      <c r="J44" s="50">
        <v>115.04609671929126</v>
      </c>
      <c r="K44" s="50">
        <v>113.74596316966719</v>
      </c>
      <c r="L44" s="50">
        <v>112.54437649987358</v>
      </c>
      <c r="M44" s="50">
        <v>112.63380275417519</v>
      </c>
      <c r="N44" s="50">
        <v>111.78472555864722</v>
      </c>
    </row>
    <row r="45" spans="1:14" x14ac:dyDescent="0.25">
      <c r="A45" s="51" t="s">
        <v>48</v>
      </c>
      <c r="B45" s="51"/>
      <c r="C45" s="52">
        <v>117.49908382026749</v>
      </c>
      <c r="D45" s="52">
        <v>120.60822436545681</v>
      </c>
      <c r="E45" s="52">
        <v>120.24659130602215</v>
      </c>
      <c r="F45" s="52">
        <v>121.08903895652384</v>
      </c>
      <c r="G45" s="52">
        <v>120.00747111259349</v>
      </c>
      <c r="H45" s="52">
        <v>118.68552147241363</v>
      </c>
      <c r="I45" s="52">
        <v>117.07183318072381</v>
      </c>
      <c r="J45" s="52">
        <v>117.59432000653882</v>
      </c>
      <c r="K45" s="52">
        <v>116.55183458549077</v>
      </c>
      <c r="L45" s="52">
        <v>115.53447025479623</v>
      </c>
      <c r="M45" s="52">
        <v>115.83139659548617</v>
      </c>
      <c r="N45" s="52">
        <v>115.04158146071292</v>
      </c>
    </row>
    <row r="47" spans="1:14" x14ac:dyDescent="0.25">
      <c r="A47" s="48" t="s">
        <v>32</v>
      </c>
      <c r="B47" s="48"/>
      <c r="C47" s="49">
        <v>77.367882513620017</v>
      </c>
      <c r="D47" s="49">
        <v>77.209892488354186</v>
      </c>
      <c r="E47" s="49">
        <v>77.279119622799726</v>
      </c>
      <c r="F47" s="49">
        <v>77.233288200542489</v>
      </c>
      <c r="G47" s="49">
        <v>77.367893601658267</v>
      </c>
      <c r="H47" s="49">
        <v>77.526046680873733</v>
      </c>
      <c r="I47" s="49">
        <v>77.705483662429842</v>
      </c>
      <c r="J47" s="49">
        <v>77.663223565189753</v>
      </c>
      <c r="K47" s="49">
        <v>77.775543745831072</v>
      </c>
      <c r="L47" s="49">
        <v>77.888598057005396</v>
      </c>
      <c r="M47" s="49">
        <v>77.858843163268205</v>
      </c>
      <c r="N47" s="49">
        <v>77.930339724669025</v>
      </c>
    </row>
    <row r="48" spans="1:14" x14ac:dyDescent="0.25">
      <c r="A48" s="19" t="s">
        <v>45</v>
      </c>
      <c r="B48" s="19"/>
      <c r="C48" s="50">
        <v>75.017987787022477</v>
      </c>
      <c r="D48" s="50">
        <v>74.981596313422799</v>
      </c>
      <c r="E48" s="50">
        <v>75.077838682153242</v>
      </c>
      <c r="F48" s="50">
        <v>75.038290692373408</v>
      </c>
      <c r="G48" s="50">
        <v>75.198697402594732</v>
      </c>
      <c r="H48" s="50">
        <v>75.38251422855754</v>
      </c>
      <c r="I48" s="50">
        <v>75.592101413807157</v>
      </c>
      <c r="J48" s="50">
        <v>75.565064049833737</v>
      </c>
      <c r="K48" s="50">
        <v>75.700344382743964</v>
      </c>
      <c r="L48" s="50">
        <v>75.82966839946225</v>
      </c>
      <c r="M48" s="50">
        <v>75.812485432252501</v>
      </c>
      <c r="N48" s="50">
        <v>75.905283183382409</v>
      </c>
    </row>
    <row r="49" spans="1:14" x14ac:dyDescent="0.25">
      <c r="A49" s="51" t="s">
        <v>46</v>
      </c>
      <c r="B49" s="51"/>
      <c r="C49" s="52">
        <v>79.547015682342533</v>
      </c>
      <c r="D49" s="52">
        <v>79.260382985982389</v>
      </c>
      <c r="E49" s="52">
        <v>79.303549101364354</v>
      </c>
      <c r="F49" s="52">
        <v>79.231245109751939</v>
      </c>
      <c r="G49" s="52">
        <v>79.338690202813424</v>
      </c>
      <c r="H49" s="52">
        <v>79.465937851512521</v>
      </c>
      <c r="I49" s="52">
        <v>79.620048524058149</v>
      </c>
      <c r="J49" s="52">
        <v>79.569860610758283</v>
      </c>
      <c r="K49" s="52">
        <v>79.664153582606289</v>
      </c>
      <c r="L49" s="52">
        <v>79.756604742653835</v>
      </c>
      <c r="M49" s="52">
        <v>79.719029356660201</v>
      </c>
      <c r="N49" s="52">
        <v>79.78137647485579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14964</v>
      </c>
      <c r="D8" s="21">
        <v>14815.297434480122</v>
      </c>
      <c r="E8" s="21">
        <v>14661.958269081553</v>
      </c>
      <c r="F8" s="21">
        <v>14505.574245914655</v>
      </c>
      <c r="G8" s="21">
        <v>14340.688898833845</v>
      </c>
      <c r="H8" s="21">
        <v>14173.468910661319</v>
      </c>
      <c r="I8" s="21">
        <v>14011.631344422092</v>
      </c>
      <c r="J8" s="21">
        <v>13849.220310192162</v>
      </c>
      <c r="K8" s="21">
        <v>13679.78016954864</v>
      </c>
      <c r="L8" s="21">
        <v>13506.689387864835</v>
      </c>
      <c r="M8" s="21">
        <v>13331.258242773705</v>
      </c>
      <c r="N8" s="21">
        <v>13146.909100158888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149.20859934926142</v>
      </c>
      <c r="D10" s="26">
        <f t="shared" ref="D10:N10" si="0">SUM(D11:D12)</f>
        <v>149.13489775823498</v>
      </c>
      <c r="E10" s="26">
        <f t="shared" si="0"/>
        <v>145.49408645525233</v>
      </c>
      <c r="F10" s="26">
        <f t="shared" si="0"/>
        <v>143.32299854645396</v>
      </c>
      <c r="G10" s="26">
        <f t="shared" si="0"/>
        <v>140.71878066175555</v>
      </c>
      <c r="H10" s="26">
        <f t="shared" si="0"/>
        <v>138.54011626101644</v>
      </c>
      <c r="I10" s="26">
        <f t="shared" si="0"/>
        <v>135.1861089774294</v>
      </c>
      <c r="J10" s="26">
        <f t="shared" si="0"/>
        <v>132.24825965061638</v>
      </c>
      <c r="K10" s="26">
        <f t="shared" si="0"/>
        <v>128.67810832656247</v>
      </c>
      <c r="L10" s="26">
        <f t="shared" si="0"/>
        <v>125.82174169961951</v>
      </c>
      <c r="M10" s="26">
        <f t="shared" si="0"/>
        <v>122.82483691636816</v>
      </c>
      <c r="N10" s="26">
        <f t="shared" si="0"/>
        <v>119.98385937571624</v>
      </c>
    </row>
    <row r="11" spans="1:14" x14ac:dyDescent="0.25">
      <c r="A11" s="20" t="s">
        <v>34</v>
      </c>
      <c r="B11" s="18"/>
      <c r="C11" s="22">
        <v>76.339283387994215</v>
      </c>
      <c r="D11" s="22">
        <v>76.541040736677573</v>
      </c>
      <c r="E11" s="22">
        <v>74.273204973660285</v>
      </c>
      <c r="F11" s="22">
        <v>73.253977034854245</v>
      </c>
      <c r="G11" s="22">
        <v>72.180456904147547</v>
      </c>
      <c r="H11" s="22">
        <v>71.0671586952148</v>
      </c>
      <c r="I11" s="22">
        <v>69.123767284049123</v>
      </c>
      <c r="J11" s="22">
        <v>67.791124694853764</v>
      </c>
      <c r="K11" s="22">
        <v>66.293460425835335</v>
      </c>
      <c r="L11" s="22">
        <v>64.295217641125859</v>
      </c>
      <c r="M11" s="22">
        <v>63.076301716903345</v>
      </c>
      <c r="N11" s="22">
        <v>61.625373317973072</v>
      </c>
    </row>
    <row r="12" spans="1:14" x14ac:dyDescent="0.25">
      <c r="A12" s="27" t="s">
        <v>35</v>
      </c>
      <c r="B12" s="28"/>
      <c r="C12" s="29">
        <v>72.869315961267205</v>
      </c>
      <c r="D12" s="29">
        <v>72.593857021557412</v>
      </c>
      <c r="E12" s="29">
        <v>71.220881481592045</v>
      </c>
      <c r="F12" s="29">
        <v>70.069021511599715</v>
      </c>
      <c r="G12" s="29">
        <v>68.538323757607998</v>
      </c>
      <c r="H12" s="29">
        <v>67.472957565801636</v>
      </c>
      <c r="I12" s="29">
        <v>66.062341693380276</v>
      </c>
      <c r="J12" s="29">
        <v>64.457134955762612</v>
      </c>
      <c r="K12" s="29">
        <v>62.384647900727131</v>
      </c>
      <c r="L12" s="29">
        <v>61.526524058493649</v>
      </c>
      <c r="M12" s="29">
        <v>59.748535199464811</v>
      </c>
      <c r="N12" s="29">
        <v>58.358486057743164</v>
      </c>
    </row>
    <row r="13" spans="1:14" x14ac:dyDescent="0.25">
      <c r="A13" s="33" t="s">
        <v>36</v>
      </c>
      <c r="B13" s="18"/>
      <c r="C13" s="26">
        <f>SUM(C14:C15)</f>
        <v>232.71753204739753</v>
      </c>
      <c r="D13" s="26">
        <f t="shared" ref="D13:N13" si="1">SUM(D14:D15)</f>
        <v>236.12310734035822</v>
      </c>
      <c r="E13" s="26">
        <f t="shared" si="1"/>
        <v>235.56100909316154</v>
      </c>
      <c r="F13" s="26">
        <f t="shared" si="1"/>
        <v>237.76942456103998</v>
      </c>
      <c r="G13" s="26">
        <f t="shared" si="1"/>
        <v>236.01662651633649</v>
      </c>
      <c r="H13" s="26">
        <f t="shared" si="1"/>
        <v>234.19927018759091</v>
      </c>
      <c r="I13" s="26">
        <f t="shared" si="1"/>
        <v>232.53546987053721</v>
      </c>
      <c r="J13" s="26">
        <f t="shared" si="1"/>
        <v>235.8724043939439</v>
      </c>
      <c r="K13" s="26">
        <f t="shared" si="1"/>
        <v>236.16963419149749</v>
      </c>
      <c r="L13" s="26">
        <f t="shared" si="1"/>
        <v>236.53676800598123</v>
      </c>
      <c r="M13" s="26">
        <f t="shared" si="1"/>
        <v>240.18202771661356</v>
      </c>
      <c r="N13" s="26">
        <f t="shared" si="1"/>
        <v>240.95536579254542</v>
      </c>
    </row>
    <row r="14" spans="1:14" x14ac:dyDescent="0.25">
      <c r="A14" s="20" t="s">
        <v>37</v>
      </c>
      <c r="B14" s="18"/>
      <c r="C14" s="22">
        <v>103.60056199883138</v>
      </c>
      <c r="D14" s="22">
        <v>107.26352594143331</v>
      </c>
      <c r="E14" s="22">
        <v>109.68527800837904</v>
      </c>
      <c r="F14" s="22">
        <v>112.67896838526475</v>
      </c>
      <c r="G14" s="22">
        <v>113.17822058623861</v>
      </c>
      <c r="H14" s="22">
        <v>113.80039729900187</v>
      </c>
      <c r="I14" s="22">
        <v>113.55274759120458</v>
      </c>
      <c r="J14" s="22">
        <v>116.23849703591512</v>
      </c>
      <c r="K14" s="22">
        <v>116.83647808232642</v>
      </c>
      <c r="L14" s="22">
        <v>117.85285712583907</v>
      </c>
      <c r="M14" s="22">
        <v>120.51460237218467</v>
      </c>
      <c r="N14" s="22">
        <v>121.80911854550948</v>
      </c>
    </row>
    <row r="15" spans="1:14" x14ac:dyDescent="0.25">
      <c r="A15" s="10" t="s">
        <v>38</v>
      </c>
      <c r="B15" s="12"/>
      <c r="C15" s="23">
        <v>129.11697004856615</v>
      </c>
      <c r="D15" s="23">
        <v>128.85958139892489</v>
      </c>
      <c r="E15" s="23">
        <v>125.87573108478249</v>
      </c>
      <c r="F15" s="23">
        <v>125.09045617577523</v>
      </c>
      <c r="G15" s="23">
        <v>122.83840593009788</v>
      </c>
      <c r="H15" s="23">
        <v>120.39887288858903</v>
      </c>
      <c r="I15" s="23">
        <v>118.98272227933265</v>
      </c>
      <c r="J15" s="23">
        <v>119.63390735802878</v>
      </c>
      <c r="K15" s="23">
        <v>119.33315610917109</v>
      </c>
      <c r="L15" s="23">
        <v>118.68391088014218</v>
      </c>
      <c r="M15" s="23">
        <v>119.66742534442891</v>
      </c>
      <c r="N15" s="23">
        <v>119.14624724703596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-83.508932698136107</v>
      </c>
      <c r="D17" s="32">
        <f t="shared" ref="D17:N17" si="2">D10-D13</f>
        <v>-86.988209582123233</v>
      </c>
      <c r="E17" s="32">
        <f t="shared" si="2"/>
        <v>-90.066922637909215</v>
      </c>
      <c r="F17" s="32">
        <f t="shared" si="2"/>
        <v>-94.446426014586024</v>
      </c>
      <c r="G17" s="32">
        <f t="shared" si="2"/>
        <v>-95.297845854580942</v>
      </c>
      <c r="H17" s="32">
        <f t="shared" si="2"/>
        <v>-95.659153926574476</v>
      </c>
      <c r="I17" s="32">
        <f t="shared" si="2"/>
        <v>-97.349360893107814</v>
      </c>
      <c r="J17" s="32">
        <f t="shared" si="2"/>
        <v>-103.62414474332752</v>
      </c>
      <c r="K17" s="32">
        <f t="shared" si="2"/>
        <v>-107.49152586493503</v>
      </c>
      <c r="L17" s="32">
        <f t="shared" si="2"/>
        <v>-110.71502630636172</v>
      </c>
      <c r="M17" s="32">
        <f t="shared" si="2"/>
        <v>-117.35719080024541</v>
      </c>
      <c r="N17" s="32">
        <f t="shared" si="2"/>
        <v>-120.97150641682919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676.38586500991119</v>
      </c>
      <c r="D19" s="26">
        <f t="shared" ref="D19:N19" si="3">SUM(D20:D21)</f>
        <v>676.24233610524391</v>
      </c>
      <c r="E19" s="26">
        <f t="shared" si="3"/>
        <v>675.82061871893052</v>
      </c>
      <c r="F19" s="26">
        <f t="shared" si="3"/>
        <v>673.68120224483869</v>
      </c>
      <c r="G19" s="26">
        <f t="shared" si="3"/>
        <v>671.84114904186913</v>
      </c>
      <c r="H19" s="26">
        <f t="shared" si="3"/>
        <v>674.8283900503427</v>
      </c>
      <c r="I19" s="26">
        <f t="shared" si="3"/>
        <v>674.85749860305134</v>
      </c>
      <c r="J19" s="26">
        <f t="shared" si="3"/>
        <v>674.27312767482204</v>
      </c>
      <c r="K19" s="26">
        <f t="shared" si="3"/>
        <v>674.47941719703363</v>
      </c>
      <c r="L19" s="26">
        <f t="shared" si="3"/>
        <v>674.75403909709712</v>
      </c>
      <c r="M19" s="26">
        <f t="shared" si="3"/>
        <v>673.68440388328054</v>
      </c>
      <c r="N19" s="26">
        <f t="shared" si="3"/>
        <v>673.43983827996942</v>
      </c>
    </row>
    <row r="20" spans="1:14" x14ac:dyDescent="0.25">
      <c r="A20" s="60" t="s">
        <v>40</v>
      </c>
      <c r="B20" s="60"/>
      <c r="C20" s="22">
        <v>339.71374443109556</v>
      </c>
      <c r="D20" s="22">
        <v>340.38384335190125</v>
      </c>
      <c r="E20" s="22">
        <v>340.44773188668279</v>
      </c>
      <c r="F20" s="22">
        <v>337.78260386398779</v>
      </c>
      <c r="G20" s="22">
        <v>338.38290971734142</v>
      </c>
      <c r="H20" s="22">
        <v>338.20063239094907</v>
      </c>
      <c r="I20" s="22">
        <v>340.0672275480693</v>
      </c>
      <c r="J20" s="22">
        <v>339.27722345773566</v>
      </c>
      <c r="K20" s="22">
        <v>340.43798035071728</v>
      </c>
      <c r="L20" s="22">
        <v>340.42488741620872</v>
      </c>
      <c r="M20" s="22">
        <v>339.83638784367105</v>
      </c>
      <c r="N20" s="22">
        <v>339.48570370003267</v>
      </c>
    </row>
    <row r="21" spans="1:14" x14ac:dyDescent="0.25">
      <c r="A21" s="27" t="s">
        <v>41</v>
      </c>
      <c r="B21" s="27"/>
      <c r="C21" s="29">
        <v>336.67212057881562</v>
      </c>
      <c r="D21" s="29">
        <v>335.85849275334266</v>
      </c>
      <c r="E21" s="29">
        <v>335.37288683224773</v>
      </c>
      <c r="F21" s="29">
        <v>335.89859838085084</v>
      </c>
      <c r="G21" s="29">
        <v>333.45823932452777</v>
      </c>
      <c r="H21" s="29">
        <v>336.62775765939364</v>
      </c>
      <c r="I21" s="29">
        <v>334.79027105498204</v>
      </c>
      <c r="J21" s="29">
        <v>334.99590421708643</v>
      </c>
      <c r="K21" s="29">
        <v>334.0414368463164</v>
      </c>
      <c r="L21" s="29">
        <v>334.32915168088846</v>
      </c>
      <c r="M21" s="29">
        <v>333.84801603960955</v>
      </c>
      <c r="N21" s="29">
        <v>333.95413457993675</v>
      </c>
    </row>
    <row r="22" spans="1:14" x14ac:dyDescent="0.25">
      <c r="A22" s="63" t="s">
        <v>44</v>
      </c>
      <c r="B22" s="63"/>
      <c r="C22" s="26">
        <f>SUM(C23:C24)</f>
        <v>741.57949783165373</v>
      </c>
      <c r="D22" s="26">
        <f t="shared" ref="D22:N22" si="4">SUM(D23:D24)</f>
        <v>742.59329192169071</v>
      </c>
      <c r="E22" s="26">
        <f t="shared" si="4"/>
        <v>742.1377192479182</v>
      </c>
      <c r="F22" s="26">
        <f t="shared" si="4"/>
        <v>744.12012331106075</v>
      </c>
      <c r="G22" s="26">
        <f t="shared" si="4"/>
        <v>743.76329135981359</v>
      </c>
      <c r="H22" s="26">
        <f t="shared" si="4"/>
        <v>741.00680236299661</v>
      </c>
      <c r="I22" s="26">
        <f t="shared" si="4"/>
        <v>739.91917193987319</v>
      </c>
      <c r="J22" s="26">
        <f t="shared" si="4"/>
        <v>740.08912357501936</v>
      </c>
      <c r="K22" s="26">
        <f t="shared" si="4"/>
        <v>740.07867301590136</v>
      </c>
      <c r="L22" s="26">
        <f t="shared" si="4"/>
        <v>739.47015788186695</v>
      </c>
      <c r="M22" s="26">
        <f t="shared" si="4"/>
        <v>740.6763556978517</v>
      </c>
      <c r="N22" s="26">
        <f t="shared" si="4"/>
        <v>739.40054290158491</v>
      </c>
    </row>
    <row r="23" spans="1:14" x14ac:dyDescent="0.25">
      <c r="A23" s="60" t="s">
        <v>42</v>
      </c>
      <c r="B23" s="60"/>
      <c r="C23" s="23">
        <v>371.86369313361536</v>
      </c>
      <c r="D23" s="22">
        <v>372.25325373535298</v>
      </c>
      <c r="E23" s="22">
        <v>371.45639288732195</v>
      </c>
      <c r="F23" s="22">
        <v>373.1730426988554</v>
      </c>
      <c r="G23" s="22">
        <v>372.30370612068646</v>
      </c>
      <c r="H23" s="22">
        <v>370.38263129171531</v>
      </c>
      <c r="I23" s="22">
        <v>369.18011852504333</v>
      </c>
      <c r="J23" s="22">
        <v>369.02741623967427</v>
      </c>
      <c r="K23" s="22">
        <v>368.91207277519391</v>
      </c>
      <c r="L23" s="22">
        <v>369.0764584319154</v>
      </c>
      <c r="M23" s="22">
        <v>368.77815138626977</v>
      </c>
      <c r="N23" s="22">
        <v>369.04111780917953</v>
      </c>
    </row>
    <row r="24" spans="1:14" x14ac:dyDescent="0.25">
      <c r="A24" s="10" t="s">
        <v>43</v>
      </c>
      <c r="B24" s="10"/>
      <c r="C24" s="23">
        <v>369.71580469803843</v>
      </c>
      <c r="D24" s="23">
        <v>370.34003818633772</v>
      </c>
      <c r="E24" s="23">
        <v>370.68132636059624</v>
      </c>
      <c r="F24" s="23">
        <v>370.94708061220541</v>
      </c>
      <c r="G24" s="23">
        <v>371.45958523912708</v>
      </c>
      <c r="H24" s="23">
        <v>370.6241710712813</v>
      </c>
      <c r="I24" s="23">
        <v>370.73905341482981</v>
      </c>
      <c r="J24" s="23">
        <v>371.06170733534509</v>
      </c>
      <c r="K24" s="23">
        <v>371.16660024070751</v>
      </c>
      <c r="L24" s="23">
        <v>370.39369944995155</v>
      </c>
      <c r="M24" s="23">
        <v>371.89820431158199</v>
      </c>
      <c r="N24" s="23">
        <v>370.35942509240544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-65.19363282174254</v>
      </c>
      <c r="D26" s="32">
        <f t="shared" ref="D26:N26" si="5">D19-D22</f>
        <v>-66.350955816446799</v>
      </c>
      <c r="E26" s="32">
        <f t="shared" si="5"/>
        <v>-66.31710052898768</v>
      </c>
      <c r="F26" s="32">
        <f t="shared" si="5"/>
        <v>-70.438921066222065</v>
      </c>
      <c r="G26" s="32">
        <f t="shared" si="5"/>
        <v>-71.922142317944463</v>
      </c>
      <c r="H26" s="32">
        <f t="shared" si="5"/>
        <v>-66.178412312653904</v>
      </c>
      <c r="I26" s="32">
        <f t="shared" si="5"/>
        <v>-65.061673336821855</v>
      </c>
      <c r="J26" s="32">
        <f t="shared" si="5"/>
        <v>-65.815995900197322</v>
      </c>
      <c r="K26" s="32">
        <f t="shared" si="5"/>
        <v>-65.599255818867732</v>
      </c>
      <c r="L26" s="32">
        <f t="shared" si="5"/>
        <v>-64.716118784769833</v>
      </c>
      <c r="M26" s="32">
        <f t="shared" si="5"/>
        <v>-66.991951814571166</v>
      </c>
      <c r="N26" s="32">
        <f t="shared" si="5"/>
        <v>-65.960704621615491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-148.70256551987865</v>
      </c>
      <c r="D30" s="32">
        <f t="shared" ref="D30:N30" si="6">D17+D26+D28</f>
        <v>-153.33916539857003</v>
      </c>
      <c r="E30" s="32">
        <f t="shared" si="6"/>
        <v>-156.3840231668969</v>
      </c>
      <c r="F30" s="32">
        <f t="shared" si="6"/>
        <v>-164.88534708080809</v>
      </c>
      <c r="G30" s="32">
        <f t="shared" si="6"/>
        <v>-167.2199881725254</v>
      </c>
      <c r="H30" s="32">
        <f t="shared" si="6"/>
        <v>-161.83756623922838</v>
      </c>
      <c r="I30" s="32">
        <f t="shared" si="6"/>
        <v>-162.41103422992967</v>
      </c>
      <c r="J30" s="32">
        <f t="shared" si="6"/>
        <v>-169.44014064352484</v>
      </c>
      <c r="K30" s="32">
        <f t="shared" si="6"/>
        <v>-173.09078168380276</v>
      </c>
      <c r="L30" s="32">
        <f t="shared" si="6"/>
        <v>-175.43114509113155</v>
      </c>
      <c r="M30" s="32">
        <f t="shared" si="6"/>
        <v>-184.34914261481657</v>
      </c>
      <c r="N30" s="32">
        <f t="shared" si="6"/>
        <v>-186.93221103844468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14815.297434480122</v>
      </c>
      <c r="D32" s="21">
        <v>14661.958269081553</v>
      </c>
      <c r="E32" s="21">
        <v>14505.574245914655</v>
      </c>
      <c r="F32" s="21">
        <v>14340.688898833845</v>
      </c>
      <c r="G32" s="21">
        <v>14173.468910661319</v>
      </c>
      <c r="H32" s="21">
        <v>14011.631344422092</v>
      </c>
      <c r="I32" s="21">
        <v>13849.220310192162</v>
      </c>
      <c r="J32" s="21">
        <v>13679.78016954864</v>
      </c>
      <c r="K32" s="21">
        <v>13506.689387864835</v>
      </c>
      <c r="L32" s="21">
        <v>13331.258242773705</v>
      </c>
      <c r="M32" s="21">
        <v>13146.909100158888</v>
      </c>
      <c r="N32" s="21">
        <v>12959.976889120442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-9.9373540176341812E-3</v>
      </c>
      <c r="D34" s="39">
        <f t="shared" ref="D34:N34" si="7">(D32/D8)-1</f>
        <v>-1.0350056492399395E-2</v>
      </c>
      <c r="E34" s="39">
        <f t="shared" si="7"/>
        <v>-1.06659710999637E-2</v>
      </c>
      <c r="F34" s="39">
        <f t="shared" si="7"/>
        <v>-1.1367033409742322E-2</v>
      </c>
      <c r="G34" s="39">
        <f t="shared" si="7"/>
        <v>-1.1660526865353349E-2</v>
      </c>
      <c r="H34" s="39">
        <f t="shared" si="7"/>
        <v>-1.1418345590576751E-2</v>
      </c>
      <c r="I34" s="39">
        <f t="shared" si="7"/>
        <v>-1.1591158105553778E-2</v>
      </c>
      <c r="J34" s="39">
        <f t="shared" si="7"/>
        <v>-1.2234633925118921E-2</v>
      </c>
      <c r="K34" s="39">
        <f t="shared" si="7"/>
        <v>-1.2653038246119408E-2</v>
      </c>
      <c r="L34" s="39">
        <f t="shared" si="7"/>
        <v>-1.298846371996587E-2</v>
      </c>
      <c r="M34" s="39">
        <f t="shared" si="7"/>
        <v>-1.3828337825107062E-2</v>
      </c>
      <c r="N34" s="39">
        <f t="shared" si="7"/>
        <v>-1.4218719366986932E-2</v>
      </c>
    </row>
    <row r="35" spans="1:14" ht="15.75" thickBot="1" x14ac:dyDescent="0.3">
      <c r="A35" s="40" t="s">
        <v>15</v>
      </c>
      <c r="B35" s="41"/>
      <c r="C35" s="42">
        <f>(C32/$C$8)-1</f>
        <v>-9.9373540176341812E-3</v>
      </c>
      <c r="D35" s="42">
        <f t="shared" ref="D35:N35" si="8">(D32/$C$8)-1</f>
        <v>-2.0184558334566116E-2</v>
      </c>
      <c r="E35" s="42">
        <f t="shared" si="8"/>
        <v>-3.0635241518667811E-2</v>
      </c>
      <c r="F35" s="42">
        <f t="shared" si="8"/>
        <v>-4.1654043114551897E-2</v>
      </c>
      <c r="G35" s="42">
        <f t="shared" si="8"/>
        <v>-5.2828861891117462E-2</v>
      </c>
      <c r="H35" s="42">
        <f t="shared" si="8"/>
        <v>-6.3643989279464575E-2</v>
      </c>
      <c r="I35" s="42">
        <f t="shared" si="8"/>
        <v>-7.4497439842811874E-2</v>
      </c>
      <c r="J35" s="42">
        <f t="shared" si="8"/>
        <v>-8.5820624863095496E-2</v>
      </c>
      <c r="K35" s="42">
        <f t="shared" si="8"/>
        <v>-9.7387771460516248E-2</v>
      </c>
      <c r="L35" s="42">
        <f t="shared" si="8"/>
        <v>-0.10911131764409887</v>
      </c>
      <c r="M35" s="42">
        <f t="shared" si="8"/>
        <v>-0.1214308273082807</v>
      </c>
      <c r="N35" s="42">
        <f t="shared" si="8"/>
        <v>-0.13392295581927005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1.5090100537354301</v>
      </c>
      <c r="D41" s="47">
        <v>1.5282506403124476</v>
      </c>
      <c r="E41" s="47">
        <v>1.5128238753432368</v>
      </c>
      <c r="F41" s="47">
        <v>1.5138350128360611</v>
      </c>
      <c r="G41" s="47">
        <v>1.5147489037434119</v>
      </c>
      <c r="H41" s="47">
        <v>1.5232158915261733</v>
      </c>
      <c r="I41" s="47">
        <v>1.5204382947707724</v>
      </c>
      <c r="J41" s="47">
        <v>1.523501401069177</v>
      </c>
      <c r="K41" s="47">
        <v>1.5216130135448076</v>
      </c>
      <c r="L41" s="47">
        <v>1.5280625925460398</v>
      </c>
      <c r="M41" s="47">
        <v>1.5326611323851425</v>
      </c>
      <c r="N41" s="47">
        <v>1.5416286918723814</v>
      </c>
    </row>
    <row r="43" spans="1:14" x14ac:dyDescent="0.25">
      <c r="A43" s="48" t="s">
        <v>31</v>
      </c>
      <c r="B43" s="48"/>
      <c r="C43" s="49">
        <v>141.13376967424313</v>
      </c>
      <c r="D43" s="49">
        <v>143.51394416074379</v>
      </c>
      <c r="E43" s="49">
        <v>142.89013461915224</v>
      </c>
      <c r="F43" s="49">
        <v>143.70603145497964</v>
      </c>
      <c r="G43" s="49">
        <v>142.25893860482461</v>
      </c>
      <c r="H43" s="49">
        <v>140.54959635826728</v>
      </c>
      <c r="I43" s="49">
        <v>138.54120432899097</v>
      </c>
      <c r="J43" s="49">
        <v>139.06442687347626</v>
      </c>
      <c r="K43" s="49">
        <v>137.81614063950488</v>
      </c>
      <c r="L43" s="49">
        <v>136.58371889478622</v>
      </c>
      <c r="M43" s="49">
        <v>136.94749481946408</v>
      </c>
      <c r="N43" s="49">
        <v>136.07900908363504</v>
      </c>
    </row>
    <row r="44" spans="1:14" x14ac:dyDescent="0.25">
      <c r="A44" s="19" t="s">
        <v>47</v>
      </c>
      <c r="B44" s="19"/>
      <c r="C44" s="50">
        <v>143.02944645541166</v>
      </c>
      <c r="D44" s="50">
        <v>143.51394416074376</v>
      </c>
      <c r="E44" s="50">
        <v>142.54289923920697</v>
      </c>
      <c r="F44" s="50">
        <v>143.05880788555703</v>
      </c>
      <c r="G44" s="50">
        <v>141.35514308115111</v>
      </c>
      <c r="H44" s="50">
        <v>139.40824744712822</v>
      </c>
      <c r="I44" s="50">
        <v>137.18417959629207</v>
      </c>
      <c r="J44" s="50">
        <v>137.53367169135177</v>
      </c>
      <c r="K44" s="50">
        <v>136.12931776895778</v>
      </c>
      <c r="L44" s="50">
        <v>134.80405812601111</v>
      </c>
      <c r="M44" s="50">
        <v>135.04235343219244</v>
      </c>
      <c r="N44" s="50">
        <v>134.10742090710607</v>
      </c>
    </row>
    <row r="45" spans="1:14" x14ac:dyDescent="0.25">
      <c r="A45" s="51" t="s">
        <v>48</v>
      </c>
      <c r="B45" s="51"/>
      <c r="C45" s="52">
        <v>139.64867399524789</v>
      </c>
      <c r="D45" s="52">
        <v>143.51394416074376</v>
      </c>
      <c r="E45" s="52">
        <v>143.194089981486</v>
      </c>
      <c r="F45" s="52">
        <v>144.29407149212884</v>
      </c>
      <c r="G45" s="52">
        <v>143.10194876544989</v>
      </c>
      <c r="H45" s="52">
        <v>141.64570786614047</v>
      </c>
      <c r="I45" s="52">
        <v>139.86157507445441</v>
      </c>
      <c r="J45" s="52">
        <v>140.58473128089975</v>
      </c>
      <c r="K45" s="52">
        <v>139.5086705133337</v>
      </c>
      <c r="L45" s="52">
        <v>138.39803286508683</v>
      </c>
      <c r="M45" s="52">
        <v>138.92123311829749</v>
      </c>
      <c r="N45" s="52">
        <v>138.15550471122341</v>
      </c>
    </row>
    <row r="47" spans="1:14" x14ac:dyDescent="0.25">
      <c r="A47" s="48" t="s">
        <v>32</v>
      </c>
      <c r="B47" s="48"/>
      <c r="C47" s="49">
        <v>75.241850491685994</v>
      </c>
      <c r="D47" s="49">
        <v>75.056088862101305</v>
      </c>
      <c r="E47" s="49">
        <v>75.119330820031948</v>
      </c>
      <c r="F47" s="49">
        <v>75.056698433038122</v>
      </c>
      <c r="G47" s="49">
        <v>75.189288373488694</v>
      </c>
      <c r="H47" s="49">
        <v>75.345707399307656</v>
      </c>
      <c r="I47" s="49">
        <v>75.531209604358523</v>
      </c>
      <c r="J47" s="49">
        <v>75.488908059918117</v>
      </c>
      <c r="K47" s="49">
        <v>75.606109640880192</v>
      </c>
      <c r="L47" s="49">
        <v>75.721125359079792</v>
      </c>
      <c r="M47" s="49">
        <v>75.6939652119583</v>
      </c>
      <c r="N47" s="49">
        <v>75.774588549020592</v>
      </c>
    </row>
    <row r="48" spans="1:14" x14ac:dyDescent="0.25">
      <c r="A48" s="19" t="s">
        <v>45</v>
      </c>
      <c r="B48" s="19"/>
      <c r="C48" s="50">
        <v>72.739347299133726</v>
      </c>
      <c r="D48" s="50">
        <v>72.706961424955281</v>
      </c>
      <c r="E48" s="50">
        <v>72.808263721280525</v>
      </c>
      <c r="F48" s="50">
        <v>72.772257506998088</v>
      </c>
      <c r="G48" s="50">
        <v>72.938141616854722</v>
      </c>
      <c r="H48" s="50">
        <v>73.128017777914607</v>
      </c>
      <c r="I48" s="50">
        <v>73.343747419265242</v>
      </c>
      <c r="J48" s="50">
        <v>73.320261957699088</v>
      </c>
      <c r="K48" s="50">
        <v>73.460574774218514</v>
      </c>
      <c r="L48" s="50">
        <v>73.594863372569591</v>
      </c>
      <c r="M48" s="50">
        <v>73.580912556767686</v>
      </c>
      <c r="N48" s="50">
        <v>73.678182182676494</v>
      </c>
    </row>
    <row r="49" spans="1:14" x14ac:dyDescent="0.25">
      <c r="A49" s="51" t="s">
        <v>46</v>
      </c>
      <c r="B49" s="51"/>
      <c r="C49" s="52">
        <v>77.541414278796765</v>
      </c>
      <c r="D49" s="52">
        <v>77.257053602850263</v>
      </c>
      <c r="E49" s="52">
        <v>77.305836025593322</v>
      </c>
      <c r="F49" s="52">
        <v>77.236939802913383</v>
      </c>
      <c r="G49" s="52">
        <v>77.350389372594705</v>
      </c>
      <c r="H49" s="52">
        <v>77.484697875659009</v>
      </c>
      <c r="I49" s="52">
        <v>77.645758066793178</v>
      </c>
      <c r="J49" s="52">
        <v>77.598989974124734</v>
      </c>
      <c r="K49" s="52">
        <v>77.698772452656343</v>
      </c>
      <c r="L49" s="52">
        <v>77.796585047429318</v>
      </c>
      <c r="M49" s="52">
        <v>77.762773207133392</v>
      </c>
      <c r="N49" s="52">
        <v>77.830340827716995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68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16790</v>
      </c>
      <c r="D8" s="21">
        <v>16789.723733531027</v>
      </c>
      <c r="E8" s="21">
        <v>16780.578744344584</v>
      </c>
      <c r="F8" s="21">
        <v>16767.085099931333</v>
      </c>
      <c r="G8" s="21">
        <v>16742.95215112115</v>
      </c>
      <c r="H8" s="21">
        <v>16719.228527191906</v>
      </c>
      <c r="I8" s="21">
        <v>16698.670029411383</v>
      </c>
      <c r="J8" s="21">
        <v>16676.675705178692</v>
      </c>
      <c r="K8" s="21">
        <v>16649.662983613918</v>
      </c>
      <c r="L8" s="21">
        <v>16619.653838074464</v>
      </c>
      <c r="M8" s="21">
        <v>16586.530281982214</v>
      </c>
      <c r="N8" s="21">
        <v>16547.048833762208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145.6723060254088</v>
      </c>
      <c r="D10" s="26">
        <f t="shared" ref="D10:N10" si="0">SUM(D11:D12)</f>
        <v>146.61729071863843</v>
      </c>
      <c r="E10" s="26">
        <f t="shared" si="0"/>
        <v>144.28390717319439</v>
      </c>
      <c r="F10" s="26">
        <f t="shared" si="0"/>
        <v>143.38639803009613</v>
      </c>
      <c r="G10" s="26">
        <f t="shared" si="0"/>
        <v>142.16865759359479</v>
      </c>
      <c r="H10" s="26">
        <f t="shared" si="0"/>
        <v>141.46505645561757</v>
      </c>
      <c r="I10" s="26">
        <f t="shared" si="0"/>
        <v>139.64489056411065</v>
      </c>
      <c r="J10" s="26">
        <f t="shared" si="0"/>
        <v>138.45476483304154</v>
      </c>
      <c r="K10" s="26">
        <f t="shared" si="0"/>
        <v>136.72656460262351</v>
      </c>
      <c r="L10" s="26">
        <f t="shared" si="0"/>
        <v>135.85932310465813</v>
      </c>
      <c r="M10" s="26">
        <f t="shared" si="0"/>
        <v>135.00486825732162</v>
      </c>
      <c r="N10" s="26">
        <f t="shared" si="0"/>
        <v>134.51054583260856</v>
      </c>
    </row>
    <row r="11" spans="1:14" x14ac:dyDescent="0.25">
      <c r="A11" s="20" t="s">
        <v>34</v>
      </c>
      <c r="B11" s="18"/>
      <c r="C11" s="22">
        <v>74.530017036255671</v>
      </c>
      <c r="D11" s="22">
        <v>75.24892020772468</v>
      </c>
      <c r="E11" s="22">
        <v>73.655421144357987</v>
      </c>
      <c r="F11" s="22">
        <v>73.286381215382463</v>
      </c>
      <c r="G11" s="22">
        <v>72.924158483302733</v>
      </c>
      <c r="H11" s="22">
        <v>72.567570233718911</v>
      </c>
      <c r="I11" s="22">
        <v>71.403644877238946</v>
      </c>
      <c r="J11" s="22">
        <v>70.972610544668342</v>
      </c>
      <c r="K11" s="22">
        <v>70.439931216904455</v>
      </c>
      <c r="L11" s="22">
        <v>69.424446280864416</v>
      </c>
      <c r="M11" s="22">
        <v>69.331317811949646</v>
      </c>
      <c r="N11" s="22">
        <v>69.086480842243262</v>
      </c>
    </row>
    <row r="12" spans="1:14" x14ac:dyDescent="0.25">
      <c r="A12" s="27" t="s">
        <v>35</v>
      </c>
      <c r="B12" s="28"/>
      <c r="C12" s="29">
        <v>71.14228898915313</v>
      </c>
      <c r="D12" s="29">
        <v>71.368370510913749</v>
      </c>
      <c r="E12" s="29">
        <v>70.628486028836406</v>
      </c>
      <c r="F12" s="29">
        <v>70.100016814713669</v>
      </c>
      <c r="G12" s="29">
        <v>69.244499110292054</v>
      </c>
      <c r="H12" s="29">
        <v>68.89748622189866</v>
      </c>
      <c r="I12" s="29">
        <v>68.241245686871707</v>
      </c>
      <c r="J12" s="29">
        <v>67.482154288373195</v>
      </c>
      <c r="K12" s="29">
        <v>66.286633385719057</v>
      </c>
      <c r="L12" s="29">
        <v>66.434876823793715</v>
      </c>
      <c r="M12" s="29">
        <v>65.673550445371973</v>
      </c>
      <c r="N12" s="29">
        <v>65.424064990365295</v>
      </c>
    </row>
    <row r="13" spans="1:14" x14ac:dyDescent="0.25">
      <c r="A13" s="33" t="s">
        <v>36</v>
      </c>
      <c r="B13" s="18"/>
      <c r="C13" s="26">
        <f>SUM(C14:C15)</f>
        <v>219.3665586737811</v>
      </c>
      <c r="D13" s="26">
        <f t="shared" ref="D13:N13" si="1">SUM(D14:D15)</f>
        <v>226.8531983043998</v>
      </c>
      <c r="E13" s="26">
        <f t="shared" si="1"/>
        <v>229.05340432572729</v>
      </c>
      <c r="F13" s="26">
        <f t="shared" si="1"/>
        <v>234.03416490792961</v>
      </c>
      <c r="G13" s="26">
        <f t="shared" si="1"/>
        <v>234.70546219822415</v>
      </c>
      <c r="H13" s="26">
        <f t="shared" si="1"/>
        <v>235.26753758694315</v>
      </c>
      <c r="I13" s="26">
        <f t="shared" si="1"/>
        <v>235.94444390260489</v>
      </c>
      <c r="J13" s="26">
        <f t="shared" si="1"/>
        <v>240.23817607175863</v>
      </c>
      <c r="K13" s="26">
        <f t="shared" si="1"/>
        <v>241.97506230926854</v>
      </c>
      <c r="L13" s="26">
        <f t="shared" si="1"/>
        <v>244.2604108801637</v>
      </c>
      <c r="M13" s="26">
        <f t="shared" si="1"/>
        <v>249.785097706052</v>
      </c>
      <c r="N13" s="26">
        <f t="shared" si="1"/>
        <v>252.42841785739938</v>
      </c>
    </row>
    <row r="14" spans="1:14" x14ac:dyDescent="0.25">
      <c r="A14" s="20" t="s">
        <v>37</v>
      </c>
      <c r="B14" s="18"/>
      <c r="C14" s="22">
        <v>100.30662889151499</v>
      </c>
      <c r="D14" s="22">
        <v>104.36695689375097</v>
      </c>
      <c r="E14" s="22">
        <v>107.2586676861233</v>
      </c>
      <c r="F14" s="22">
        <v>111.37484993188515</v>
      </c>
      <c r="G14" s="22">
        <v>112.87464543691476</v>
      </c>
      <c r="H14" s="22">
        <v>114.17710563428329</v>
      </c>
      <c r="I14" s="22">
        <v>115.06128880814326</v>
      </c>
      <c r="J14" s="22">
        <v>118.10969771846351</v>
      </c>
      <c r="K14" s="22">
        <v>119.68138423696224</v>
      </c>
      <c r="L14" s="22">
        <v>121.46173256621711</v>
      </c>
      <c r="M14" s="22">
        <v>124.56640093074292</v>
      </c>
      <c r="N14" s="22">
        <v>126.48923035686617</v>
      </c>
    </row>
    <row r="15" spans="1:14" x14ac:dyDescent="0.25">
      <c r="A15" s="10" t="s">
        <v>38</v>
      </c>
      <c r="B15" s="12"/>
      <c r="C15" s="23">
        <v>119.05992978226611</v>
      </c>
      <c r="D15" s="23">
        <v>122.48624141064883</v>
      </c>
      <c r="E15" s="23">
        <v>121.794736639604</v>
      </c>
      <c r="F15" s="23">
        <v>122.65931497604444</v>
      </c>
      <c r="G15" s="23">
        <v>121.83081676130938</v>
      </c>
      <c r="H15" s="23">
        <v>121.09043195265986</v>
      </c>
      <c r="I15" s="23">
        <v>120.88315509446163</v>
      </c>
      <c r="J15" s="23">
        <v>122.12847835329512</v>
      </c>
      <c r="K15" s="23">
        <v>122.29367807230631</v>
      </c>
      <c r="L15" s="23">
        <v>122.79867831394658</v>
      </c>
      <c r="M15" s="23">
        <v>125.21869677530907</v>
      </c>
      <c r="N15" s="23">
        <v>125.93918750053322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-73.694252648372299</v>
      </c>
      <c r="D17" s="32">
        <f t="shared" ref="D17:N17" si="2">D10-D13</f>
        <v>-80.235907585761367</v>
      </c>
      <c r="E17" s="32">
        <f t="shared" si="2"/>
        <v>-84.769497152532892</v>
      </c>
      <c r="F17" s="32">
        <f t="shared" si="2"/>
        <v>-90.647766877833476</v>
      </c>
      <c r="G17" s="32">
        <f t="shared" si="2"/>
        <v>-92.536804604629367</v>
      </c>
      <c r="H17" s="32">
        <f t="shared" si="2"/>
        <v>-93.802481131325578</v>
      </c>
      <c r="I17" s="32">
        <f t="shared" si="2"/>
        <v>-96.299553338494235</v>
      </c>
      <c r="J17" s="32">
        <f t="shared" si="2"/>
        <v>-101.78341123871709</v>
      </c>
      <c r="K17" s="32">
        <f t="shared" si="2"/>
        <v>-105.24849770664503</v>
      </c>
      <c r="L17" s="32">
        <f t="shared" si="2"/>
        <v>-108.40108777550557</v>
      </c>
      <c r="M17" s="32">
        <f t="shared" si="2"/>
        <v>-114.78022944873038</v>
      </c>
      <c r="N17" s="32">
        <f t="shared" si="2"/>
        <v>-117.91787202479082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747.8268918920528</v>
      </c>
      <c r="D19" s="26">
        <f t="shared" ref="D19:N19" si="3">SUM(D20:D21)</f>
        <v>746.54536016556312</v>
      </c>
      <c r="E19" s="26">
        <f t="shared" si="3"/>
        <v>746.44680188021255</v>
      </c>
      <c r="F19" s="26">
        <f t="shared" si="3"/>
        <v>744.26080522216307</v>
      </c>
      <c r="G19" s="26">
        <f t="shared" si="3"/>
        <v>745.49593982804356</v>
      </c>
      <c r="H19" s="26">
        <f t="shared" si="3"/>
        <v>748.48958020329337</v>
      </c>
      <c r="I19" s="26">
        <f t="shared" si="3"/>
        <v>748.10622159801346</v>
      </c>
      <c r="J19" s="26">
        <f t="shared" si="3"/>
        <v>747.82268810073458</v>
      </c>
      <c r="K19" s="26">
        <f t="shared" si="3"/>
        <v>747.92180429113819</v>
      </c>
      <c r="L19" s="26">
        <f t="shared" si="3"/>
        <v>747.9302473568639</v>
      </c>
      <c r="M19" s="26">
        <f t="shared" si="3"/>
        <v>748.93205090575088</v>
      </c>
      <c r="N19" s="26">
        <f t="shared" si="3"/>
        <v>749.35157706630389</v>
      </c>
    </row>
    <row r="20" spans="1:14" x14ac:dyDescent="0.25">
      <c r="A20" s="60" t="s">
        <v>40</v>
      </c>
      <c r="B20" s="60"/>
      <c r="C20" s="22">
        <v>375.24623458336754</v>
      </c>
      <c r="D20" s="22">
        <v>374.89824325056304</v>
      </c>
      <c r="E20" s="22">
        <v>375.38708184425082</v>
      </c>
      <c r="F20" s="22">
        <v>373.32470715291379</v>
      </c>
      <c r="G20" s="22">
        <v>374.53355924293658</v>
      </c>
      <c r="H20" s="22">
        <v>376.07163387683448</v>
      </c>
      <c r="I20" s="22">
        <v>376.90571659087186</v>
      </c>
      <c r="J20" s="22">
        <v>376.55933046817762</v>
      </c>
      <c r="K20" s="22">
        <v>377.24833644538904</v>
      </c>
      <c r="L20" s="22">
        <v>376.86878836145189</v>
      </c>
      <c r="M20" s="22">
        <v>377.65558625944692</v>
      </c>
      <c r="N20" s="22">
        <v>377.12638396839526</v>
      </c>
    </row>
    <row r="21" spans="1:14" x14ac:dyDescent="0.25">
      <c r="A21" s="27" t="s">
        <v>41</v>
      </c>
      <c r="B21" s="27"/>
      <c r="C21" s="29">
        <v>372.58065730868532</v>
      </c>
      <c r="D21" s="29">
        <v>371.64711691500008</v>
      </c>
      <c r="E21" s="29">
        <v>371.05972003596173</v>
      </c>
      <c r="F21" s="29">
        <v>370.93609806924923</v>
      </c>
      <c r="G21" s="29">
        <v>370.96238058510698</v>
      </c>
      <c r="H21" s="29">
        <v>372.41794632645883</v>
      </c>
      <c r="I21" s="29">
        <v>371.2005050071416</v>
      </c>
      <c r="J21" s="29">
        <v>371.26335763255696</v>
      </c>
      <c r="K21" s="29">
        <v>370.67346784574914</v>
      </c>
      <c r="L21" s="29">
        <v>371.06145899541195</v>
      </c>
      <c r="M21" s="29">
        <v>371.27646464630391</v>
      </c>
      <c r="N21" s="29">
        <v>372.22519309790863</v>
      </c>
    </row>
    <row r="22" spans="1:14" x14ac:dyDescent="0.25">
      <c r="A22" s="63" t="s">
        <v>44</v>
      </c>
      <c r="B22" s="63"/>
      <c r="C22" s="26">
        <f>SUM(C23:C24)</f>
        <v>674.40890571265334</v>
      </c>
      <c r="D22" s="26">
        <f t="shared" ref="D22:N22" si="4">SUM(D23:D24)</f>
        <v>675.45444176625006</v>
      </c>
      <c r="E22" s="26">
        <f t="shared" si="4"/>
        <v>675.1709491409249</v>
      </c>
      <c r="F22" s="26">
        <f t="shared" si="4"/>
        <v>677.74598715451236</v>
      </c>
      <c r="G22" s="26">
        <f t="shared" si="4"/>
        <v>676.68275915265917</v>
      </c>
      <c r="H22" s="26">
        <f t="shared" si="4"/>
        <v>675.24559685249312</v>
      </c>
      <c r="I22" s="26">
        <f t="shared" si="4"/>
        <v>673.80099249220655</v>
      </c>
      <c r="J22" s="26">
        <f t="shared" si="4"/>
        <v>673.05199842679372</v>
      </c>
      <c r="K22" s="26">
        <f t="shared" si="4"/>
        <v>672.6824521239464</v>
      </c>
      <c r="L22" s="26">
        <f t="shared" si="4"/>
        <v>672.65271567360912</v>
      </c>
      <c r="M22" s="26">
        <f t="shared" si="4"/>
        <v>673.63326967702483</v>
      </c>
      <c r="N22" s="26">
        <f t="shared" si="4"/>
        <v>673.83629026375934</v>
      </c>
    </row>
    <row r="23" spans="1:14" x14ac:dyDescent="0.25">
      <c r="A23" s="60" t="s">
        <v>42</v>
      </c>
      <c r="B23" s="60"/>
      <c r="C23" s="23">
        <v>338.83004672651379</v>
      </c>
      <c r="D23" s="22">
        <v>338.58857226778599</v>
      </c>
      <c r="E23" s="22">
        <v>337.55926278452512</v>
      </c>
      <c r="F23" s="22">
        <v>339.67660346469592</v>
      </c>
      <c r="G23" s="22">
        <v>338.79504327350656</v>
      </c>
      <c r="H23" s="22">
        <v>337.55288522816574</v>
      </c>
      <c r="I23" s="22">
        <v>336.55120831716533</v>
      </c>
      <c r="J23" s="22">
        <v>335.95679678708535</v>
      </c>
      <c r="K23" s="22">
        <v>335.42303939587873</v>
      </c>
      <c r="L23" s="22">
        <v>335.72572819420992</v>
      </c>
      <c r="M23" s="22">
        <v>336.06111753954065</v>
      </c>
      <c r="N23" s="22">
        <v>336.65661022188721</v>
      </c>
    </row>
    <row r="24" spans="1:14" x14ac:dyDescent="0.25">
      <c r="A24" s="10" t="s">
        <v>43</v>
      </c>
      <c r="B24" s="10"/>
      <c r="C24" s="23">
        <v>335.57885898613955</v>
      </c>
      <c r="D24" s="23">
        <v>336.86586949846406</v>
      </c>
      <c r="E24" s="23">
        <v>337.61168635639973</v>
      </c>
      <c r="F24" s="23">
        <v>338.06938368981645</v>
      </c>
      <c r="G24" s="23">
        <v>337.88771587915267</v>
      </c>
      <c r="H24" s="23">
        <v>337.69271162432739</v>
      </c>
      <c r="I24" s="23">
        <v>337.24978417504121</v>
      </c>
      <c r="J24" s="23">
        <v>337.09520163970831</v>
      </c>
      <c r="K24" s="23">
        <v>337.25941272806767</v>
      </c>
      <c r="L24" s="23">
        <v>336.9269874793992</v>
      </c>
      <c r="M24" s="23">
        <v>337.57215213748424</v>
      </c>
      <c r="N24" s="23">
        <v>337.17968004187213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73.417986179399463</v>
      </c>
      <c r="D26" s="32">
        <f t="shared" ref="D26:N26" si="5">D19-D22</f>
        <v>71.090918399313068</v>
      </c>
      <c r="E26" s="32">
        <f t="shared" si="5"/>
        <v>71.275852739287643</v>
      </c>
      <c r="F26" s="32">
        <f t="shared" si="5"/>
        <v>66.514818067650708</v>
      </c>
      <c r="G26" s="32">
        <f t="shared" si="5"/>
        <v>68.813180675384388</v>
      </c>
      <c r="H26" s="32">
        <f t="shared" si="5"/>
        <v>73.243983350800249</v>
      </c>
      <c r="I26" s="32">
        <f t="shared" si="5"/>
        <v>74.305229105806916</v>
      </c>
      <c r="J26" s="32">
        <f t="shared" si="5"/>
        <v>74.770689673940865</v>
      </c>
      <c r="K26" s="32">
        <f t="shared" si="5"/>
        <v>75.239352167191782</v>
      </c>
      <c r="L26" s="32">
        <f t="shared" si="5"/>
        <v>75.277531683254779</v>
      </c>
      <c r="M26" s="32">
        <f t="shared" si="5"/>
        <v>75.298781228726057</v>
      </c>
      <c r="N26" s="32">
        <f t="shared" si="5"/>
        <v>75.515286802544551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-0.27626646897283536</v>
      </c>
      <c r="D30" s="32">
        <f t="shared" ref="D30:N30" si="6">D17+D26+D28</f>
        <v>-9.1449891864482993</v>
      </c>
      <c r="E30" s="32">
        <f t="shared" si="6"/>
        <v>-13.493644413245249</v>
      </c>
      <c r="F30" s="32">
        <f t="shared" si="6"/>
        <v>-24.132948810182768</v>
      </c>
      <c r="G30" s="32">
        <f t="shared" si="6"/>
        <v>-23.72362392924498</v>
      </c>
      <c r="H30" s="32">
        <f t="shared" si="6"/>
        <v>-20.558497780525329</v>
      </c>
      <c r="I30" s="32">
        <f t="shared" si="6"/>
        <v>-21.994324232687319</v>
      </c>
      <c r="J30" s="32">
        <f t="shared" si="6"/>
        <v>-27.012721564776228</v>
      </c>
      <c r="K30" s="32">
        <f t="shared" si="6"/>
        <v>-30.009145539453243</v>
      </c>
      <c r="L30" s="32">
        <f t="shared" si="6"/>
        <v>-33.123556092250794</v>
      </c>
      <c r="M30" s="32">
        <f t="shared" si="6"/>
        <v>-39.481448220004324</v>
      </c>
      <c r="N30" s="32">
        <f t="shared" si="6"/>
        <v>-42.402585222246273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16789.723733531027</v>
      </c>
      <c r="D32" s="21">
        <v>16780.578744344584</v>
      </c>
      <c r="E32" s="21">
        <v>16767.085099931333</v>
      </c>
      <c r="F32" s="21">
        <v>16742.95215112115</v>
      </c>
      <c r="G32" s="21">
        <v>16719.228527191906</v>
      </c>
      <c r="H32" s="21">
        <v>16698.670029411383</v>
      </c>
      <c r="I32" s="21">
        <v>16676.675705178692</v>
      </c>
      <c r="J32" s="21">
        <v>16649.662983613918</v>
      </c>
      <c r="K32" s="21">
        <v>16619.653838074464</v>
      </c>
      <c r="L32" s="21">
        <v>16586.530281982214</v>
      </c>
      <c r="M32" s="21">
        <v>16547.048833762208</v>
      </c>
      <c r="N32" s="21">
        <v>16504.646248539961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-1.6454226859585752E-5</v>
      </c>
      <c r="D34" s="39">
        <f t="shared" ref="D34:N34" si="7">(D32/D8)-1</f>
        <v>-5.4467776430289216E-4</v>
      </c>
      <c r="E34" s="39">
        <f t="shared" si="7"/>
        <v>-8.0412270749596892E-4</v>
      </c>
      <c r="F34" s="39">
        <f t="shared" si="7"/>
        <v>-1.4393049636446387E-3</v>
      </c>
      <c r="G34" s="39">
        <f t="shared" si="7"/>
        <v>-1.416931955315559E-3</v>
      </c>
      <c r="H34" s="39">
        <f t="shared" si="7"/>
        <v>-1.2296319622097096E-3</v>
      </c>
      <c r="I34" s="39">
        <f t="shared" si="7"/>
        <v>-1.3171302980389266E-3</v>
      </c>
      <c r="J34" s="39">
        <f t="shared" si="7"/>
        <v>-1.6197905411319269E-3</v>
      </c>
      <c r="K34" s="39">
        <f t="shared" si="7"/>
        <v>-1.8023875659818334E-3</v>
      </c>
      <c r="L34" s="39">
        <f t="shared" si="7"/>
        <v>-1.9930352590357137E-3</v>
      </c>
      <c r="M34" s="39">
        <f t="shared" si="7"/>
        <v>-2.3803319650821386E-3</v>
      </c>
      <c r="N34" s="39">
        <f t="shared" si="7"/>
        <v>-2.5625466902430283E-3</v>
      </c>
    </row>
    <row r="35" spans="1:14" ht="15.75" thickBot="1" x14ac:dyDescent="0.3">
      <c r="A35" s="40" t="s">
        <v>15</v>
      </c>
      <c r="B35" s="41"/>
      <c r="C35" s="42">
        <f>(C32/$C$8)-1</f>
        <v>-1.6454226859585752E-5</v>
      </c>
      <c r="D35" s="42">
        <f t="shared" ref="D35:N35" si="8">(D32/$C$8)-1</f>
        <v>-5.6112302891098143E-4</v>
      </c>
      <c r="E35" s="42">
        <f t="shared" si="8"/>
        <v>-1.3647945246376691E-3</v>
      </c>
      <c r="F35" s="42">
        <f t="shared" si="8"/>
        <v>-2.8021351327486288E-3</v>
      </c>
      <c r="G35" s="42">
        <f t="shared" si="8"/>
        <v>-4.2150966532515932E-3</v>
      </c>
      <c r="H35" s="42">
        <f t="shared" si="8"/>
        <v>-5.4395455978926144E-3</v>
      </c>
      <c r="I35" s="42">
        <f t="shared" si="8"/>
        <v>-6.749511305616962E-3</v>
      </c>
      <c r="J35" s="42">
        <f t="shared" si="8"/>
        <v>-8.3583690521787934E-3</v>
      </c>
      <c r="K35" s="42">
        <f t="shared" si="8"/>
        <v>-1.0145691597709061E-2</v>
      </c>
      <c r="L35" s="42">
        <f t="shared" si="8"/>
        <v>-1.2118506135663232E-2</v>
      </c>
      <c r="M35" s="42">
        <f t="shared" si="8"/>
        <v>-1.4469992033221635E-2</v>
      </c>
      <c r="N35" s="42">
        <f t="shared" si="8"/>
        <v>-1.6995458693272125E-2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1.4746823816084857</v>
      </c>
      <c r="D41" s="47">
        <v>1.4929684829268381</v>
      </c>
      <c r="E41" s="47">
        <v>1.4780416092490023</v>
      </c>
      <c r="F41" s="47">
        <v>1.4789413868850609</v>
      </c>
      <c r="G41" s="47">
        <v>1.4797110303433214</v>
      </c>
      <c r="H41" s="47">
        <v>1.4875196583171417</v>
      </c>
      <c r="I41" s="47">
        <v>1.4843320175890833</v>
      </c>
      <c r="J41" s="47">
        <v>1.4873415898982858</v>
      </c>
      <c r="K41" s="47">
        <v>1.485203579717127</v>
      </c>
      <c r="L41" s="47">
        <v>1.4912014831365594</v>
      </c>
      <c r="M41" s="47">
        <v>1.4951657303489889</v>
      </c>
      <c r="N41" s="47">
        <v>1.5033246138451282</v>
      </c>
    </row>
    <row r="43" spans="1:14" x14ac:dyDescent="0.25">
      <c r="A43" s="48" t="s">
        <v>31</v>
      </c>
      <c r="B43" s="48"/>
      <c r="C43" s="49">
        <v>117.7121433041092</v>
      </c>
      <c r="D43" s="49">
        <v>119.60791358143757</v>
      </c>
      <c r="E43" s="49">
        <v>119.05292048719343</v>
      </c>
      <c r="F43" s="49">
        <v>119.70548721176374</v>
      </c>
      <c r="G43" s="49">
        <v>118.48504994574149</v>
      </c>
      <c r="H43" s="49">
        <v>117.07134705699475</v>
      </c>
      <c r="I43" s="49">
        <v>115.3974575689499</v>
      </c>
      <c r="J43" s="49">
        <v>115.81357530492123</v>
      </c>
      <c r="K43" s="49">
        <v>114.77649770320602</v>
      </c>
      <c r="L43" s="49">
        <v>113.76521945740109</v>
      </c>
      <c r="M43" s="49">
        <v>114.09745542592161</v>
      </c>
      <c r="N43" s="49">
        <v>113.3991092611295</v>
      </c>
    </row>
    <row r="44" spans="1:14" x14ac:dyDescent="0.25">
      <c r="A44" s="19" t="s">
        <v>47</v>
      </c>
      <c r="B44" s="19"/>
      <c r="C44" s="50">
        <v>119.24606106184281</v>
      </c>
      <c r="D44" s="50">
        <v>119.60791358143756</v>
      </c>
      <c r="E44" s="50">
        <v>118.76090010270352</v>
      </c>
      <c r="F44" s="50">
        <v>119.16705443867345</v>
      </c>
      <c r="G44" s="50">
        <v>117.73494195580847</v>
      </c>
      <c r="H44" s="50">
        <v>116.10019204949766</v>
      </c>
      <c r="I44" s="50">
        <v>114.24463209025289</v>
      </c>
      <c r="J44" s="50">
        <v>114.51978827995043</v>
      </c>
      <c r="K44" s="50">
        <v>113.36867616240673</v>
      </c>
      <c r="L44" s="50">
        <v>112.26239900336826</v>
      </c>
      <c r="M44" s="50">
        <v>112.45725716765864</v>
      </c>
      <c r="N44" s="50">
        <v>111.69247824808384</v>
      </c>
    </row>
    <row r="45" spans="1:14" x14ac:dyDescent="0.25">
      <c r="A45" s="51" t="s">
        <v>48</v>
      </c>
      <c r="B45" s="51"/>
      <c r="C45" s="52">
        <v>116.45013549047471</v>
      </c>
      <c r="D45" s="52">
        <v>119.60791358143757</v>
      </c>
      <c r="E45" s="52">
        <v>119.31128036568674</v>
      </c>
      <c r="F45" s="52">
        <v>120.19861712768238</v>
      </c>
      <c r="G45" s="52">
        <v>119.18859572795806</v>
      </c>
      <c r="H45" s="52">
        <v>118.0020570889027</v>
      </c>
      <c r="I45" s="52">
        <v>116.51658348275787</v>
      </c>
      <c r="J45" s="52">
        <v>117.09290192337851</v>
      </c>
      <c r="K45" s="52">
        <v>116.18851602585299</v>
      </c>
      <c r="L45" s="52">
        <v>115.2917902213774</v>
      </c>
      <c r="M45" s="52">
        <v>115.77728003422604</v>
      </c>
      <c r="N45" s="52">
        <v>115.16650811160011</v>
      </c>
    </row>
    <row r="47" spans="1:14" x14ac:dyDescent="0.25">
      <c r="A47" s="48" t="s">
        <v>32</v>
      </c>
      <c r="B47" s="48"/>
      <c r="C47" s="49">
        <v>77.50467287206618</v>
      </c>
      <c r="D47" s="49">
        <v>77.315023267813217</v>
      </c>
      <c r="E47" s="49">
        <v>77.374699193842275</v>
      </c>
      <c r="F47" s="49">
        <v>77.302550100295974</v>
      </c>
      <c r="G47" s="49">
        <v>77.427756580906618</v>
      </c>
      <c r="H47" s="49">
        <v>77.576312303453236</v>
      </c>
      <c r="I47" s="49">
        <v>77.752504960256132</v>
      </c>
      <c r="J47" s="49">
        <v>77.704474909037387</v>
      </c>
      <c r="K47" s="49">
        <v>77.811427386399075</v>
      </c>
      <c r="L47" s="49">
        <v>77.916876564638542</v>
      </c>
      <c r="M47" s="49">
        <v>77.885350579509492</v>
      </c>
      <c r="N47" s="49">
        <v>77.959735557652081</v>
      </c>
    </row>
    <row r="48" spans="1:14" x14ac:dyDescent="0.25">
      <c r="A48" s="19" t="s">
        <v>45</v>
      </c>
      <c r="B48" s="19"/>
      <c r="C48" s="50">
        <v>75.126613309965194</v>
      </c>
      <c r="D48" s="50">
        <v>75.090026105659845</v>
      </c>
      <c r="E48" s="50">
        <v>75.186018966623436</v>
      </c>
      <c r="F48" s="50">
        <v>75.146297237671021</v>
      </c>
      <c r="G48" s="50">
        <v>75.306432073614999</v>
      </c>
      <c r="H48" s="50">
        <v>75.489947245079719</v>
      </c>
      <c r="I48" s="50">
        <v>75.699228859947397</v>
      </c>
      <c r="J48" s="50">
        <v>75.672013574945112</v>
      </c>
      <c r="K48" s="50">
        <v>75.807043274191415</v>
      </c>
      <c r="L48" s="50">
        <v>75.93611920986244</v>
      </c>
      <c r="M48" s="50">
        <v>75.918772741263709</v>
      </c>
      <c r="N48" s="50">
        <v>76.011346127981454</v>
      </c>
    </row>
    <row r="49" spans="1:14" x14ac:dyDescent="0.25">
      <c r="A49" s="51" t="s">
        <v>46</v>
      </c>
      <c r="B49" s="51"/>
      <c r="C49" s="52">
        <v>79.642397235889916</v>
      </c>
      <c r="D49" s="52">
        <v>79.355627242402633</v>
      </c>
      <c r="E49" s="52">
        <v>79.398520323872603</v>
      </c>
      <c r="F49" s="52">
        <v>79.326043432121324</v>
      </c>
      <c r="G49" s="52">
        <v>79.433201641797936</v>
      </c>
      <c r="H49" s="52">
        <v>79.56011132367955</v>
      </c>
      <c r="I49" s="52">
        <v>79.71389249696594</v>
      </c>
      <c r="J49" s="52">
        <v>79.663530389978476</v>
      </c>
      <c r="K49" s="52">
        <v>79.757559788868718</v>
      </c>
      <c r="L49" s="52">
        <v>79.84975250071723</v>
      </c>
      <c r="M49" s="52">
        <v>79.811983974564171</v>
      </c>
      <c r="N49" s="52">
        <v>79.874075581607144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12456</v>
      </c>
      <c r="D8" s="21">
        <v>12351.779301077064</v>
      </c>
      <c r="E8" s="21">
        <v>12240.982061937109</v>
      </c>
      <c r="F8" s="21">
        <v>12125.285229543215</v>
      </c>
      <c r="G8" s="21">
        <v>12002.593604996038</v>
      </c>
      <c r="H8" s="21">
        <v>11877.013901423752</v>
      </c>
      <c r="I8" s="21">
        <v>11754.250864138694</v>
      </c>
      <c r="J8" s="21">
        <v>11630.603714631196</v>
      </c>
      <c r="K8" s="21">
        <v>11502.567112442201</v>
      </c>
      <c r="L8" s="21">
        <v>11371.514067817083</v>
      </c>
      <c r="M8" s="21">
        <v>11239.908484982716</v>
      </c>
      <c r="N8" s="21">
        <v>11103.267640078211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116.04522704042346</v>
      </c>
      <c r="D10" s="26">
        <f t="shared" ref="D10:N10" si="0">SUM(D11:D12)</f>
        <v>115.15972078221942</v>
      </c>
      <c r="E10" s="26">
        <f t="shared" si="0"/>
        <v>111.74693534479427</v>
      </c>
      <c r="F10" s="26">
        <f t="shared" si="0"/>
        <v>109.46300647271104</v>
      </c>
      <c r="G10" s="26">
        <f t="shared" si="0"/>
        <v>107.06762484904212</v>
      </c>
      <c r="H10" s="26">
        <f t="shared" si="0"/>
        <v>105.19824122083344</v>
      </c>
      <c r="I10" s="26">
        <f t="shared" si="0"/>
        <v>102.6234400620325</v>
      </c>
      <c r="J10" s="26">
        <f t="shared" si="0"/>
        <v>100.67358374378136</v>
      </c>
      <c r="K10" s="26">
        <f t="shared" si="0"/>
        <v>98.276835998302928</v>
      </c>
      <c r="L10" s="26">
        <f t="shared" si="0"/>
        <v>96.680615706443106</v>
      </c>
      <c r="M10" s="26">
        <f t="shared" si="0"/>
        <v>95.18191650403665</v>
      </c>
      <c r="N10" s="26">
        <f t="shared" si="0"/>
        <v>94.029794618202345</v>
      </c>
    </row>
    <row r="11" spans="1:14" x14ac:dyDescent="0.25">
      <c r="A11" s="20" t="s">
        <v>34</v>
      </c>
      <c r="B11" s="18"/>
      <c r="C11" s="22">
        <v>59.371976625332934</v>
      </c>
      <c r="D11" s="22">
        <v>59.103838284085001</v>
      </c>
      <c r="E11" s="22">
        <v>57.045638322867006</v>
      </c>
      <c r="F11" s="22">
        <v>55.947758863830082</v>
      </c>
      <c r="G11" s="22">
        <v>54.919393451979253</v>
      </c>
      <c r="H11" s="22">
        <v>53.963720437573755</v>
      </c>
      <c r="I11" s="22">
        <v>52.473725609787778</v>
      </c>
      <c r="J11" s="22">
        <v>51.60578662496355</v>
      </c>
      <c r="K11" s="22">
        <v>50.631079542260558</v>
      </c>
      <c r="L11" s="22">
        <v>49.404031008915915</v>
      </c>
      <c r="M11" s="22">
        <v>48.880368450964632</v>
      </c>
      <c r="N11" s="22">
        <v>48.295005899200461</v>
      </c>
    </row>
    <row r="12" spans="1:14" x14ac:dyDescent="0.25">
      <c r="A12" s="27" t="s">
        <v>35</v>
      </c>
      <c r="B12" s="28"/>
      <c r="C12" s="29">
        <v>56.673250415090521</v>
      </c>
      <c r="D12" s="29">
        <v>56.055882498134423</v>
      </c>
      <c r="E12" s="29">
        <v>54.70129702192726</v>
      </c>
      <c r="F12" s="29">
        <v>53.515247608880962</v>
      </c>
      <c r="G12" s="29">
        <v>52.148231397062865</v>
      </c>
      <c r="H12" s="29">
        <v>51.234520783259683</v>
      </c>
      <c r="I12" s="29">
        <v>50.149714452244723</v>
      </c>
      <c r="J12" s="29">
        <v>49.067797118817815</v>
      </c>
      <c r="K12" s="29">
        <v>47.645756456042371</v>
      </c>
      <c r="L12" s="29">
        <v>47.276584697527191</v>
      </c>
      <c r="M12" s="29">
        <v>46.301548053072018</v>
      </c>
      <c r="N12" s="29">
        <v>45.734788719001884</v>
      </c>
    </row>
    <row r="13" spans="1:14" x14ac:dyDescent="0.25">
      <c r="A13" s="33" t="s">
        <v>36</v>
      </c>
      <c r="B13" s="18"/>
      <c r="C13" s="26">
        <f>SUM(C14:C15)</f>
        <v>131.46388045581881</v>
      </c>
      <c r="D13" s="26">
        <f t="shared" ref="D13:N13" si="1">SUM(D14:D15)</f>
        <v>134.67001169216184</v>
      </c>
      <c r="E13" s="26">
        <f t="shared" si="1"/>
        <v>135.74344816058036</v>
      </c>
      <c r="F13" s="26">
        <f t="shared" si="1"/>
        <v>137.76421273921557</v>
      </c>
      <c r="G13" s="26">
        <f t="shared" si="1"/>
        <v>137.9396347985485</v>
      </c>
      <c r="H13" s="26">
        <f t="shared" si="1"/>
        <v>137.43204643564826</v>
      </c>
      <c r="I13" s="26">
        <f t="shared" si="1"/>
        <v>136.92231864294945</v>
      </c>
      <c r="J13" s="26">
        <f t="shared" si="1"/>
        <v>138.93271778441525</v>
      </c>
      <c r="K13" s="26">
        <f t="shared" si="1"/>
        <v>139.1433306073387</v>
      </c>
      <c r="L13" s="26">
        <f t="shared" si="1"/>
        <v>139.67131742483321</v>
      </c>
      <c r="M13" s="26">
        <f t="shared" si="1"/>
        <v>141.91415158771861</v>
      </c>
      <c r="N13" s="26">
        <f t="shared" si="1"/>
        <v>142.60252099293501</v>
      </c>
    </row>
    <row r="14" spans="1:14" x14ac:dyDescent="0.25">
      <c r="A14" s="20" t="s">
        <v>37</v>
      </c>
      <c r="B14" s="18"/>
      <c r="C14" s="22">
        <v>65.960800799089554</v>
      </c>
      <c r="D14" s="22">
        <v>66.730682293961237</v>
      </c>
      <c r="E14" s="22">
        <v>67.10615807356038</v>
      </c>
      <c r="F14" s="22">
        <v>67.976321618851756</v>
      </c>
      <c r="G14" s="22">
        <v>67.944933193336666</v>
      </c>
      <c r="H14" s="22">
        <v>67.779143429996537</v>
      </c>
      <c r="I14" s="22">
        <v>67.377317008879373</v>
      </c>
      <c r="J14" s="22">
        <v>68.371417142810074</v>
      </c>
      <c r="K14" s="22">
        <v>68.41689430490743</v>
      </c>
      <c r="L14" s="22">
        <v>68.596157038272096</v>
      </c>
      <c r="M14" s="22">
        <v>69.66977161848142</v>
      </c>
      <c r="N14" s="22">
        <v>69.954883538585236</v>
      </c>
    </row>
    <row r="15" spans="1:14" x14ac:dyDescent="0.25">
      <c r="A15" s="10" t="s">
        <v>38</v>
      </c>
      <c r="B15" s="12"/>
      <c r="C15" s="23">
        <v>65.503079656729241</v>
      </c>
      <c r="D15" s="23">
        <v>67.939329398200584</v>
      </c>
      <c r="E15" s="23">
        <v>68.637290087019977</v>
      </c>
      <c r="F15" s="23">
        <v>69.78789112036381</v>
      </c>
      <c r="G15" s="23">
        <v>69.99470160521183</v>
      </c>
      <c r="H15" s="23">
        <v>69.652903005651723</v>
      </c>
      <c r="I15" s="23">
        <v>69.545001634070076</v>
      </c>
      <c r="J15" s="23">
        <v>70.561300641605172</v>
      </c>
      <c r="K15" s="23">
        <v>70.726436302431267</v>
      </c>
      <c r="L15" s="23">
        <v>71.075160386561123</v>
      </c>
      <c r="M15" s="23">
        <v>72.244379969237187</v>
      </c>
      <c r="N15" s="23">
        <v>72.647637454349763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-15.418653415395355</v>
      </c>
      <c r="D17" s="32">
        <f t="shared" ref="D17:N17" si="2">D10-D13</f>
        <v>-19.510290909942412</v>
      </c>
      <c r="E17" s="32">
        <f t="shared" si="2"/>
        <v>-23.99651281578609</v>
      </c>
      <c r="F17" s="32">
        <f t="shared" si="2"/>
        <v>-28.301206266504522</v>
      </c>
      <c r="G17" s="32">
        <f t="shared" si="2"/>
        <v>-30.872009949506378</v>
      </c>
      <c r="H17" s="32">
        <f t="shared" si="2"/>
        <v>-32.233805214814822</v>
      </c>
      <c r="I17" s="32">
        <f t="shared" si="2"/>
        <v>-34.298878580916949</v>
      </c>
      <c r="J17" s="32">
        <f t="shared" si="2"/>
        <v>-38.259134040633882</v>
      </c>
      <c r="K17" s="32">
        <f t="shared" si="2"/>
        <v>-40.866494609035769</v>
      </c>
      <c r="L17" s="32">
        <f t="shared" si="2"/>
        <v>-42.990701718390099</v>
      </c>
      <c r="M17" s="32">
        <f t="shared" si="2"/>
        <v>-46.732235083681957</v>
      </c>
      <c r="N17" s="32">
        <f t="shared" si="2"/>
        <v>-48.572726374732667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524.88907672412938</v>
      </c>
      <c r="D19" s="26">
        <f t="shared" ref="D19:N19" si="3">SUM(D20:D21)</f>
        <v>523.50057989278798</v>
      </c>
      <c r="E19" s="26">
        <f t="shared" si="3"/>
        <v>523.67937558335598</v>
      </c>
      <c r="F19" s="26">
        <f t="shared" si="3"/>
        <v>522.53077331504073</v>
      </c>
      <c r="G19" s="26">
        <f t="shared" si="3"/>
        <v>522.53448690267317</v>
      </c>
      <c r="H19" s="26">
        <f t="shared" si="3"/>
        <v>524.71477062628094</v>
      </c>
      <c r="I19" s="26">
        <f t="shared" si="3"/>
        <v>524.99306678618586</v>
      </c>
      <c r="J19" s="26">
        <f t="shared" si="3"/>
        <v>525.01600248917157</v>
      </c>
      <c r="K19" s="26">
        <f t="shared" si="3"/>
        <v>525.09655901022347</v>
      </c>
      <c r="L19" s="26">
        <f t="shared" si="3"/>
        <v>525.60241314864652</v>
      </c>
      <c r="M19" s="26">
        <f t="shared" si="3"/>
        <v>526.16758584366676</v>
      </c>
      <c r="N19" s="26">
        <f t="shared" si="3"/>
        <v>525.9141176125579</v>
      </c>
    </row>
    <row r="20" spans="1:14" x14ac:dyDescent="0.25">
      <c r="A20" s="60" t="s">
        <v>40</v>
      </c>
      <c r="B20" s="60"/>
      <c r="C20" s="22">
        <v>261.16370126335909</v>
      </c>
      <c r="D20" s="22">
        <v>260.62886036102157</v>
      </c>
      <c r="E20" s="22">
        <v>261.4290991003607</v>
      </c>
      <c r="F20" s="22">
        <v>260.2518186467608</v>
      </c>
      <c r="G20" s="22">
        <v>260.71191438423966</v>
      </c>
      <c r="H20" s="22">
        <v>262.25050075923167</v>
      </c>
      <c r="I20" s="22">
        <v>262.67029626135172</v>
      </c>
      <c r="J20" s="22">
        <v>262.72719589380603</v>
      </c>
      <c r="K20" s="22">
        <v>263.04738385313124</v>
      </c>
      <c r="L20" s="22">
        <v>262.99367729033236</v>
      </c>
      <c r="M20" s="22">
        <v>263.22327185237816</v>
      </c>
      <c r="N20" s="22">
        <v>262.92338544920369</v>
      </c>
    </row>
    <row r="21" spans="1:14" x14ac:dyDescent="0.25">
      <c r="A21" s="27" t="s">
        <v>41</v>
      </c>
      <c r="B21" s="27"/>
      <c r="C21" s="29">
        <v>263.72537546077029</v>
      </c>
      <c r="D21" s="29">
        <v>262.87171953176647</v>
      </c>
      <c r="E21" s="29">
        <v>262.25027648299528</v>
      </c>
      <c r="F21" s="29">
        <v>262.27895466827994</v>
      </c>
      <c r="G21" s="29">
        <v>261.8225725184335</v>
      </c>
      <c r="H21" s="29">
        <v>262.46426986704927</v>
      </c>
      <c r="I21" s="29">
        <v>262.32277052483408</v>
      </c>
      <c r="J21" s="29">
        <v>262.28880659536549</v>
      </c>
      <c r="K21" s="29">
        <v>262.04917515709229</v>
      </c>
      <c r="L21" s="29">
        <v>262.60873585831411</v>
      </c>
      <c r="M21" s="29">
        <v>262.94431399128865</v>
      </c>
      <c r="N21" s="29">
        <v>262.99073216335415</v>
      </c>
    </row>
    <row r="22" spans="1:14" x14ac:dyDescent="0.25">
      <c r="A22" s="63" t="s">
        <v>44</v>
      </c>
      <c r="B22" s="63"/>
      <c r="C22" s="26">
        <f>SUM(C23:C24)</f>
        <v>613.69112223166962</v>
      </c>
      <c r="D22" s="26">
        <f t="shared" ref="D22:N22" si="4">SUM(D23:D24)</f>
        <v>614.78752812280004</v>
      </c>
      <c r="E22" s="26">
        <f t="shared" si="4"/>
        <v>615.37969516146461</v>
      </c>
      <c r="F22" s="26">
        <f t="shared" si="4"/>
        <v>616.92119159571246</v>
      </c>
      <c r="G22" s="26">
        <f t="shared" si="4"/>
        <v>617.24218052545393</v>
      </c>
      <c r="H22" s="26">
        <f t="shared" si="4"/>
        <v>615.24400269652483</v>
      </c>
      <c r="I22" s="26">
        <f t="shared" si="4"/>
        <v>614.3413377127664</v>
      </c>
      <c r="J22" s="26">
        <f t="shared" si="4"/>
        <v>614.79347063753357</v>
      </c>
      <c r="K22" s="26">
        <f t="shared" si="4"/>
        <v>615.28310902630483</v>
      </c>
      <c r="L22" s="26">
        <f t="shared" si="4"/>
        <v>614.21729426462184</v>
      </c>
      <c r="M22" s="26">
        <f t="shared" si="4"/>
        <v>616.07619566449102</v>
      </c>
      <c r="N22" s="26">
        <f t="shared" si="4"/>
        <v>616.37839846431507</v>
      </c>
    </row>
    <row r="23" spans="1:14" x14ac:dyDescent="0.25">
      <c r="A23" s="60" t="s">
        <v>42</v>
      </c>
      <c r="B23" s="60"/>
      <c r="C23" s="23">
        <v>305.98460776805354</v>
      </c>
      <c r="D23" s="22">
        <v>305.92626041710332</v>
      </c>
      <c r="E23" s="22">
        <v>306.02413112342356</v>
      </c>
      <c r="F23" s="22">
        <v>307.78015858153697</v>
      </c>
      <c r="G23" s="22">
        <v>307.22468737758817</v>
      </c>
      <c r="H23" s="22">
        <v>306.45829071291939</v>
      </c>
      <c r="I23" s="22">
        <v>305.03147197074446</v>
      </c>
      <c r="J23" s="22">
        <v>305.72421694742019</v>
      </c>
      <c r="K23" s="22">
        <v>305.23178807796626</v>
      </c>
      <c r="L23" s="22">
        <v>304.77531264361272</v>
      </c>
      <c r="M23" s="22">
        <v>305.12198012046366</v>
      </c>
      <c r="N23" s="22">
        <v>305.98201149947528</v>
      </c>
    </row>
    <row r="24" spans="1:14" x14ac:dyDescent="0.25">
      <c r="A24" s="10" t="s">
        <v>43</v>
      </c>
      <c r="B24" s="10"/>
      <c r="C24" s="23">
        <v>307.70651446361614</v>
      </c>
      <c r="D24" s="23">
        <v>308.86126770569678</v>
      </c>
      <c r="E24" s="23">
        <v>309.35556403804105</v>
      </c>
      <c r="F24" s="23">
        <v>309.14103301417549</v>
      </c>
      <c r="G24" s="23">
        <v>310.01749314786571</v>
      </c>
      <c r="H24" s="23">
        <v>308.78571198360538</v>
      </c>
      <c r="I24" s="23">
        <v>309.30986574202194</v>
      </c>
      <c r="J24" s="23">
        <v>309.06925369011338</v>
      </c>
      <c r="K24" s="23">
        <v>310.05132094833857</v>
      </c>
      <c r="L24" s="23">
        <v>309.44198162100906</v>
      </c>
      <c r="M24" s="23">
        <v>310.95421554402731</v>
      </c>
      <c r="N24" s="23">
        <v>310.39638696483979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-88.802045507540242</v>
      </c>
      <c r="D26" s="32">
        <f t="shared" ref="D26:N26" si="5">D19-D22</f>
        <v>-91.286948230012058</v>
      </c>
      <c r="E26" s="32">
        <f t="shared" si="5"/>
        <v>-91.700319578108633</v>
      </c>
      <c r="F26" s="32">
        <f t="shared" si="5"/>
        <v>-94.390418280671724</v>
      </c>
      <c r="G26" s="32">
        <f t="shared" si="5"/>
        <v>-94.707693622780766</v>
      </c>
      <c r="H26" s="32">
        <f t="shared" si="5"/>
        <v>-90.529232070243893</v>
      </c>
      <c r="I26" s="32">
        <f t="shared" si="5"/>
        <v>-89.34827092658054</v>
      </c>
      <c r="J26" s="32">
        <f t="shared" si="5"/>
        <v>-89.777468148362004</v>
      </c>
      <c r="K26" s="32">
        <f t="shared" si="5"/>
        <v>-90.186550016081355</v>
      </c>
      <c r="L26" s="32">
        <f t="shared" si="5"/>
        <v>-88.614881115975322</v>
      </c>
      <c r="M26" s="32">
        <f t="shared" si="5"/>
        <v>-89.908609820824267</v>
      </c>
      <c r="N26" s="32">
        <f t="shared" si="5"/>
        <v>-90.464280851757167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-104.2206989229356</v>
      </c>
      <c r="D30" s="32">
        <f t="shared" ref="D30:N30" si="6">D17+D26+D28</f>
        <v>-110.79723913995447</v>
      </c>
      <c r="E30" s="32">
        <f t="shared" si="6"/>
        <v>-115.69683239389472</v>
      </c>
      <c r="F30" s="32">
        <f t="shared" si="6"/>
        <v>-122.69162454717625</v>
      </c>
      <c r="G30" s="32">
        <f t="shared" si="6"/>
        <v>-125.57970357228714</v>
      </c>
      <c r="H30" s="32">
        <f t="shared" si="6"/>
        <v>-122.76303728505872</v>
      </c>
      <c r="I30" s="32">
        <f t="shared" si="6"/>
        <v>-123.64714950749749</v>
      </c>
      <c r="J30" s="32">
        <f t="shared" si="6"/>
        <v>-128.03660218899589</v>
      </c>
      <c r="K30" s="32">
        <f t="shared" si="6"/>
        <v>-131.05304462511714</v>
      </c>
      <c r="L30" s="32">
        <f t="shared" si="6"/>
        <v>-131.60558283436541</v>
      </c>
      <c r="M30" s="32">
        <f t="shared" si="6"/>
        <v>-136.64084490450622</v>
      </c>
      <c r="N30" s="32">
        <f t="shared" si="6"/>
        <v>-139.03700722648983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12351.779301077064</v>
      </c>
      <c r="D32" s="21">
        <v>12240.982061937109</v>
      </c>
      <c r="E32" s="21">
        <v>12125.285229543215</v>
      </c>
      <c r="F32" s="21">
        <v>12002.593604996038</v>
      </c>
      <c r="G32" s="21">
        <v>11877.013901423752</v>
      </c>
      <c r="H32" s="21">
        <v>11754.250864138694</v>
      </c>
      <c r="I32" s="21">
        <v>11630.603714631196</v>
      </c>
      <c r="J32" s="21">
        <v>11502.567112442201</v>
      </c>
      <c r="K32" s="21">
        <v>11371.514067817083</v>
      </c>
      <c r="L32" s="21">
        <v>11239.908484982716</v>
      </c>
      <c r="M32" s="21">
        <v>11103.267640078211</v>
      </c>
      <c r="N32" s="21">
        <v>10964.230632851721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-8.3671081344681708E-3</v>
      </c>
      <c r="D34" s="39">
        <f t="shared" ref="D34:N34" si="7">(D32/D8)-1</f>
        <v>-8.9701440123928222E-3</v>
      </c>
      <c r="E34" s="39">
        <f t="shared" si="7"/>
        <v>-9.4515972499992218E-3</v>
      </c>
      <c r="F34" s="39">
        <f t="shared" si="7"/>
        <v>-1.0118658837669159E-2</v>
      </c>
      <c r="G34" s="39">
        <f t="shared" si="7"/>
        <v>-1.0462713952092306E-2</v>
      </c>
      <c r="H34" s="39">
        <f t="shared" si="7"/>
        <v>-1.0336187050378198E-2</v>
      </c>
      <c r="I34" s="39">
        <f t="shared" si="7"/>
        <v>-1.0519356013128478E-2</v>
      </c>
      <c r="J34" s="39">
        <f t="shared" si="7"/>
        <v>-1.1008594680938733E-2</v>
      </c>
      <c r="K34" s="39">
        <f t="shared" si="7"/>
        <v>-1.1393373613387547E-2</v>
      </c>
      <c r="L34" s="39">
        <f t="shared" si="7"/>
        <v>-1.1573268260453462E-2</v>
      </c>
      <c r="M34" s="39">
        <f t="shared" si="7"/>
        <v>-1.2156757778505556E-2</v>
      </c>
      <c r="N34" s="39">
        <f t="shared" si="7"/>
        <v>-1.2522170205518934E-2</v>
      </c>
    </row>
    <row r="35" spans="1:14" ht="15.75" thickBot="1" x14ac:dyDescent="0.3">
      <c r="A35" s="40" t="s">
        <v>15</v>
      </c>
      <c r="B35" s="41"/>
      <c r="C35" s="42">
        <f>(C32/$C$8)-1</f>
        <v>-8.3671081344681708E-3</v>
      </c>
      <c r="D35" s="42">
        <f t="shared" ref="D35:N35" si="8">(D32/$C$8)-1</f>
        <v>-1.7262197981927629E-2</v>
      </c>
      <c r="E35" s="42">
        <f t="shared" si="8"/>
        <v>-2.6550639888951899E-2</v>
      </c>
      <c r="F35" s="42">
        <f t="shared" si="8"/>
        <v>-3.6400641859662963E-2</v>
      </c>
      <c r="G35" s="42">
        <f t="shared" si="8"/>
        <v>-4.6482506308305083E-2</v>
      </c>
      <c r="H35" s="42">
        <f t="shared" si="8"/>
        <v>-5.63382414789102E-2</v>
      </c>
      <c r="I35" s="42">
        <f t="shared" si="8"/>
        <v>-6.626495547276845E-2</v>
      </c>
      <c r="J35" s="42">
        <f t="shared" si="8"/>
        <v>-7.654406611735709E-2</v>
      </c>
      <c r="K35" s="42">
        <f t="shared" si="8"/>
        <v>-8.7065344587581639E-2</v>
      </c>
      <c r="L35" s="42">
        <f t="shared" si="8"/>
        <v>-9.7630982258934185E-2</v>
      </c>
      <c r="M35" s="42">
        <f t="shared" si="8"/>
        <v>-0.10860086383444034</v>
      </c>
      <c r="N35" s="42">
        <f t="shared" si="8"/>
        <v>-0.11976311553855812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1.484829649532668</v>
      </c>
      <c r="D41" s="47">
        <v>1.5032884665996473</v>
      </c>
      <c r="E41" s="47">
        <v>1.4887592290530496</v>
      </c>
      <c r="F41" s="47">
        <v>1.4898222609100866</v>
      </c>
      <c r="G41" s="47">
        <v>1.4907792354104756</v>
      </c>
      <c r="H41" s="47">
        <v>1.4988983444297517</v>
      </c>
      <c r="I41" s="47">
        <v>1.4957071925230838</v>
      </c>
      <c r="J41" s="47">
        <v>1.4996456274090229</v>
      </c>
      <c r="K41" s="47">
        <v>1.4972457677880495</v>
      </c>
      <c r="L41" s="47">
        <v>1.5038139195339455</v>
      </c>
      <c r="M41" s="47">
        <v>1.5078940604284841</v>
      </c>
      <c r="N41" s="47">
        <v>1.5166101338785578</v>
      </c>
    </row>
    <row r="43" spans="1:14" x14ac:dyDescent="0.25">
      <c r="A43" s="48" t="s">
        <v>31</v>
      </c>
      <c r="B43" s="48"/>
      <c r="C43" s="49">
        <v>108.59037408506805</v>
      </c>
      <c r="D43" s="49">
        <v>110.18237061910065</v>
      </c>
      <c r="E43" s="49">
        <v>109.63173265289009</v>
      </c>
      <c r="F43" s="49">
        <v>110.20258022617476</v>
      </c>
      <c r="G43" s="49">
        <v>109.06173078524061</v>
      </c>
      <c r="H43" s="49">
        <v>107.73046224270756</v>
      </c>
      <c r="I43" s="49">
        <v>106.17651001646598</v>
      </c>
      <c r="J43" s="49">
        <v>106.57601773379976</v>
      </c>
      <c r="K43" s="49">
        <v>105.59139963730266</v>
      </c>
      <c r="L43" s="49">
        <v>104.66251849372564</v>
      </c>
      <c r="M43" s="49">
        <v>104.9995418376711</v>
      </c>
      <c r="N43" s="49">
        <v>104.37198386449056</v>
      </c>
    </row>
    <row r="44" spans="1:14" x14ac:dyDescent="0.25">
      <c r="A44" s="19" t="s">
        <v>47</v>
      </c>
      <c r="B44" s="19"/>
      <c r="C44" s="50">
        <v>109.83274918984222</v>
      </c>
      <c r="D44" s="50">
        <v>110.18237061910062</v>
      </c>
      <c r="E44" s="50">
        <v>109.40734082766839</v>
      </c>
      <c r="F44" s="50">
        <v>109.77354142902941</v>
      </c>
      <c r="G44" s="50">
        <v>108.45020724537933</v>
      </c>
      <c r="H44" s="50">
        <v>106.94604194600542</v>
      </c>
      <c r="I44" s="50">
        <v>105.240329761751</v>
      </c>
      <c r="J44" s="50">
        <v>105.48867370504348</v>
      </c>
      <c r="K44" s="50">
        <v>104.38907103932527</v>
      </c>
      <c r="L44" s="50">
        <v>103.36644049978426</v>
      </c>
      <c r="M44" s="50">
        <v>103.59371469102643</v>
      </c>
      <c r="N44" s="50">
        <v>102.89665429418115</v>
      </c>
    </row>
    <row r="45" spans="1:14" x14ac:dyDescent="0.25">
      <c r="A45" s="51" t="s">
        <v>48</v>
      </c>
      <c r="B45" s="51"/>
      <c r="C45" s="52">
        <v>107.36739925281482</v>
      </c>
      <c r="D45" s="52">
        <v>110.18237061910062</v>
      </c>
      <c r="E45" s="52">
        <v>109.85201050109146</v>
      </c>
      <c r="F45" s="52">
        <v>110.62371851587135</v>
      </c>
      <c r="G45" s="52">
        <v>109.66197886738632</v>
      </c>
      <c r="H45" s="52">
        <v>108.50490681260698</v>
      </c>
      <c r="I45" s="52">
        <v>107.0995332792474</v>
      </c>
      <c r="J45" s="52">
        <v>107.65121482590422</v>
      </c>
      <c r="K45" s="52">
        <v>106.78111806497972</v>
      </c>
      <c r="L45" s="52">
        <v>105.94459014783816</v>
      </c>
      <c r="M45" s="52">
        <v>106.39188842682434</v>
      </c>
      <c r="N45" s="52">
        <v>105.83317203948835</v>
      </c>
    </row>
    <row r="47" spans="1:14" x14ac:dyDescent="0.25">
      <c r="A47" s="48" t="s">
        <v>32</v>
      </c>
      <c r="B47" s="48"/>
      <c r="C47" s="49">
        <v>78.492443229726717</v>
      </c>
      <c r="D47" s="49">
        <v>78.323122305759767</v>
      </c>
      <c r="E47" s="49">
        <v>78.395756273287859</v>
      </c>
      <c r="F47" s="49">
        <v>78.344979432870844</v>
      </c>
      <c r="G47" s="49">
        <v>78.474269255309679</v>
      </c>
      <c r="H47" s="49">
        <v>78.629237644977778</v>
      </c>
      <c r="I47" s="49">
        <v>78.808129906188285</v>
      </c>
      <c r="J47" s="49">
        <v>78.764062580103669</v>
      </c>
      <c r="K47" s="49">
        <v>78.872223498899885</v>
      </c>
      <c r="L47" s="49">
        <v>78.978801843431455</v>
      </c>
      <c r="M47" s="49">
        <v>78.944211113982632</v>
      </c>
      <c r="N47" s="49">
        <v>79.016594278366327</v>
      </c>
    </row>
    <row r="48" spans="1:14" x14ac:dyDescent="0.25">
      <c r="A48" s="19" t="s">
        <v>45</v>
      </c>
      <c r="B48" s="19"/>
      <c r="C48" s="50">
        <v>76.194606765723279</v>
      </c>
      <c r="D48" s="50">
        <v>76.156065098171069</v>
      </c>
      <c r="E48" s="50">
        <v>76.24957326522437</v>
      </c>
      <c r="F48" s="50">
        <v>76.208112936153796</v>
      </c>
      <c r="G48" s="50">
        <v>76.365539197204257</v>
      </c>
      <c r="H48" s="50">
        <v>76.546046399904498</v>
      </c>
      <c r="I48" s="50">
        <v>76.752286032829346</v>
      </c>
      <c r="J48" s="50">
        <v>76.723274320775658</v>
      </c>
      <c r="K48" s="50">
        <v>76.855803418761738</v>
      </c>
      <c r="L48" s="50">
        <v>76.982400103992745</v>
      </c>
      <c r="M48" s="50">
        <v>76.963396492650176</v>
      </c>
      <c r="N48" s="50">
        <v>77.053720483347064</v>
      </c>
    </row>
    <row r="49" spans="1:14" x14ac:dyDescent="0.25">
      <c r="A49" s="51" t="s">
        <v>46</v>
      </c>
      <c r="B49" s="51"/>
      <c r="C49" s="52">
        <v>80.579543258527494</v>
      </c>
      <c r="D49" s="52">
        <v>80.291221670567424</v>
      </c>
      <c r="E49" s="52">
        <v>80.331409157016623</v>
      </c>
      <c r="F49" s="52">
        <v>80.257164644451379</v>
      </c>
      <c r="G49" s="52">
        <v>80.361516744432564</v>
      </c>
      <c r="H49" s="52">
        <v>80.485118093741463</v>
      </c>
      <c r="I49" s="52">
        <v>80.635695460174588</v>
      </c>
      <c r="J49" s="52">
        <v>80.583554186336059</v>
      </c>
      <c r="K49" s="52">
        <v>80.674999022161643</v>
      </c>
      <c r="L49" s="52">
        <v>80.764652745643843</v>
      </c>
      <c r="M49" s="52">
        <v>80.724908800946835</v>
      </c>
      <c r="N49" s="52">
        <v>80.784465813223477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19052</v>
      </c>
      <c r="D8" s="21">
        <v>19107.436982970969</v>
      </c>
      <c r="E8" s="21">
        <v>19156.195235365987</v>
      </c>
      <c r="F8" s="21">
        <v>19201.485866759383</v>
      </c>
      <c r="G8" s="21">
        <v>19237.190635673513</v>
      </c>
      <c r="H8" s="21">
        <v>19271.728826340619</v>
      </c>
      <c r="I8" s="21">
        <v>19312.397965216282</v>
      </c>
      <c r="J8" s="21">
        <v>19351.363733768918</v>
      </c>
      <c r="K8" s="21">
        <v>19383.798541604101</v>
      </c>
      <c r="L8" s="21">
        <v>19412.440595954933</v>
      </c>
      <c r="M8" s="21">
        <v>19437.749137561539</v>
      </c>
      <c r="N8" s="21">
        <v>19456.516836959643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206.28218347025722</v>
      </c>
      <c r="D10" s="26">
        <f t="shared" ref="D10:N10" si="0">SUM(D11:D12)</f>
        <v>209.86748654557903</v>
      </c>
      <c r="E10" s="26">
        <f t="shared" si="0"/>
        <v>208.44173053332796</v>
      </c>
      <c r="F10" s="26">
        <f t="shared" si="0"/>
        <v>208.81031782774448</v>
      </c>
      <c r="G10" s="26">
        <f t="shared" si="0"/>
        <v>208.55039291862309</v>
      </c>
      <c r="H10" s="26">
        <f t="shared" si="0"/>
        <v>208.87711146550973</v>
      </c>
      <c r="I10" s="26">
        <f t="shared" si="0"/>
        <v>207.15838414646424</v>
      </c>
      <c r="J10" s="26">
        <f t="shared" si="0"/>
        <v>206.0106752029188</v>
      </c>
      <c r="K10" s="26">
        <f t="shared" si="0"/>
        <v>203.73220115445096</v>
      </c>
      <c r="L10" s="26">
        <f t="shared" si="0"/>
        <v>202.64690504924053</v>
      </c>
      <c r="M10" s="26">
        <f t="shared" si="0"/>
        <v>201.17227314048515</v>
      </c>
      <c r="N10" s="26">
        <f t="shared" si="0"/>
        <v>200.20128310433901</v>
      </c>
    </row>
    <row r="11" spans="1:14" x14ac:dyDescent="0.25">
      <c r="A11" s="20" t="s">
        <v>34</v>
      </c>
      <c r="B11" s="18"/>
      <c r="C11" s="22">
        <v>105.53972177548044</v>
      </c>
      <c r="D11" s="22">
        <v>107.71104602914643</v>
      </c>
      <c r="E11" s="22">
        <v>106.40731698554505</v>
      </c>
      <c r="F11" s="22">
        <v>106.72527355640273</v>
      </c>
      <c r="G11" s="22">
        <v>106.97408389708195</v>
      </c>
      <c r="H11" s="22">
        <v>107.14804656544426</v>
      </c>
      <c r="I11" s="22">
        <v>105.92484719765574</v>
      </c>
      <c r="J11" s="22">
        <v>105.6021108183029</v>
      </c>
      <c r="K11" s="22">
        <v>104.96045357167338</v>
      </c>
      <c r="L11" s="22">
        <v>103.5530639493674</v>
      </c>
      <c r="M11" s="22">
        <v>103.31137672362352</v>
      </c>
      <c r="N11" s="22">
        <v>102.82615406967908</v>
      </c>
    </row>
    <row r="12" spans="1:14" x14ac:dyDescent="0.25">
      <c r="A12" s="27" t="s">
        <v>35</v>
      </c>
      <c r="B12" s="28"/>
      <c r="C12" s="29">
        <v>100.74246169477678</v>
      </c>
      <c r="D12" s="29">
        <v>102.1564405164326</v>
      </c>
      <c r="E12" s="29">
        <v>102.0344135477829</v>
      </c>
      <c r="F12" s="29">
        <v>102.08504427134176</v>
      </c>
      <c r="G12" s="29">
        <v>101.57630902154114</v>
      </c>
      <c r="H12" s="29">
        <v>101.72906490006547</v>
      </c>
      <c r="I12" s="29">
        <v>101.23353694880851</v>
      </c>
      <c r="J12" s="29">
        <v>100.4085643846159</v>
      </c>
      <c r="K12" s="29">
        <v>98.771747582777579</v>
      </c>
      <c r="L12" s="29">
        <v>99.093841099873131</v>
      </c>
      <c r="M12" s="29">
        <v>97.860896416861621</v>
      </c>
      <c r="N12" s="29">
        <v>97.375129034659935</v>
      </c>
    </row>
    <row r="13" spans="1:14" x14ac:dyDescent="0.25">
      <c r="A13" s="33" t="s">
        <v>36</v>
      </c>
      <c r="B13" s="18"/>
      <c r="C13" s="26">
        <f>SUM(C14:C15)</f>
        <v>184.80109320383613</v>
      </c>
      <c r="D13" s="26">
        <f t="shared" ref="D13:N13" si="1">SUM(D14:D15)</f>
        <v>190.92891547917296</v>
      </c>
      <c r="E13" s="26">
        <f t="shared" si="1"/>
        <v>193.91821521549824</v>
      </c>
      <c r="F13" s="26">
        <f t="shared" si="1"/>
        <v>198.5763983012115</v>
      </c>
      <c r="G13" s="26">
        <f t="shared" si="1"/>
        <v>200.68870532100462</v>
      </c>
      <c r="H13" s="26">
        <f t="shared" si="1"/>
        <v>202.0410315744046</v>
      </c>
      <c r="I13" s="26">
        <f t="shared" si="1"/>
        <v>202.81783102435588</v>
      </c>
      <c r="J13" s="26">
        <f t="shared" si="1"/>
        <v>208.03759825682585</v>
      </c>
      <c r="K13" s="26">
        <f t="shared" si="1"/>
        <v>209.69265597445172</v>
      </c>
      <c r="L13" s="26">
        <f t="shared" si="1"/>
        <v>211.91394839224944</v>
      </c>
      <c r="M13" s="26">
        <f t="shared" si="1"/>
        <v>216.41392854027481</v>
      </c>
      <c r="N13" s="26">
        <f t="shared" si="1"/>
        <v>218.87949603468496</v>
      </c>
    </row>
    <row r="14" spans="1:14" x14ac:dyDescent="0.25">
      <c r="A14" s="20" t="s">
        <v>37</v>
      </c>
      <c r="B14" s="18"/>
      <c r="C14" s="22">
        <v>93.32930232344782</v>
      </c>
      <c r="D14" s="22">
        <v>95.38901093271393</v>
      </c>
      <c r="E14" s="22">
        <v>96.812270631302297</v>
      </c>
      <c r="F14" s="22">
        <v>99.259471228716095</v>
      </c>
      <c r="G14" s="22">
        <v>100.18701400898519</v>
      </c>
      <c r="H14" s="22">
        <v>101.13442769550124</v>
      </c>
      <c r="I14" s="22">
        <v>101.57436056600143</v>
      </c>
      <c r="J14" s="22">
        <v>104.02336928668856</v>
      </c>
      <c r="K14" s="22">
        <v>105.14180147365056</v>
      </c>
      <c r="L14" s="22">
        <v>106.46816906013881</v>
      </c>
      <c r="M14" s="22">
        <v>108.98532958145681</v>
      </c>
      <c r="N14" s="22">
        <v>110.42569487100613</v>
      </c>
    </row>
    <row r="15" spans="1:14" x14ac:dyDescent="0.25">
      <c r="A15" s="10" t="s">
        <v>38</v>
      </c>
      <c r="B15" s="12"/>
      <c r="C15" s="23">
        <v>91.471790880388312</v>
      </c>
      <c r="D15" s="23">
        <v>95.539904546459027</v>
      </c>
      <c r="E15" s="23">
        <v>97.105944584195939</v>
      </c>
      <c r="F15" s="23">
        <v>99.316927072495417</v>
      </c>
      <c r="G15" s="23">
        <v>100.50169131201943</v>
      </c>
      <c r="H15" s="23">
        <v>100.90660387890337</v>
      </c>
      <c r="I15" s="23">
        <v>101.24347045835445</v>
      </c>
      <c r="J15" s="23">
        <v>104.01422897013728</v>
      </c>
      <c r="K15" s="23">
        <v>104.55085450080117</v>
      </c>
      <c r="L15" s="23">
        <v>105.44577933211062</v>
      </c>
      <c r="M15" s="23">
        <v>107.42859895881801</v>
      </c>
      <c r="N15" s="23">
        <v>108.45380116367882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21.481090266421091</v>
      </c>
      <c r="D17" s="32">
        <f t="shared" ref="D17:N17" si="2">D10-D13</f>
        <v>18.93857106640607</v>
      </c>
      <c r="E17" s="32">
        <f t="shared" si="2"/>
        <v>14.52351531782972</v>
      </c>
      <c r="F17" s="32">
        <f t="shared" si="2"/>
        <v>10.233919526532986</v>
      </c>
      <c r="G17" s="32">
        <f t="shared" si="2"/>
        <v>7.8616875976184701</v>
      </c>
      <c r="H17" s="32">
        <f t="shared" si="2"/>
        <v>6.836079891105129</v>
      </c>
      <c r="I17" s="32">
        <f t="shared" si="2"/>
        <v>4.3405531221083606</v>
      </c>
      <c r="J17" s="32">
        <f t="shared" si="2"/>
        <v>-2.0269230539070406</v>
      </c>
      <c r="K17" s="32">
        <f t="shared" si="2"/>
        <v>-5.9604548200007628</v>
      </c>
      <c r="L17" s="32">
        <f t="shared" si="2"/>
        <v>-9.2670433430089076</v>
      </c>
      <c r="M17" s="32">
        <f t="shared" si="2"/>
        <v>-15.241655399789664</v>
      </c>
      <c r="N17" s="32">
        <f t="shared" si="2"/>
        <v>-18.67821293034595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886.01646722427404</v>
      </c>
      <c r="D19" s="26">
        <f t="shared" ref="D19:N19" si="3">SUM(D20:D21)</f>
        <v>884.03539090659456</v>
      </c>
      <c r="E19" s="26">
        <f t="shared" si="3"/>
        <v>884.86602854382045</v>
      </c>
      <c r="F19" s="26">
        <f t="shared" si="3"/>
        <v>882.54727741706552</v>
      </c>
      <c r="G19" s="26">
        <f t="shared" si="3"/>
        <v>882.7320051463837</v>
      </c>
      <c r="H19" s="26">
        <f t="shared" si="3"/>
        <v>885.85820340206942</v>
      </c>
      <c r="I19" s="26">
        <f t="shared" si="3"/>
        <v>886.90000584760878</v>
      </c>
      <c r="J19" s="26">
        <f t="shared" si="3"/>
        <v>887.17816600920344</v>
      </c>
      <c r="K19" s="26">
        <f t="shared" si="3"/>
        <v>887.34210520086765</v>
      </c>
      <c r="L19" s="26">
        <f t="shared" si="3"/>
        <v>887.88754154720209</v>
      </c>
      <c r="M19" s="26">
        <f t="shared" si="3"/>
        <v>888.22895172344624</v>
      </c>
      <c r="N19" s="26">
        <f t="shared" si="3"/>
        <v>887.95476421927356</v>
      </c>
    </row>
    <row r="20" spans="1:14" x14ac:dyDescent="0.25">
      <c r="A20" s="60" t="s">
        <v>40</v>
      </c>
      <c r="B20" s="60"/>
      <c r="C20" s="22">
        <v>441.79237536140943</v>
      </c>
      <c r="D20" s="22">
        <v>441.43603460508098</v>
      </c>
      <c r="E20" s="22">
        <v>442.87223437143217</v>
      </c>
      <c r="F20" s="22">
        <v>440.58200330930077</v>
      </c>
      <c r="G20" s="22">
        <v>440.98831199247275</v>
      </c>
      <c r="H20" s="22">
        <v>443.27129048270859</v>
      </c>
      <c r="I20" s="22">
        <v>444.20520842681782</v>
      </c>
      <c r="J20" s="22">
        <v>444.66694546623489</v>
      </c>
      <c r="K20" s="22">
        <v>445.00228084688547</v>
      </c>
      <c r="L20" s="22">
        <v>444.93375596666738</v>
      </c>
      <c r="M20" s="22">
        <v>444.95473315961607</v>
      </c>
      <c r="N20" s="22">
        <v>444.20188119294664</v>
      </c>
    </row>
    <row r="21" spans="1:14" x14ac:dyDescent="0.25">
      <c r="A21" s="27" t="s">
        <v>41</v>
      </c>
      <c r="B21" s="27"/>
      <c r="C21" s="29">
        <v>444.22409186286461</v>
      </c>
      <c r="D21" s="29">
        <v>442.59935630151364</v>
      </c>
      <c r="E21" s="29">
        <v>441.99379417238822</v>
      </c>
      <c r="F21" s="29">
        <v>441.96527410776474</v>
      </c>
      <c r="G21" s="29">
        <v>441.74369315391095</v>
      </c>
      <c r="H21" s="29">
        <v>442.58691291936083</v>
      </c>
      <c r="I21" s="29">
        <v>442.69479742079102</v>
      </c>
      <c r="J21" s="29">
        <v>442.51122054296854</v>
      </c>
      <c r="K21" s="29">
        <v>442.33982435398218</v>
      </c>
      <c r="L21" s="29">
        <v>442.95378558053466</v>
      </c>
      <c r="M21" s="29">
        <v>443.27421856383017</v>
      </c>
      <c r="N21" s="29">
        <v>443.75288302632686</v>
      </c>
    </row>
    <row r="22" spans="1:14" x14ac:dyDescent="0.25">
      <c r="A22" s="63" t="s">
        <v>44</v>
      </c>
      <c r="B22" s="63"/>
      <c r="C22" s="26">
        <f>SUM(C23:C24)</f>
        <v>852.06057451972742</v>
      </c>
      <c r="D22" s="26">
        <f t="shared" ref="D22:N22" si="4">SUM(D23:D24)</f>
        <v>854.21570957797894</v>
      </c>
      <c r="E22" s="26">
        <f t="shared" si="4"/>
        <v>854.09891246825373</v>
      </c>
      <c r="F22" s="26">
        <f t="shared" si="4"/>
        <v>857.07642802947225</v>
      </c>
      <c r="G22" s="26">
        <f t="shared" si="4"/>
        <v>856.05550207689396</v>
      </c>
      <c r="H22" s="26">
        <f t="shared" si="4"/>
        <v>852.02514441751225</v>
      </c>
      <c r="I22" s="26">
        <f t="shared" si="4"/>
        <v>852.2747904170767</v>
      </c>
      <c r="J22" s="26">
        <f t="shared" si="4"/>
        <v>852.71643512011519</v>
      </c>
      <c r="K22" s="26">
        <f t="shared" si="4"/>
        <v>852.73959603004187</v>
      </c>
      <c r="L22" s="26">
        <f t="shared" si="4"/>
        <v>853.31195659758407</v>
      </c>
      <c r="M22" s="26">
        <f t="shared" si="4"/>
        <v>854.21959692555311</v>
      </c>
      <c r="N22" s="26">
        <f t="shared" si="4"/>
        <v>852.84339913998338</v>
      </c>
    </row>
    <row r="23" spans="1:14" x14ac:dyDescent="0.25">
      <c r="A23" s="60" t="s">
        <v>42</v>
      </c>
      <c r="B23" s="60"/>
      <c r="C23" s="23">
        <v>426.29408491891166</v>
      </c>
      <c r="D23" s="22">
        <v>427.09588600172128</v>
      </c>
      <c r="E23" s="22">
        <v>425.7025340088764</v>
      </c>
      <c r="F23" s="22">
        <v>428.11078095623577</v>
      </c>
      <c r="G23" s="22">
        <v>427.2689502285798</v>
      </c>
      <c r="H23" s="22">
        <v>424.93546153455219</v>
      </c>
      <c r="I23" s="22">
        <v>423.55447613844422</v>
      </c>
      <c r="J23" s="22">
        <v>424.01733510225978</v>
      </c>
      <c r="K23" s="22">
        <v>423.65112298922685</v>
      </c>
      <c r="L23" s="22">
        <v>424.61506144148564</v>
      </c>
      <c r="M23" s="22">
        <v>424.21123350566853</v>
      </c>
      <c r="N23" s="22">
        <v>424.06171885413704</v>
      </c>
    </row>
    <row r="24" spans="1:14" x14ac:dyDescent="0.25">
      <c r="A24" s="10" t="s">
        <v>43</v>
      </c>
      <c r="B24" s="10"/>
      <c r="C24" s="23">
        <v>425.76648960081582</v>
      </c>
      <c r="D24" s="23">
        <v>427.11982357625772</v>
      </c>
      <c r="E24" s="23">
        <v>428.39637845937739</v>
      </c>
      <c r="F24" s="23">
        <v>428.96564707323643</v>
      </c>
      <c r="G24" s="23">
        <v>428.78655184831416</v>
      </c>
      <c r="H24" s="23">
        <v>427.08968288296006</v>
      </c>
      <c r="I24" s="23">
        <v>428.72031427863249</v>
      </c>
      <c r="J24" s="23">
        <v>428.69910001785536</v>
      </c>
      <c r="K24" s="23">
        <v>429.08847304081507</v>
      </c>
      <c r="L24" s="23">
        <v>428.69689515609844</v>
      </c>
      <c r="M24" s="23">
        <v>430.00836341988452</v>
      </c>
      <c r="N24" s="23">
        <v>428.78168028584628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33.955892704546613</v>
      </c>
      <c r="D26" s="32">
        <f t="shared" ref="D26:N26" si="5">D19-D22</f>
        <v>29.819681328615616</v>
      </c>
      <c r="E26" s="32">
        <f t="shared" si="5"/>
        <v>30.767116075566719</v>
      </c>
      <c r="F26" s="32">
        <f t="shared" si="5"/>
        <v>25.470849387593262</v>
      </c>
      <c r="G26" s="32">
        <f t="shared" si="5"/>
        <v>26.67650306948974</v>
      </c>
      <c r="H26" s="32">
        <f t="shared" si="5"/>
        <v>33.833058984557169</v>
      </c>
      <c r="I26" s="32">
        <f t="shared" si="5"/>
        <v>34.62521543053208</v>
      </c>
      <c r="J26" s="32">
        <f t="shared" si="5"/>
        <v>34.461730889088244</v>
      </c>
      <c r="K26" s="32">
        <f t="shared" si="5"/>
        <v>34.602509170825783</v>
      </c>
      <c r="L26" s="32">
        <f t="shared" si="5"/>
        <v>34.575584949618019</v>
      </c>
      <c r="M26" s="32">
        <f t="shared" si="5"/>
        <v>34.009354797893138</v>
      </c>
      <c r="N26" s="32">
        <f t="shared" si="5"/>
        <v>35.111365079290181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55.436982970967705</v>
      </c>
      <c r="D30" s="32">
        <f t="shared" ref="D30:N30" si="6">D17+D26+D28</f>
        <v>48.758252395021685</v>
      </c>
      <c r="E30" s="32">
        <f t="shared" si="6"/>
        <v>45.290631393396438</v>
      </c>
      <c r="F30" s="32">
        <f t="shared" si="6"/>
        <v>35.704768914126248</v>
      </c>
      <c r="G30" s="32">
        <f t="shared" si="6"/>
        <v>34.538190667108211</v>
      </c>
      <c r="H30" s="32">
        <f t="shared" si="6"/>
        <v>40.669138875662298</v>
      </c>
      <c r="I30" s="32">
        <f t="shared" si="6"/>
        <v>38.965768552640441</v>
      </c>
      <c r="J30" s="32">
        <f t="shared" si="6"/>
        <v>32.434807835181203</v>
      </c>
      <c r="K30" s="32">
        <f t="shared" si="6"/>
        <v>28.64205435082502</v>
      </c>
      <c r="L30" s="32">
        <f t="shared" si="6"/>
        <v>25.308541606609111</v>
      </c>
      <c r="M30" s="32">
        <f t="shared" si="6"/>
        <v>18.767699398103474</v>
      </c>
      <c r="N30" s="32">
        <f t="shared" si="6"/>
        <v>16.433152148944231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19107.436982970969</v>
      </c>
      <c r="D32" s="21">
        <v>19156.195235365987</v>
      </c>
      <c r="E32" s="21">
        <v>19201.485866759383</v>
      </c>
      <c r="F32" s="21">
        <v>19237.190635673513</v>
      </c>
      <c r="G32" s="21">
        <v>19271.728826340619</v>
      </c>
      <c r="H32" s="21">
        <v>19312.397965216282</v>
      </c>
      <c r="I32" s="21">
        <v>19351.363733768918</v>
      </c>
      <c r="J32" s="21">
        <v>19383.798541604101</v>
      </c>
      <c r="K32" s="21">
        <v>19412.440595954933</v>
      </c>
      <c r="L32" s="21">
        <v>19437.749137561539</v>
      </c>
      <c r="M32" s="21">
        <v>19456.516836959643</v>
      </c>
      <c r="N32" s="21">
        <v>19472.949989108587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2.9097723583333401E-3</v>
      </c>
      <c r="D34" s="39">
        <f t="shared" ref="D34:N34" si="7">(D32/D8)-1</f>
        <v>2.5517944891548794E-3</v>
      </c>
      <c r="E34" s="39">
        <f t="shared" si="7"/>
        <v>2.3642811548392206E-3</v>
      </c>
      <c r="F34" s="39">
        <f t="shared" si="7"/>
        <v>1.8594794778845625E-3</v>
      </c>
      <c r="G34" s="39">
        <f t="shared" si="7"/>
        <v>1.7953864117279394E-3</v>
      </c>
      <c r="H34" s="39">
        <f t="shared" si="7"/>
        <v>2.1103004946849691E-3</v>
      </c>
      <c r="I34" s="39">
        <f t="shared" si="7"/>
        <v>2.0176556335893547E-3</v>
      </c>
      <c r="J34" s="39">
        <f t="shared" si="7"/>
        <v>1.6760993323992057E-3</v>
      </c>
      <c r="K34" s="39">
        <f t="shared" si="7"/>
        <v>1.477628561262545E-3</v>
      </c>
      <c r="L34" s="39">
        <f t="shared" si="7"/>
        <v>1.3037279615362163E-3</v>
      </c>
      <c r="M34" s="39">
        <f t="shared" si="7"/>
        <v>9.65528429515361E-4</v>
      </c>
      <c r="N34" s="39">
        <f t="shared" si="7"/>
        <v>8.446091500677877E-4</v>
      </c>
    </row>
    <row r="35" spans="1:14" ht="15.75" thickBot="1" x14ac:dyDescent="0.3">
      <c r="A35" s="40" t="s">
        <v>15</v>
      </c>
      <c r="B35" s="41"/>
      <c r="C35" s="42">
        <f>(C32/$C$8)-1</f>
        <v>2.9097723583333401E-3</v>
      </c>
      <c r="D35" s="42">
        <f t="shared" ref="D35:N35" si="8">(D32/$C$8)-1</f>
        <v>5.4689919885568816E-3</v>
      </c>
      <c r="E35" s="42">
        <f t="shared" si="8"/>
        <v>7.8462033780906104E-3</v>
      </c>
      <c r="F35" s="42">
        <f t="shared" si="8"/>
        <v>9.7202727101359798E-3</v>
      </c>
      <c r="G35" s="42">
        <f t="shared" si="8"/>
        <v>1.153311076740593E-2</v>
      </c>
      <c r="H35" s="42">
        <f t="shared" si="8"/>
        <v>1.3667749591448786E-2</v>
      </c>
      <c r="I35" s="42">
        <f t="shared" si="8"/>
        <v>1.5712982036999668E-2</v>
      </c>
      <c r="J35" s="42">
        <f t="shared" si="8"/>
        <v>1.741541788810097E-2</v>
      </c>
      <c r="K35" s="42">
        <f t="shared" si="8"/>
        <v>1.8918779968241317E-2</v>
      </c>
      <c r="L35" s="42">
        <f t="shared" si="8"/>
        <v>2.024717287222022E-2</v>
      </c>
      <c r="M35" s="42">
        <f t="shared" si="8"/>
        <v>2.123225052276112E-2</v>
      </c>
      <c r="N35" s="42">
        <f t="shared" si="8"/>
        <v>2.2094792625896753E-2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1.5784902839046699</v>
      </c>
      <c r="D41" s="47">
        <v>1.5987103346560103</v>
      </c>
      <c r="E41" s="47">
        <v>1.5825932930446391</v>
      </c>
      <c r="F41" s="47">
        <v>1.5831739439481696</v>
      </c>
      <c r="G41" s="47">
        <v>1.5838775739325097</v>
      </c>
      <c r="H41" s="47">
        <v>1.5925280199855534</v>
      </c>
      <c r="I41" s="47">
        <v>1.5890269333557847</v>
      </c>
      <c r="J41" s="47">
        <v>1.5924735923888156</v>
      </c>
      <c r="K41" s="47">
        <v>1.5893839145948652</v>
      </c>
      <c r="L41" s="47">
        <v>1.5960746107987942</v>
      </c>
      <c r="M41" s="47">
        <v>1.6004375791440573</v>
      </c>
      <c r="N41" s="47">
        <v>1.6089319489454781</v>
      </c>
    </row>
    <row r="43" spans="1:14" x14ac:dyDescent="0.25">
      <c r="A43" s="48" t="s">
        <v>31</v>
      </c>
      <c r="B43" s="48"/>
      <c r="C43" s="49">
        <v>121.15326528690065</v>
      </c>
      <c r="D43" s="49">
        <v>122.84899083169456</v>
      </c>
      <c r="E43" s="49">
        <v>122.17208417309952</v>
      </c>
      <c r="F43" s="49">
        <v>122.75102549399807</v>
      </c>
      <c r="G43" s="49">
        <v>121.44289339035261</v>
      </c>
      <c r="H43" s="49">
        <v>119.90930079353329</v>
      </c>
      <c r="I43" s="49">
        <v>118.13435716490096</v>
      </c>
      <c r="J43" s="49">
        <v>118.53190177874903</v>
      </c>
      <c r="K43" s="49">
        <v>117.39936545756341</v>
      </c>
      <c r="L43" s="49">
        <v>116.32786133781744</v>
      </c>
      <c r="M43" s="49">
        <v>116.61449586584811</v>
      </c>
      <c r="N43" s="49">
        <v>115.86040340083393</v>
      </c>
    </row>
    <row r="44" spans="1:14" x14ac:dyDescent="0.25">
      <c r="A44" s="19" t="s">
        <v>47</v>
      </c>
      <c r="B44" s="19"/>
      <c r="C44" s="50">
        <v>122.51314082703111</v>
      </c>
      <c r="D44" s="50">
        <v>122.84899083169465</v>
      </c>
      <c r="E44" s="50">
        <v>121.92806544565151</v>
      </c>
      <c r="F44" s="50">
        <v>122.28428582683438</v>
      </c>
      <c r="G44" s="50">
        <v>120.76539964180802</v>
      </c>
      <c r="H44" s="50">
        <v>119.03778517168034</v>
      </c>
      <c r="I44" s="50">
        <v>117.09699914341617</v>
      </c>
      <c r="J44" s="50">
        <v>117.32720011798172</v>
      </c>
      <c r="K44" s="50">
        <v>116.08790949783375</v>
      </c>
      <c r="L44" s="50">
        <v>114.93047928748312</v>
      </c>
      <c r="M44" s="50">
        <v>115.12320260572949</v>
      </c>
      <c r="N44" s="50">
        <v>114.31071062630905</v>
      </c>
    </row>
    <row r="45" spans="1:14" x14ac:dyDescent="0.25">
      <c r="A45" s="51" t="s">
        <v>48</v>
      </c>
      <c r="B45" s="51"/>
      <c r="C45" s="52">
        <v>119.79654098548441</v>
      </c>
      <c r="D45" s="52">
        <v>122.84899083169458</v>
      </c>
      <c r="E45" s="52">
        <v>122.41633916691576</v>
      </c>
      <c r="F45" s="52">
        <v>123.22106863001076</v>
      </c>
      <c r="G45" s="52">
        <v>122.1258742257999</v>
      </c>
      <c r="H45" s="52">
        <v>120.79568331729871</v>
      </c>
      <c r="I45" s="52">
        <v>119.19374121229805</v>
      </c>
      <c r="J45" s="52">
        <v>119.76170874353757</v>
      </c>
      <c r="K45" s="52">
        <v>118.74846046629204</v>
      </c>
      <c r="L45" s="52">
        <v>117.77369667165341</v>
      </c>
      <c r="M45" s="52">
        <v>118.16740491402786</v>
      </c>
      <c r="N45" s="52">
        <v>117.48204752671764</v>
      </c>
    </row>
    <row r="47" spans="1:14" x14ac:dyDescent="0.25">
      <c r="A47" s="48" t="s">
        <v>32</v>
      </c>
      <c r="B47" s="48"/>
      <c r="C47" s="49">
        <v>77.144074895565154</v>
      </c>
      <c r="D47" s="49">
        <v>76.979560226507402</v>
      </c>
      <c r="E47" s="49">
        <v>77.054618954795558</v>
      </c>
      <c r="F47" s="49">
        <v>76.997556715860256</v>
      </c>
      <c r="G47" s="49">
        <v>77.131941967393061</v>
      </c>
      <c r="H47" s="49">
        <v>77.285061942141724</v>
      </c>
      <c r="I47" s="49">
        <v>77.465813239909608</v>
      </c>
      <c r="J47" s="49">
        <v>77.431536544104574</v>
      </c>
      <c r="K47" s="49">
        <v>77.543372308164535</v>
      </c>
      <c r="L47" s="49">
        <v>77.652461106316835</v>
      </c>
      <c r="M47" s="49">
        <v>77.621286530282589</v>
      </c>
      <c r="N47" s="49">
        <v>77.698377211381867</v>
      </c>
    </row>
    <row r="48" spans="1:14" x14ac:dyDescent="0.25">
      <c r="A48" s="19" t="s">
        <v>45</v>
      </c>
      <c r="B48" s="19"/>
      <c r="C48" s="50">
        <v>74.777722245932139</v>
      </c>
      <c r="D48" s="50">
        <v>74.741761910696312</v>
      </c>
      <c r="E48" s="50">
        <v>74.838553785244088</v>
      </c>
      <c r="F48" s="50">
        <v>74.799388262479184</v>
      </c>
      <c r="G48" s="50">
        <v>74.960393440463278</v>
      </c>
      <c r="H48" s="50">
        <v>75.144874065593598</v>
      </c>
      <c r="I48" s="50">
        <v>75.355133884192711</v>
      </c>
      <c r="J48" s="50">
        <v>75.328487082753597</v>
      </c>
      <c r="K48" s="50">
        <v>75.464318883502742</v>
      </c>
      <c r="L48" s="50">
        <v>75.594188486096158</v>
      </c>
      <c r="M48" s="50">
        <v>75.577363974892691</v>
      </c>
      <c r="N48" s="50">
        <v>75.670654767852085</v>
      </c>
    </row>
    <row r="49" spans="1:14" x14ac:dyDescent="0.25">
      <c r="A49" s="51" t="s">
        <v>46</v>
      </c>
      <c r="B49" s="51"/>
      <c r="C49" s="52">
        <v>79.335987818620623</v>
      </c>
      <c r="D49" s="52">
        <v>79.049647121915058</v>
      </c>
      <c r="E49" s="52">
        <v>79.093415617036499</v>
      </c>
      <c r="F49" s="52">
        <v>79.021490042361094</v>
      </c>
      <c r="G49" s="52">
        <v>79.129570149218736</v>
      </c>
      <c r="H49" s="52">
        <v>79.257565702672068</v>
      </c>
      <c r="I49" s="52">
        <v>79.412406798896342</v>
      </c>
      <c r="J49" s="52">
        <v>79.362600106853606</v>
      </c>
      <c r="K49" s="52">
        <v>79.457476071857513</v>
      </c>
      <c r="L49" s="52">
        <v>79.550498570587592</v>
      </c>
      <c r="M49" s="52">
        <v>79.513345576442873</v>
      </c>
      <c r="N49" s="52">
        <v>79.576256080745111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AA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27" ht="15.75" x14ac:dyDescent="0.25">
      <c r="A1" s="56" t="s">
        <v>8</v>
      </c>
      <c r="B1" s="56"/>
      <c r="C1" s="56"/>
      <c r="D1" s="56"/>
      <c r="E1" s="56"/>
    </row>
    <row r="2" spans="1:27" x14ac:dyDescent="0.25">
      <c r="A2" s="57" t="s">
        <v>71</v>
      </c>
      <c r="B2" s="57"/>
      <c r="C2" s="57"/>
      <c r="D2" s="57"/>
      <c r="E2" s="57"/>
    </row>
    <row r="3" spans="1:27" x14ac:dyDescent="0.25">
      <c r="A3" s="7"/>
      <c r="B3" s="7"/>
      <c r="C3" s="9"/>
      <c r="D3" s="8"/>
      <c r="E3" s="8"/>
    </row>
    <row r="4" spans="1:27" x14ac:dyDescent="0.25">
      <c r="A4" s="5"/>
      <c r="B4" s="6"/>
      <c r="C4" s="8"/>
      <c r="D4" s="8"/>
      <c r="E4" s="8"/>
    </row>
    <row r="5" spans="1:27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27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27" ht="15.75" thickBot="1" x14ac:dyDescent="0.3"/>
    <row r="8" spans="1:27" ht="16.5" thickTop="1" thickBot="1" x14ac:dyDescent="0.3">
      <c r="A8" s="59" t="s">
        <v>9</v>
      </c>
      <c r="B8" s="59"/>
      <c r="C8" s="21">
        <v>11213</v>
      </c>
      <c r="D8" s="21">
        <v>11228.032271518909</v>
      </c>
      <c r="E8" s="21">
        <v>11237.691140456265</v>
      </c>
      <c r="F8" s="21">
        <v>11245.511723100657</v>
      </c>
      <c r="G8" s="21">
        <v>11248.777103857396</v>
      </c>
      <c r="H8" s="21">
        <v>11252.347195269362</v>
      </c>
      <c r="I8" s="21">
        <v>11261.213333269699</v>
      </c>
      <c r="J8" s="21">
        <v>11270.246563919518</v>
      </c>
      <c r="K8" s="21">
        <v>11276.988078286298</v>
      </c>
      <c r="L8" s="21">
        <v>11283.513257475179</v>
      </c>
      <c r="M8" s="21">
        <v>11289.402310809299</v>
      </c>
      <c r="N8" s="21">
        <v>11293.146228451094</v>
      </c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27" x14ac:dyDescent="0.25">
      <c r="A10" s="33" t="s">
        <v>33</v>
      </c>
      <c r="B10" s="25"/>
      <c r="C10" s="26">
        <f>SUM(C11:C12)</f>
        <v>98.937083525611214</v>
      </c>
      <c r="D10" s="26">
        <f t="shared" ref="D10:N10" si="0">SUM(D11:D12)</f>
        <v>100.39378471065122</v>
      </c>
      <c r="E10" s="26">
        <f t="shared" si="0"/>
        <v>99.773200479971621</v>
      </c>
      <c r="F10" s="26">
        <f t="shared" si="0"/>
        <v>100.0459436737593</v>
      </c>
      <c r="G10" s="26">
        <f t="shared" si="0"/>
        <v>100.09004822028926</v>
      </c>
      <c r="H10" s="26">
        <f t="shared" si="0"/>
        <v>100.57427816778481</v>
      </c>
      <c r="I10" s="26">
        <f t="shared" si="0"/>
        <v>100.34701501132578</v>
      </c>
      <c r="J10" s="26">
        <f t="shared" si="0"/>
        <v>100.54086128381812</v>
      </c>
      <c r="K10" s="26">
        <f t="shared" si="0"/>
        <v>100.2386099914644</v>
      </c>
      <c r="L10" s="26">
        <f t="shared" si="0"/>
        <v>100.56045380868292</v>
      </c>
      <c r="M10" s="26">
        <f t="shared" si="0"/>
        <v>100.76365995044738</v>
      </c>
      <c r="N10" s="26">
        <f t="shared" si="0"/>
        <v>101.33382481551995</v>
      </c>
    </row>
    <row r="11" spans="1:27" x14ac:dyDescent="0.25">
      <c r="A11" s="20" t="s">
        <v>34</v>
      </c>
      <c r="B11" s="18"/>
      <c r="C11" s="22">
        <v>50.618972966591784</v>
      </c>
      <c r="D11" s="22">
        <v>51.525463729517199</v>
      </c>
      <c r="E11" s="22">
        <v>50.933172272992508</v>
      </c>
      <c r="F11" s="22">
        <v>51.13459343325475</v>
      </c>
      <c r="G11" s="22">
        <v>51.340307087113082</v>
      </c>
      <c r="H11" s="22">
        <v>51.59175825823867</v>
      </c>
      <c r="I11" s="22">
        <v>51.309737115445486</v>
      </c>
      <c r="J11" s="22">
        <v>51.537752422797517</v>
      </c>
      <c r="K11" s="22">
        <v>51.641762620146906</v>
      </c>
      <c r="L11" s="22">
        <v>51.38663776531719</v>
      </c>
      <c r="M11" s="22">
        <v>51.746854925291323</v>
      </c>
      <c r="N11" s="22">
        <v>52.046457052525717</v>
      </c>
    </row>
    <row r="12" spans="1:27" x14ac:dyDescent="0.25">
      <c r="A12" s="27" t="s">
        <v>35</v>
      </c>
      <c r="B12" s="28"/>
      <c r="C12" s="29">
        <v>48.318110559019431</v>
      </c>
      <c r="D12" s="29">
        <v>48.868320981134019</v>
      </c>
      <c r="E12" s="29">
        <v>48.840028206979113</v>
      </c>
      <c r="F12" s="29">
        <v>48.911350240504547</v>
      </c>
      <c r="G12" s="29">
        <v>48.74974113317618</v>
      </c>
      <c r="H12" s="29">
        <v>48.982519909546141</v>
      </c>
      <c r="I12" s="29">
        <v>49.037277895880294</v>
      </c>
      <c r="J12" s="29">
        <v>49.0031088610206</v>
      </c>
      <c r="K12" s="29">
        <v>48.596847371317494</v>
      </c>
      <c r="L12" s="29">
        <v>49.173816043365733</v>
      </c>
      <c r="M12" s="29">
        <v>49.016805025156053</v>
      </c>
      <c r="N12" s="29">
        <v>49.287367762994229</v>
      </c>
    </row>
    <row r="13" spans="1:27" x14ac:dyDescent="0.25">
      <c r="A13" s="33" t="s">
        <v>36</v>
      </c>
      <c r="B13" s="18"/>
      <c r="C13" s="26">
        <f>SUM(C14:C15)</f>
        <v>132.23873558998437</v>
      </c>
      <c r="D13" s="26">
        <f t="shared" ref="D13:N13" si="1">SUM(D14:D15)</f>
        <v>136.93568932432748</v>
      </c>
      <c r="E13" s="26">
        <f t="shared" si="1"/>
        <v>137.99620800859822</v>
      </c>
      <c r="F13" s="26">
        <f t="shared" si="1"/>
        <v>140.50147028463667</v>
      </c>
      <c r="G13" s="26">
        <f t="shared" si="1"/>
        <v>140.31711914470213</v>
      </c>
      <c r="H13" s="26">
        <f t="shared" si="1"/>
        <v>139.9601184781028</v>
      </c>
      <c r="I13" s="26">
        <f t="shared" si="1"/>
        <v>139.48696579038813</v>
      </c>
      <c r="J13" s="26">
        <f t="shared" si="1"/>
        <v>141.74104121817055</v>
      </c>
      <c r="K13" s="26">
        <f t="shared" si="1"/>
        <v>142.03971847374146</v>
      </c>
      <c r="L13" s="26">
        <f t="shared" si="1"/>
        <v>142.31852005254041</v>
      </c>
      <c r="M13" s="26">
        <f t="shared" si="1"/>
        <v>144.72503880675674</v>
      </c>
      <c r="N13" s="26">
        <f t="shared" si="1"/>
        <v>145.19408031328254</v>
      </c>
    </row>
    <row r="14" spans="1:27" x14ac:dyDescent="0.25">
      <c r="A14" s="20" t="s">
        <v>37</v>
      </c>
      <c r="B14" s="18"/>
      <c r="C14" s="22">
        <v>65.724228643988241</v>
      </c>
      <c r="D14" s="22">
        <v>67.276210917221164</v>
      </c>
      <c r="E14" s="22">
        <v>68.063099052864743</v>
      </c>
      <c r="F14" s="22">
        <v>69.514049372037945</v>
      </c>
      <c r="G14" s="22">
        <v>69.28171667209746</v>
      </c>
      <c r="H14" s="22">
        <v>69.305031209347803</v>
      </c>
      <c r="I14" s="22">
        <v>68.948975372659646</v>
      </c>
      <c r="J14" s="22">
        <v>69.947383881442164</v>
      </c>
      <c r="K14" s="22">
        <v>69.99936696051715</v>
      </c>
      <c r="L14" s="22">
        <v>70.26132448351872</v>
      </c>
      <c r="M14" s="22">
        <v>71.51194417373955</v>
      </c>
      <c r="N14" s="22">
        <v>72.001864534558564</v>
      </c>
    </row>
    <row r="15" spans="1:27" x14ac:dyDescent="0.25">
      <c r="A15" s="10" t="s">
        <v>38</v>
      </c>
      <c r="B15" s="12"/>
      <c r="C15" s="23">
        <v>66.514506945996132</v>
      </c>
      <c r="D15" s="23">
        <v>69.659478407106306</v>
      </c>
      <c r="E15" s="23">
        <v>69.933108955733488</v>
      </c>
      <c r="F15" s="23">
        <v>70.987420912598722</v>
      </c>
      <c r="G15" s="23">
        <v>71.035402472604659</v>
      </c>
      <c r="H15" s="23">
        <v>70.655087268755011</v>
      </c>
      <c r="I15" s="23">
        <v>70.53799041772848</v>
      </c>
      <c r="J15" s="23">
        <v>71.793657336728373</v>
      </c>
      <c r="K15" s="23">
        <v>72.040351513224309</v>
      </c>
      <c r="L15" s="23">
        <v>72.057195569021687</v>
      </c>
      <c r="M15" s="23">
        <v>73.213094633017207</v>
      </c>
      <c r="N15" s="23">
        <v>73.192215778723977</v>
      </c>
    </row>
    <row r="16" spans="1:27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-33.301652064373158</v>
      </c>
      <c r="D17" s="32">
        <f t="shared" ref="D17:N17" si="2">D10-D13</f>
        <v>-36.541904613676266</v>
      </c>
      <c r="E17" s="32">
        <f t="shared" si="2"/>
        <v>-38.223007528626596</v>
      </c>
      <c r="F17" s="32">
        <f t="shared" si="2"/>
        <v>-40.455526610877371</v>
      </c>
      <c r="G17" s="32">
        <f t="shared" si="2"/>
        <v>-40.227070924412871</v>
      </c>
      <c r="H17" s="32">
        <f t="shared" si="2"/>
        <v>-39.385840310317988</v>
      </c>
      <c r="I17" s="32">
        <f t="shared" si="2"/>
        <v>-39.139950779062346</v>
      </c>
      <c r="J17" s="32">
        <f t="shared" si="2"/>
        <v>-41.200179934352434</v>
      </c>
      <c r="K17" s="32">
        <f t="shared" si="2"/>
        <v>-41.801108482277058</v>
      </c>
      <c r="L17" s="32">
        <f t="shared" si="2"/>
        <v>-41.758066243857485</v>
      </c>
      <c r="M17" s="32">
        <f t="shared" si="2"/>
        <v>-43.961378856309366</v>
      </c>
      <c r="N17" s="32">
        <f t="shared" si="2"/>
        <v>-43.860255497762594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507.80363429346005</v>
      </c>
      <c r="D19" s="26">
        <f t="shared" ref="D19:N19" si="3">SUM(D20:D21)</f>
        <v>506.88396796004315</v>
      </c>
      <c r="E19" s="26">
        <f t="shared" si="3"/>
        <v>506.44440457711687</v>
      </c>
      <c r="F19" s="26">
        <f t="shared" si="3"/>
        <v>505.49218871036089</v>
      </c>
      <c r="G19" s="26">
        <f t="shared" si="3"/>
        <v>505.14005486551133</v>
      </c>
      <c r="H19" s="26">
        <f t="shared" si="3"/>
        <v>507.33863596661257</v>
      </c>
      <c r="I19" s="26">
        <f t="shared" si="3"/>
        <v>508.24265644127922</v>
      </c>
      <c r="J19" s="26">
        <f t="shared" si="3"/>
        <v>507.93383479387518</v>
      </c>
      <c r="K19" s="26">
        <f t="shared" si="3"/>
        <v>508.15453938313146</v>
      </c>
      <c r="L19" s="26">
        <f t="shared" si="3"/>
        <v>508.02790444250024</v>
      </c>
      <c r="M19" s="26">
        <f t="shared" si="3"/>
        <v>507.63436362434646</v>
      </c>
      <c r="N19" s="26">
        <f t="shared" si="3"/>
        <v>508.19466156017529</v>
      </c>
    </row>
    <row r="20" spans="1:14" x14ac:dyDescent="0.25">
      <c r="A20" s="60" t="s">
        <v>40</v>
      </c>
      <c r="B20" s="60"/>
      <c r="C20" s="22">
        <v>253.83716559246807</v>
      </c>
      <c r="D20" s="22">
        <v>253.72590312140557</v>
      </c>
      <c r="E20" s="22">
        <v>253.94907257819608</v>
      </c>
      <c r="F20" s="22">
        <v>252.69073981075752</v>
      </c>
      <c r="G20" s="22">
        <v>253.21608632305808</v>
      </c>
      <c r="H20" s="22">
        <v>254.05092976057486</v>
      </c>
      <c r="I20" s="22">
        <v>255.48650674567534</v>
      </c>
      <c r="J20" s="22">
        <v>255.31008288745352</v>
      </c>
      <c r="K20" s="22">
        <v>255.81336964804461</v>
      </c>
      <c r="L20" s="22">
        <v>255.449226667191</v>
      </c>
      <c r="M20" s="22">
        <v>255.35766940151424</v>
      </c>
      <c r="N20" s="22">
        <v>255.19503085145385</v>
      </c>
    </row>
    <row r="21" spans="1:14" x14ac:dyDescent="0.25">
      <c r="A21" s="27" t="s">
        <v>41</v>
      </c>
      <c r="B21" s="27"/>
      <c r="C21" s="29">
        <v>253.96646870099195</v>
      </c>
      <c r="D21" s="29">
        <v>253.15806483863759</v>
      </c>
      <c r="E21" s="29">
        <v>252.49533199892079</v>
      </c>
      <c r="F21" s="29">
        <v>252.80144889960337</v>
      </c>
      <c r="G21" s="29">
        <v>251.92396854245325</v>
      </c>
      <c r="H21" s="29">
        <v>253.28770620603771</v>
      </c>
      <c r="I21" s="29">
        <v>252.75614969560385</v>
      </c>
      <c r="J21" s="29">
        <v>252.62375190642166</v>
      </c>
      <c r="K21" s="29">
        <v>252.34116973508688</v>
      </c>
      <c r="L21" s="29">
        <v>252.57867777530922</v>
      </c>
      <c r="M21" s="29">
        <v>252.27669422283222</v>
      </c>
      <c r="N21" s="29">
        <v>252.99963070872141</v>
      </c>
    </row>
    <row r="22" spans="1:14" x14ac:dyDescent="0.25">
      <c r="A22" s="63" t="s">
        <v>44</v>
      </c>
      <c r="B22" s="63"/>
      <c r="C22" s="26">
        <f>SUM(C23:C24)</f>
        <v>459.46971071017799</v>
      </c>
      <c r="D22" s="26">
        <f t="shared" ref="D22:N22" si="4">SUM(D23:D24)</f>
        <v>460.68319440900859</v>
      </c>
      <c r="E22" s="26">
        <f t="shared" si="4"/>
        <v>460.40081440409915</v>
      </c>
      <c r="F22" s="26">
        <f t="shared" si="4"/>
        <v>461.77128134274585</v>
      </c>
      <c r="G22" s="26">
        <f t="shared" si="4"/>
        <v>461.34289252913271</v>
      </c>
      <c r="H22" s="26">
        <f t="shared" si="4"/>
        <v>459.08665765595674</v>
      </c>
      <c r="I22" s="26">
        <f t="shared" si="4"/>
        <v>460.06947501239688</v>
      </c>
      <c r="J22" s="26">
        <f t="shared" si="4"/>
        <v>459.9921404927444</v>
      </c>
      <c r="K22" s="26">
        <f t="shared" si="4"/>
        <v>459.82825171197442</v>
      </c>
      <c r="L22" s="26">
        <f t="shared" si="4"/>
        <v>460.38078486452315</v>
      </c>
      <c r="M22" s="26">
        <f t="shared" si="4"/>
        <v>459.92906712624278</v>
      </c>
      <c r="N22" s="26">
        <f t="shared" si="4"/>
        <v>459.58931260182703</v>
      </c>
    </row>
    <row r="23" spans="1:14" x14ac:dyDescent="0.25">
      <c r="A23" s="60" t="s">
        <v>42</v>
      </c>
      <c r="B23" s="60"/>
      <c r="C23" s="23">
        <v>229.41428294640056</v>
      </c>
      <c r="D23" s="22">
        <v>229.69430245064655</v>
      </c>
      <c r="E23" s="22">
        <v>229.03834432672542</v>
      </c>
      <c r="F23" s="22">
        <v>230.41645269880433</v>
      </c>
      <c r="G23" s="22">
        <v>230.06537078214183</v>
      </c>
      <c r="H23" s="22">
        <v>228.71770192039187</v>
      </c>
      <c r="I23" s="22">
        <v>228.87572517138102</v>
      </c>
      <c r="J23" s="22">
        <v>228.91152862723507</v>
      </c>
      <c r="K23" s="22">
        <v>228.5626026852355</v>
      </c>
      <c r="L23" s="22">
        <v>228.9074185425188</v>
      </c>
      <c r="M23" s="22">
        <v>227.92092405765459</v>
      </c>
      <c r="N23" s="22">
        <v>228.47345343664105</v>
      </c>
    </row>
    <row r="24" spans="1:14" x14ac:dyDescent="0.25">
      <c r="A24" s="10" t="s">
        <v>43</v>
      </c>
      <c r="B24" s="10"/>
      <c r="C24" s="23">
        <v>230.05542776377746</v>
      </c>
      <c r="D24" s="23">
        <v>230.98889195836205</v>
      </c>
      <c r="E24" s="23">
        <v>231.36247007737373</v>
      </c>
      <c r="F24" s="23">
        <v>231.35482864394152</v>
      </c>
      <c r="G24" s="23">
        <v>231.27752174699089</v>
      </c>
      <c r="H24" s="23">
        <v>230.36895573556487</v>
      </c>
      <c r="I24" s="23">
        <v>231.19374984101583</v>
      </c>
      <c r="J24" s="23">
        <v>231.08061186550933</v>
      </c>
      <c r="K24" s="23">
        <v>231.26564902673894</v>
      </c>
      <c r="L24" s="23">
        <v>231.47336632200435</v>
      </c>
      <c r="M24" s="23">
        <v>232.0081430685882</v>
      </c>
      <c r="N24" s="23">
        <v>231.11585916518595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48.333923583282058</v>
      </c>
      <c r="D26" s="32">
        <f t="shared" ref="D26:N26" si="5">D19-D22</f>
        <v>46.200773551034558</v>
      </c>
      <c r="E26" s="32">
        <f t="shared" si="5"/>
        <v>46.043590173017719</v>
      </c>
      <c r="F26" s="32">
        <f t="shared" si="5"/>
        <v>43.720907367615041</v>
      </c>
      <c r="G26" s="32">
        <f t="shared" si="5"/>
        <v>43.797162336378619</v>
      </c>
      <c r="H26" s="32">
        <f t="shared" si="5"/>
        <v>48.251978310655829</v>
      </c>
      <c r="I26" s="32">
        <f t="shared" si="5"/>
        <v>48.173181428882344</v>
      </c>
      <c r="J26" s="32">
        <f t="shared" si="5"/>
        <v>47.941694301130781</v>
      </c>
      <c r="K26" s="32">
        <f t="shared" si="5"/>
        <v>48.326287671157047</v>
      </c>
      <c r="L26" s="32">
        <f t="shared" si="5"/>
        <v>47.647119577977094</v>
      </c>
      <c r="M26" s="32">
        <f t="shared" si="5"/>
        <v>47.705296498103678</v>
      </c>
      <c r="N26" s="32">
        <f t="shared" si="5"/>
        <v>48.605348958348259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15.0322715189089</v>
      </c>
      <c r="D30" s="32">
        <f t="shared" ref="D30:N30" si="6">D17+D26+D28</f>
        <v>9.6588689373582923</v>
      </c>
      <c r="E30" s="32">
        <f t="shared" si="6"/>
        <v>7.8205826443911235</v>
      </c>
      <c r="F30" s="32">
        <f t="shared" si="6"/>
        <v>3.2653807567376703</v>
      </c>
      <c r="G30" s="32">
        <f t="shared" si="6"/>
        <v>3.5700914119657483</v>
      </c>
      <c r="H30" s="32">
        <f t="shared" si="6"/>
        <v>8.8661380003378412</v>
      </c>
      <c r="I30" s="32">
        <f t="shared" si="6"/>
        <v>9.0332306498199983</v>
      </c>
      <c r="J30" s="32">
        <f t="shared" si="6"/>
        <v>6.7415143667783468</v>
      </c>
      <c r="K30" s="32">
        <f t="shared" si="6"/>
        <v>6.5251791888799886</v>
      </c>
      <c r="L30" s="32">
        <f t="shared" si="6"/>
        <v>5.889053334119609</v>
      </c>
      <c r="M30" s="32">
        <f t="shared" si="6"/>
        <v>3.7439176417943116</v>
      </c>
      <c r="N30" s="32">
        <f t="shared" si="6"/>
        <v>4.7450934605856645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11228.032271518909</v>
      </c>
      <c r="D32" s="21">
        <v>11237.691140456265</v>
      </c>
      <c r="E32" s="21">
        <v>11245.511723100657</v>
      </c>
      <c r="F32" s="21">
        <v>11248.777103857396</v>
      </c>
      <c r="G32" s="21">
        <v>11252.347195269362</v>
      </c>
      <c r="H32" s="21">
        <v>11261.213333269699</v>
      </c>
      <c r="I32" s="21">
        <v>11270.246563919518</v>
      </c>
      <c r="J32" s="21">
        <v>11276.988078286298</v>
      </c>
      <c r="K32" s="21">
        <v>11283.513257475179</v>
      </c>
      <c r="L32" s="21">
        <v>11289.402310809299</v>
      </c>
      <c r="M32" s="21">
        <v>11293.146228451094</v>
      </c>
      <c r="N32" s="21">
        <v>11297.891321911678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1.3406110335243415E-3</v>
      </c>
      <c r="D34" s="39">
        <f t="shared" ref="D34:N34" si="7">(D32/D8)-1</f>
        <v>8.6024591876676659E-4</v>
      </c>
      <c r="E34" s="39">
        <f t="shared" si="7"/>
        <v>6.9592432703879936E-4</v>
      </c>
      <c r="F34" s="39">
        <f t="shared" si="7"/>
        <v>2.9037191344793989E-4</v>
      </c>
      <c r="G34" s="39">
        <f t="shared" si="7"/>
        <v>3.1737595820446884E-4</v>
      </c>
      <c r="H34" s="39">
        <f t="shared" si="7"/>
        <v>7.8793676079103037E-4</v>
      </c>
      <c r="I34" s="39">
        <f t="shared" si="7"/>
        <v>8.0215429567709329E-4</v>
      </c>
      <c r="J34" s="39">
        <f t="shared" si="7"/>
        <v>5.9816919963062709E-4</v>
      </c>
      <c r="K34" s="39">
        <f t="shared" si="7"/>
        <v>5.7862783427475861E-4</v>
      </c>
      <c r="L34" s="39">
        <f t="shared" si="7"/>
        <v>5.2191664065426302E-4</v>
      </c>
      <c r="M34" s="39">
        <f t="shared" si="7"/>
        <v>3.3163116511580881E-4</v>
      </c>
      <c r="N34" s="39">
        <f t="shared" si="7"/>
        <v>4.201746231382586E-4</v>
      </c>
    </row>
    <row r="35" spans="1:14" ht="15.75" thickBot="1" x14ac:dyDescent="0.3">
      <c r="A35" s="40" t="s">
        <v>15</v>
      </c>
      <c r="B35" s="41"/>
      <c r="C35" s="42">
        <f>(C32/$C$8)-1</f>
        <v>1.3406110335243415E-3</v>
      </c>
      <c r="D35" s="42">
        <f t="shared" ref="D35:N35" si="8">(D32/$C$8)-1</f>
        <v>2.2020102074613579E-3</v>
      </c>
      <c r="E35" s="42">
        <f t="shared" si="8"/>
        <v>2.8994669669719642E-3</v>
      </c>
      <c r="F35" s="42">
        <f t="shared" si="8"/>
        <v>3.1906808041912704E-3</v>
      </c>
      <c r="G35" s="42">
        <f t="shared" si="8"/>
        <v>3.5090694077732909E-3</v>
      </c>
      <c r="H35" s="42">
        <f t="shared" si="8"/>
        <v>4.2997710933470046E-3</v>
      </c>
      <c r="I35" s="42">
        <f t="shared" si="8"/>
        <v>5.1053744688769331E-3</v>
      </c>
      <c r="J35" s="42">
        <f t="shared" si="8"/>
        <v>5.7065975462675667E-3</v>
      </c>
      <c r="K35" s="42">
        <f t="shared" si="8"/>
        <v>6.2885273767214755E-3</v>
      </c>
      <c r="L35" s="42">
        <f t="shared" si="8"/>
        <v>6.8137261044589614E-3</v>
      </c>
      <c r="M35" s="42">
        <f t="shared" si="8"/>
        <v>7.147616913501631E-3</v>
      </c>
      <c r="N35" s="42">
        <f t="shared" si="8"/>
        <v>7.5707947838827838E-3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1.5348579368360962</v>
      </c>
      <c r="D41" s="47">
        <v>1.5539829594950803</v>
      </c>
      <c r="E41" s="47">
        <v>1.5395937640878443</v>
      </c>
      <c r="F41" s="47">
        <v>1.5401997644791057</v>
      </c>
      <c r="G41" s="47">
        <v>1.5405170976300686</v>
      </c>
      <c r="H41" s="47">
        <v>1.5485049426126012</v>
      </c>
      <c r="I41" s="47">
        <v>1.5451424597144869</v>
      </c>
      <c r="J41" s="47">
        <v>1.549001963857386</v>
      </c>
      <c r="K41" s="47">
        <v>1.5464232205781905</v>
      </c>
      <c r="L41" s="47">
        <v>1.5529237977810051</v>
      </c>
      <c r="M41" s="47">
        <v>1.556583971191992</v>
      </c>
      <c r="N41" s="47">
        <v>1.5649941313271396</v>
      </c>
    </row>
    <row r="43" spans="1:14" x14ac:dyDescent="0.25">
      <c r="A43" s="48" t="s">
        <v>31</v>
      </c>
      <c r="B43" s="48"/>
      <c r="C43" s="49">
        <v>103.99902340399959</v>
      </c>
      <c r="D43" s="49">
        <v>105.56298294554551</v>
      </c>
      <c r="E43" s="49">
        <v>105.06139271108017</v>
      </c>
      <c r="F43" s="49">
        <v>105.63745715353343</v>
      </c>
      <c r="G43" s="49">
        <v>104.56942748076244</v>
      </c>
      <c r="H43" s="49">
        <v>103.32254648930883</v>
      </c>
      <c r="I43" s="49">
        <v>101.86117035683034</v>
      </c>
      <c r="J43" s="49">
        <v>102.2529253643914</v>
      </c>
      <c r="K43" s="49">
        <v>101.33118535496379</v>
      </c>
      <c r="L43" s="49">
        <v>100.47556532413539</v>
      </c>
      <c r="M43" s="49">
        <v>100.75670598050087</v>
      </c>
      <c r="N43" s="49">
        <v>100.15226100991838</v>
      </c>
    </row>
    <row r="44" spans="1:14" x14ac:dyDescent="0.25">
      <c r="A44" s="19" t="s">
        <v>47</v>
      </c>
      <c r="B44" s="19"/>
      <c r="C44" s="50">
        <v>105.21210747330328</v>
      </c>
      <c r="D44" s="50">
        <v>105.56298294554549</v>
      </c>
      <c r="E44" s="50">
        <v>104.84361307525199</v>
      </c>
      <c r="F44" s="50">
        <v>105.22198793832071</v>
      </c>
      <c r="G44" s="50">
        <v>103.96927379467479</v>
      </c>
      <c r="H44" s="50">
        <v>102.54248950778066</v>
      </c>
      <c r="I44" s="50">
        <v>100.92165952533898</v>
      </c>
      <c r="J44" s="50">
        <v>101.16648461154901</v>
      </c>
      <c r="K44" s="50">
        <v>100.12658240074133</v>
      </c>
      <c r="L44" s="50">
        <v>99.163548560860264</v>
      </c>
      <c r="M44" s="50">
        <v>99.313240349253775</v>
      </c>
      <c r="N44" s="50">
        <v>98.63754075381965</v>
      </c>
    </row>
    <row r="45" spans="1:14" x14ac:dyDescent="0.25">
      <c r="A45" s="51" t="s">
        <v>48</v>
      </c>
      <c r="B45" s="51"/>
      <c r="C45" s="52">
        <v>102.82751971205221</v>
      </c>
      <c r="D45" s="52">
        <v>105.56298294554549</v>
      </c>
      <c r="E45" s="52">
        <v>105.27421945568618</v>
      </c>
      <c r="F45" s="52">
        <v>106.04749500720632</v>
      </c>
      <c r="G45" s="52">
        <v>105.16147687170795</v>
      </c>
      <c r="H45" s="52">
        <v>104.09931510412467</v>
      </c>
      <c r="I45" s="52">
        <v>102.79657775103563</v>
      </c>
      <c r="J45" s="52">
        <v>103.33410653980873</v>
      </c>
      <c r="K45" s="52">
        <v>102.52975350734826</v>
      </c>
      <c r="L45" s="52">
        <v>101.78875084582569</v>
      </c>
      <c r="M45" s="52">
        <v>102.20772409559842</v>
      </c>
      <c r="N45" s="52">
        <v>101.68843572314124</v>
      </c>
    </row>
    <row r="47" spans="1:14" x14ac:dyDescent="0.25">
      <c r="A47" s="48" t="s">
        <v>32</v>
      </c>
      <c r="B47" s="48"/>
      <c r="C47" s="49">
        <v>79.012584000871598</v>
      </c>
      <c r="D47" s="49">
        <v>78.841766926203718</v>
      </c>
      <c r="E47" s="49">
        <v>78.901462170767346</v>
      </c>
      <c r="F47" s="49">
        <v>78.832629675332214</v>
      </c>
      <c r="G47" s="49">
        <v>78.961719090805474</v>
      </c>
      <c r="H47" s="49">
        <v>79.105527262520908</v>
      </c>
      <c r="I47" s="49">
        <v>79.277650187801754</v>
      </c>
      <c r="J47" s="49">
        <v>79.233538161801135</v>
      </c>
      <c r="K47" s="49">
        <v>79.343022975797197</v>
      </c>
      <c r="L47" s="49">
        <v>79.447769767338713</v>
      </c>
      <c r="M47" s="49">
        <v>79.414360883099008</v>
      </c>
      <c r="N47" s="49">
        <v>79.485085615189902</v>
      </c>
    </row>
    <row r="48" spans="1:14" x14ac:dyDescent="0.25">
      <c r="A48" s="19" t="s">
        <v>45</v>
      </c>
      <c r="B48" s="19"/>
      <c r="C48" s="50">
        <v>76.750034077624804</v>
      </c>
      <c r="D48" s="50">
        <v>76.710451291651481</v>
      </c>
      <c r="E48" s="50">
        <v>76.802648504049969</v>
      </c>
      <c r="F48" s="50">
        <v>76.760259123268384</v>
      </c>
      <c r="G48" s="50">
        <v>76.916258687376455</v>
      </c>
      <c r="H48" s="50">
        <v>77.095180151374294</v>
      </c>
      <c r="I48" s="50">
        <v>77.299821359354169</v>
      </c>
      <c r="J48" s="50">
        <v>77.269839127789623</v>
      </c>
      <c r="K48" s="50">
        <v>77.401048411748405</v>
      </c>
      <c r="L48" s="50">
        <v>77.526333485766287</v>
      </c>
      <c r="M48" s="50">
        <v>77.506430677210375</v>
      </c>
      <c r="N48" s="50">
        <v>77.595558246506144</v>
      </c>
    </row>
    <row r="49" spans="1:14" x14ac:dyDescent="0.25">
      <c r="A49" s="51" t="s">
        <v>46</v>
      </c>
      <c r="B49" s="51"/>
      <c r="C49" s="52">
        <v>81.066662499921833</v>
      </c>
      <c r="D49" s="52">
        <v>80.777364858586182</v>
      </c>
      <c r="E49" s="52">
        <v>80.816131716859815</v>
      </c>
      <c r="F49" s="52">
        <v>80.740912410541895</v>
      </c>
      <c r="G49" s="52">
        <v>80.843822370904149</v>
      </c>
      <c r="H49" s="52">
        <v>80.965721771439689</v>
      </c>
      <c r="I49" s="52">
        <v>81.114669153261346</v>
      </c>
      <c r="J49" s="52">
        <v>81.061549784517936</v>
      </c>
      <c r="K49" s="52">
        <v>81.151661534687932</v>
      </c>
      <c r="L49" s="52">
        <v>81.240002395990558</v>
      </c>
      <c r="M49" s="52">
        <v>81.199172126416755</v>
      </c>
      <c r="N49" s="52">
        <v>81.257398569678941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Codes</vt:lpstr>
      <vt:lpstr>West Dunbartonshire</vt:lpstr>
      <vt:lpstr>ClydebaC</vt:lpstr>
      <vt:lpstr>ClydebaW</vt:lpstr>
      <vt:lpstr>Dumbarto</vt:lpstr>
      <vt:lpstr>Kilpatri</vt:lpstr>
      <vt:lpstr>Leven</vt:lpstr>
      <vt:lpstr>Lomond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2020-08-11T14:03:20Z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