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16" documentId="8_{9A968B8F-0D6D-47E0-A147-8AF6D00E996E}" xr6:coauthVersionLast="45" xr6:coauthVersionMax="45" xr10:uidLastSave="{EF1CF317-713C-4DBA-99BF-F1CB9993DEB1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Orkney Islands" sheetId="3" r:id="rId3"/>
    <sheet name="EastMain" sheetId="4" r:id="rId4"/>
    <sheet name="KirkwalE" sheetId="5" r:id="rId5"/>
    <sheet name="KirkwaWO" sheetId="6" r:id="rId6"/>
    <sheet name="NorthIsO" sheetId="7" r:id="rId7"/>
    <sheet name="Stromnes" sheetId="8" r:id="rId8"/>
    <sheet name="WestMain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9" l="1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C10" i="4"/>
  <c r="C17" i="4" s="1"/>
  <c r="C30" i="4" s="1"/>
  <c r="E30" i="9" l="1"/>
  <c r="N30" i="5"/>
  <c r="D30" i="4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l="1"/>
  <c r="I30" i="3"/>
  <c r="E26" i="3"/>
  <c r="E30" i="3" s="1"/>
</calcChain>
</file>

<file path=xl/sharedStrings.xml><?xml version="1.0" encoding="utf-8"?>
<sst xmlns="http://schemas.openxmlformats.org/spreadsheetml/2006/main" count="437" uniqueCount="82">
  <si>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</si>
  <si>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</si>
  <si>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</si>
  <si>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</si>
  <si>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</si>
  <si>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</si>
  <si>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</si>
  <si>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</si>
  <si>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</si>
  <si>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</si>
  <si>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</si>
  <si>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</si>
  <si>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</si>
  <si>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</si>
  <si>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</si>
  <si>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</si>
  <si>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</si>
  <si>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</si>
  <si>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</si>
  <si>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</si>
  <si>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</si>
  <si>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</si>
  <si>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</si>
  <si>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</si>
  <si>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</si>
  <si>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</si>
  <si>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</si>
  <si>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</si>
  <si>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</si>
  <si>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</si>
  <si>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</si>
  <si>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</si>
  <si>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</si>
  <si>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</si>
  <si>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</si>
  <si>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</si>
  <si>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</si>
  <si>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</si>
  <si>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</si>
  <si>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</si>
  <si>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</si>
  <si>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</si>
  <si>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</si>
  <si>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</si>
  <si>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</si>
  <si>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</si>
  <si>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</si>
  <si>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</si>
  <si>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</si>
  <si>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</si>
  <si>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</si>
  <si>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</si>
  <si>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</si>
  <si>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</si>
  <si>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East Mainland, South Ronaldsay and Burray</t>
  </si>
  <si>
    <t>EastMain</t>
  </si>
  <si>
    <t>Kirkwall East</t>
  </si>
  <si>
    <t>KirkwalE</t>
  </si>
  <si>
    <t>Kirkwall West and Orphir</t>
  </si>
  <si>
    <t>KirkwalWO</t>
  </si>
  <si>
    <t>North Isles</t>
  </si>
  <si>
    <t>NorthIsO</t>
  </si>
  <si>
    <t>Stromness and South Isles</t>
  </si>
  <si>
    <t>Stromnes</t>
  </si>
  <si>
    <t>West Mainland</t>
  </si>
  <si>
    <t>WestMain</t>
  </si>
  <si>
    <t>Orkney Islands Multi Member Wards</t>
  </si>
  <si>
    <t>Summary table for Orkney Islands</t>
  </si>
  <si>
    <t>Summary table for East Mainland, South Ronaldsay and Burray</t>
  </si>
  <si>
    <t>Summary table for Kirkwall East</t>
  </si>
  <si>
    <t>Summary table for Kirkwall West and Orphir</t>
  </si>
  <si>
    <t>Summary table for North Isles</t>
  </si>
  <si>
    <t>Summary table for Stromness and South Isles</t>
  </si>
  <si>
    <t>Summary table for West Mainland</t>
  </si>
  <si>
    <t>Orkney Islands</t>
  </si>
  <si>
    <t>2018-based principal population projection summary table - Orkney Islands</t>
  </si>
  <si>
    <t>2018-based principal population projection summary table - East Mainland, South Ronaldsay and Burray</t>
  </si>
  <si>
    <t>2018-based principal population projection summary table - Kirkwall East</t>
  </si>
  <si>
    <t>2018-based principal population projection summary table - Kirkwall West and Orphir</t>
  </si>
  <si>
    <t>2018-based principal population projection summary table - North Isles</t>
  </si>
  <si>
    <t>2018-based principal population projection summary table - Stromness and South Isles</t>
  </si>
  <si>
    <t>2018-based principal population projection summary table - West Mainland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</si>
</sst>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66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74</v>
      </c>
      <c r="D9" s="55" t="s">
        <v>75</v>
      </c>
    </row>
    <row r="10" spans="1:4" x14ac:dyDescent="0.25">
      <c r="A10" s="54" t="s">
        <v>54</v>
      </c>
      <c r="D10" s="55" t="s">
        <v>76</v>
      </c>
    </row>
    <row r="11" spans="1:4" x14ac:dyDescent="0.25">
      <c r="A11" s="54" t="s">
        <v>56</v>
      </c>
      <c r="D11" s="55" t="s">
        <v>77</v>
      </c>
    </row>
    <row r="12" spans="1:4" x14ac:dyDescent="0.25">
      <c r="A12" s="54" t="s">
        <v>58</v>
      </c>
      <c r="D12" s="55" t="s">
        <v>78</v>
      </c>
    </row>
    <row r="13" spans="1:4" x14ac:dyDescent="0.25">
      <c r="A13" s="54" t="s">
        <v>60</v>
      </c>
      <c r="D13" s="55" t="s">
        <v>79</v>
      </c>
    </row>
    <row r="14" spans="1:4" x14ac:dyDescent="0.25">
      <c r="A14" s="54" t="s">
        <v>62</v>
      </c>
      <c r="D14" s="55" t="s">
        <v>80</v>
      </c>
    </row>
    <row r="15" spans="1:4" x14ac:dyDescent="0.25">
      <c r="A15" s="54" t="s">
        <v>64</v>
      </c>
      <c r="D15" s="55" t="s">
        <v>81</v>
      </c>
    </row>
    <row r="16" spans="1:4" x14ac:dyDescent="0.25">
      <c r="A16" s="54"/>
      <c r="D16" s="55"/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Orkney Islands'!A1" display="2018-based principal population projection summary table - Orkney Islands" xr:uid="{8C13A383-8A2F-4E4C-ADE7-42713AD6A7C8}"/>
    <hyperlink ref="D10" location="EastMain!A1" display="2018-based principal population projection summary table - East Mainland, South Ronaldsay and Burray" xr:uid="{EBE67AB4-B547-4A5A-A4B1-0D8E956FFDCC}"/>
    <hyperlink ref="D11" location="KirkwalE!A1" display="2018-based principal population projection summary table - Kirkwall East" xr:uid="{E1B18499-F634-4753-B982-D88ED63873AE}"/>
    <hyperlink ref="D12" location="KirkwaWO!A1" display="2018-based principal population projection summary table - Kirkwall West and Orphir" xr:uid="{C4B50ADF-354F-4822-88CB-2FB03FE9CA6E}"/>
    <hyperlink ref="D13" location="NorthIsO!A1" display="2018-based principal population projection summary table - North Isles" xr:uid="{0F36F2A4-F883-4E29-A8DB-11A050E9D77B}"/>
    <hyperlink ref="D14" location="Stromnes!A1" display="2018-based principal population projection summary table - Stromness and South Isles" xr:uid="{7EC15C19-EE2C-4ABB-B393-DADEBF6BF999}"/>
    <hyperlink ref="D15" location="WestMain!A1" display="2018-based principal population projection summary table - West Mainland" xr:uid="{F816666B-5353-4820-B77B-D590E3FDED9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54</v>
      </c>
      <c r="B2" s="54" t="s">
        <v>55</v>
      </c>
    </row>
    <row r="3" spans="1:2" x14ac:dyDescent="0.25">
      <c r="A3" s="54" t="s">
        <v>56</v>
      </c>
      <c r="B3" s="54" t="s">
        <v>57</v>
      </c>
    </row>
    <row r="4" spans="1:2" x14ac:dyDescent="0.25">
      <c r="A4" s="54" t="s">
        <v>58</v>
      </c>
      <c r="B4" s="54" t="s">
        <v>59</v>
      </c>
    </row>
    <row r="5" spans="1:2" x14ac:dyDescent="0.25">
      <c r="A5" s="54" t="s">
        <v>60</v>
      </c>
      <c r="B5" s="54" t="s">
        <v>61</v>
      </c>
    </row>
    <row r="6" spans="1:2" x14ac:dyDescent="0.25">
      <c r="A6" s="54" t="s">
        <v>62</v>
      </c>
      <c r="B6" s="54" t="s">
        <v>63</v>
      </c>
    </row>
    <row r="7" spans="1:2" x14ac:dyDescent="0.25">
      <c r="A7" s="54" t="s">
        <v>64</v>
      </c>
      <c r="B7" s="54" t="s">
        <v>65</v>
      </c>
    </row>
    <row r="8" spans="1:2" x14ac:dyDescent="0.25">
      <c r="A8" s="54"/>
      <c r="B8" s="54"/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22190</v>
      </c>
      <c r="D8" s="21">
        <v>22239</v>
      </c>
      <c r="E8" s="21">
        <v>22272</v>
      </c>
      <c r="F8" s="21">
        <v>22294.999999999996</v>
      </c>
      <c r="G8" s="21">
        <v>22318</v>
      </c>
      <c r="H8" s="21">
        <v>22338</v>
      </c>
      <c r="I8" s="21">
        <v>22341</v>
      </c>
      <c r="J8" s="21">
        <v>22344</v>
      </c>
      <c r="K8" s="21">
        <v>22340</v>
      </c>
      <c r="L8" s="21">
        <v>22330.999999999996</v>
      </c>
      <c r="M8" s="21">
        <v>22311</v>
      </c>
      <c r="N8" s="21">
        <v>22287.999999999996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169</v>
      </c>
      <c r="D10" s="26">
        <f t="shared" ref="D10:N10" si="0">SUM(D11:D12)</f>
        <v>173</v>
      </c>
      <c r="E10" s="26">
        <f t="shared" si="0"/>
        <v>169</v>
      </c>
      <c r="F10" s="26">
        <f t="shared" si="0"/>
        <v>165</v>
      </c>
      <c r="G10" s="26">
        <f t="shared" si="0"/>
        <v>169</v>
      </c>
      <c r="H10" s="26">
        <f t="shared" si="0"/>
        <v>165</v>
      </c>
      <c r="I10" s="26">
        <f t="shared" si="0"/>
        <v>166.00000000000006</v>
      </c>
      <c r="J10" s="26">
        <f t="shared" si="0"/>
        <v>161.99999999999994</v>
      </c>
      <c r="K10" s="26">
        <f t="shared" si="0"/>
        <v>166.00000000000003</v>
      </c>
      <c r="L10" s="26">
        <f t="shared" si="0"/>
        <v>162</v>
      </c>
      <c r="M10" s="26">
        <f t="shared" si="0"/>
        <v>160.99999999999997</v>
      </c>
      <c r="N10" s="26">
        <f t="shared" si="0"/>
        <v>159.99999999999997</v>
      </c>
    </row>
    <row r="11" spans="1:14" x14ac:dyDescent="0.25">
      <c r="A11" s="17" t="s">
        <v>34</v>
      </c>
      <c r="B11" s="18"/>
      <c r="C11" s="22">
        <v>86.999999999999986</v>
      </c>
      <c r="D11" s="22">
        <v>89</v>
      </c>
      <c r="E11" s="22">
        <v>86.000000000000014</v>
      </c>
      <c r="F11" s="22">
        <v>85</v>
      </c>
      <c r="G11" s="22">
        <v>86</v>
      </c>
      <c r="H11" s="22">
        <v>83.999999999999986</v>
      </c>
      <c r="I11" s="22">
        <v>84.000000000000014</v>
      </c>
      <c r="J11" s="22">
        <v>82.999999999999972</v>
      </c>
      <c r="K11" s="22">
        <v>86.000000000000014</v>
      </c>
      <c r="L11" s="22">
        <v>82</v>
      </c>
      <c r="M11" s="22">
        <v>82.999999999999986</v>
      </c>
      <c r="N11" s="22">
        <v>81.999999999999972</v>
      </c>
    </row>
    <row r="12" spans="1:14" x14ac:dyDescent="0.25">
      <c r="A12" s="27" t="s">
        <v>35</v>
      </c>
      <c r="B12" s="28"/>
      <c r="C12" s="29">
        <v>82</v>
      </c>
      <c r="D12" s="29">
        <v>84</v>
      </c>
      <c r="E12" s="29">
        <v>83</v>
      </c>
      <c r="F12" s="29">
        <v>80</v>
      </c>
      <c r="G12" s="29">
        <v>83</v>
      </c>
      <c r="H12" s="29">
        <v>81</v>
      </c>
      <c r="I12" s="29">
        <v>82.000000000000028</v>
      </c>
      <c r="J12" s="29">
        <v>78.999999999999972</v>
      </c>
      <c r="K12" s="29">
        <v>80.000000000000014</v>
      </c>
      <c r="L12" s="29">
        <v>80</v>
      </c>
      <c r="M12" s="29">
        <v>77.999999999999986</v>
      </c>
      <c r="N12" s="29">
        <v>78</v>
      </c>
    </row>
    <row r="13" spans="1:14" x14ac:dyDescent="0.25">
      <c r="A13" s="24" t="s">
        <v>36</v>
      </c>
      <c r="B13" s="18"/>
      <c r="C13" s="26">
        <f>SUM(C14:C15)</f>
        <v>221.00000000000006</v>
      </c>
      <c r="D13" s="26">
        <f t="shared" ref="D13:N13" si="1">SUM(D14:D15)</f>
        <v>238.00000000000011</v>
      </c>
      <c r="E13" s="26">
        <f t="shared" si="1"/>
        <v>230</v>
      </c>
      <c r="F13" s="26">
        <f t="shared" si="1"/>
        <v>232</v>
      </c>
      <c r="G13" s="26">
        <f t="shared" si="1"/>
        <v>238.99999999999972</v>
      </c>
      <c r="H13" s="26">
        <f t="shared" si="1"/>
        <v>252.00000000000028</v>
      </c>
      <c r="I13" s="26">
        <f t="shared" si="1"/>
        <v>248.99999999999983</v>
      </c>
      <c r="J13" s="26">
        <f t="shared" si="1"/>
        <v>247.99999999999997</v>
      </c>
      <c r="K13" s="26">
        <f t="shared" si="1"/>
        <v>259.00000000000011</v>
      </c>
      <c r="L13" s="26">
        <f t="shared" si="1"/>
        <v>267.99999999999989</v>
      </c>
      <c r="M13" s="26">
        <f t="shared" si="1"/>
        <v>268</v>
      </c>
      <c r="N13" s="26">
        <f t="shared" si="1"/>
        <v>277.99999999999989</v>
      </c>
    </row>
    <row r="14" spans="1:14" x14ac:dyDescent="0.25">
      <c r="A14" s="17" t="s">
        <v>37</v>
      </c>
      <c r="B14" s="18"/>
      <c r="C14" s="22">
        <v>115.73395903467645</v>
      </c>
      <c r="D14" s="22">
        <v>123.79248759109329</v>
      </c>
      <c r="E14" s="22">
        <v>120.28396843966489</v>
      </c>
      <c r="F14" s="22">
        <v>121.92663277495815</v>
      </c>
      <c r="G14" s="22">
        <v>125.47005163430208</v>
      </c>
      <c r="H14" s="22">
        <v>132.39568911315871</v>
      </c>
      <c r="I14" s="22">
        <v>131.1717934295956</v>
      </c>
      <c r="J14" s="22">
        <v>130.68487612887441</v>
      </c>
      <c r="K14" s="22">
        <v>136.42471756260198</v>
      </c>
      <c r="L14" s="22">
        <v>141.82008297791796</v>
      </c>
      <c r="M14" s="22">
        <v>142.27948732232147</v>
      </c>
      <c r="N14" s="22">
        <v>147.43740201962603</v>
      </c>
    </row>
    <row r="15" spans="1:14" x14ac:dyDescent="0.25">
      <c r="A15" s="10" t="s">
        <v>38</v>
      </c>
      <c r="B15" s="12"/>
      <c r="C15" s="23">
        <v>105.26604096532363</v>
      </c>
      <c r="D15" s="23">
        <v>114.20751240890681</v>
      </c>
      <c r="E15" s="23">
        <v>109.7160315603351</v>
      </c>
      <c r="F15" s="23">
        <v>110.07336722504186</v>
      </c>
      <c r="G15" s="23">
        <v>113.52994836569763</v>
      </c>
      <c r="H15" s="23">
        <v>119.60431088684157</v>
      </c>
      <c r="I15" s="23">
        <v>117.82820657040425</v>
      </c>
      <c r="J15" s="23">
        <v>117.31512387112556</v>
      </c>
      <c r="K15" s="23">
        <v>122.57528243739816</v>
      </c>
      <c r="L15" s="23">
        <v>126.17991702208195</v>
      </c>
      <c r="M15" s="23">
        <v>125.7205126776785</v>
      </c>
      <c r="N15" s="23">
        <v>130.56259798037382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-52.000000000000057</v>
      </c>
      <c r="D17" s="32">
        <f t="shared" ref="D17:N17" si="2">D10-D13</f>
        <v>-65.000000000000114</v>
      </c>
      <c r="E17" s="32">
        <f t="shared" si="2"/>
        <v>-61</v>
      </c>
      <c r="F17" s="32">
        <f t="shared" si="2"/>
        <v>-67</v>
      </c>
      <c r="G17" s="32">
        <f t="shared" si="2"/>
        <v>-69.999999999999716</v>
      </c>
      <c r="H17" s="32">
        <f t="shared" si="2"/>
        <v>-87.000000000000284</v>
      </c>
      <c r="I17" s="32">
        <f t="shared" si="2"/>
        <v>-82.999999999999773</v>
      </c>
      <c r="J17" s="32">
        <f t="shared" si="2"/>
        <v>-86.000000000000028</v>
      </c>
      <c r="K17" s="32">
        <f t="shared" si="2"/>
        <v>-93.000000000000085</v>
      </c>
      <c r="L17" s="32">
        <f t="shared" si="2"/>
        <v>-105.99999999999989</v>
      </c>
      <c r="M17" s="32">
        <f t="shared" si="2"/>
        <v>-107.00000000000003</v>
      </c>
      <c r="N17" s="32">
        <f t="shared" si="2"/>
        <v>-117.99999999999991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1138.9659210794025</v>
      </c>
      <c r="D19" s="26">
        <f t="shared" ref="D19:N19" si="3">SUM(D20:D21)</f>
        <v>1137.4659210794025</v>
      </c>
      <c r="E19" s="26">
        <f t="shared" si="3"/>
        <v>1130.4659210794025</v>
      </c>
      <c r="F19" s="26">
        <f t="shared" si="3"/>
        <v>1133.4659210794025</v>
      </c>
      <c r="G19" s="26">
        <f t="shared" si="3"/>
        <v>1133.4659210794025</v>
      </c>
      <c r="H19" s="26">
        <f t="shared" si="3"/>
        <v>1133.4659210794027</v>
      </c>
      <c r="I19" s="26">
        <f t="shared" si="3"/>
        <v>1131.4659210794025</v>
      </c>
      <c r="J19" s="26">
        <f t="shared" si="3"/>
        <v>1129.4659210794027</v>
      </c>
      <c r="K19" s="26">
        <f t="shared" si="3"/>
        <v>1130.4659210794025</v>
      </c>
      <c r="L19" s="26">
        <f t="shared" si="3"/>
        <v>1131.6429185517263</v>
      </c>
      <c r="M19" s="26">
        <f t="shared" si="3"/>
        <v>1130.5411901405732</v>
      </c>
      <c r="N19" s="26">
        <f t="shared" si="3"/>
        <v>1131.620681149851</v>
      </c>
    </row>
    <row r="20" spans="1:14" x14ac:dyDescent="0.25">
      <c r="A20" s="60" t="s">
        <v>40</v>
      </c>
      <c r="B20" s="60"/>
      <c r="C20" s="22">
        <v>569.59994005703959</v>
      </c>
      <c r="D20" s="22">
        <v>570.62920433524789</v>
      </c>
      <c r="E20" s="22">
        <v>571.87494475953361</v>
      </c>
      <c r="F20" s="22">
        <v>568.19627692718041</v>
      </c>
      <c r="G20" s="22">
        <v>571.46798635685241</v>
      </c>
      <c r="H20" s="22">
        <v>574.43080509628066</v>
      </c>
      <c r="I20" s="22">
        <v>572.31885725449899</v>
      </c>
      <c r="J20" s="22">
        <v>571.57539860413863</v>
      </c>
      <c r="K20" s="22">
        <v>575.9453193210021</v>
      </c>
      <c r="L20" s="22">
        <v>573.14300202866025</v>
      </c>
      <c r="M20" s="22">
        <v>570.3727042008619</v>
      </c>
      <c r="N20" s="22">
        <v>573.95166154951437</v>
      </c>
    </row>
    <row r="21" spans="1:14" x14ac:dyDescent="0.25">
      <c r="A21" s="27" t="s">
        <v>41</v>
      </c>
      <c r="B21" s="27"/>
      <c r="C21" s="29">
        <v>569.36598102236303</v>
      </c>
      <c r="D21" s="29">
        <v>566.83671674415473</v>
      </c>
      <c r="E21" s="29">
        <v>558.5909763198689</v>
      </c>
      <c r="F21" s="29">
        <v>565.26964415222199</v>
      </c>
      <c r="G21" s="29">
        <v>561.99793472254999</v>
      </c>
      <c r="H21" s="29">
        <v>559.03511598312207</v>
      </c>
      <c r="I21" s="29">
        <v>559.14706382490351</v>
      </c>
      <c r="J21" s="29">
        <v>557.89052247526411</v>
      </c>
      <c r="K21" s="29">
        <v>554.52060175840029</v>
      </c>
      <c r="L21" s="29">
        <v>558.49991652306608</v>
      </c>
      <c r="M21" s="29">
        <v>560.16848593971145</v>
      </c>
      <c r="N21" s="29">
        <v>557.66901960033647</v>
      </c>
    </row>
    <row r="22" spans="1:14" x14ac:dyDescent="0.25">
      <c r="A22" s="63" t="s">
        <v>44</v>
      </c>
      <c r="B22" s="63"/>
      <c r="C22" s="26">
        <f>SUM(C23:C24)</f>
        <v>1037.9659210794023</v>
      </c>
      <c r="D22" s="26">
        <f t="shared" ref="D22:N22" si="4">SUM(D23:D24)</f>
        <v>1039.4659210794025</v>
      </c>
      <c r="E22" s="26">
        <f t="shared" si="4"/>
        <v>1046.4659210794025</v>
      </c>
      <c r="F22" s="26">
        <f t="shared" si="4"/>
        <v>1043.4659210794025</v>
      </c>
      <c r="G22" s="26">
        <f t="shared" si="4"/>
        <v>1043.4659210794025</v>
      </c>
      <c r="H22" s="26">
        <f t="shared" si="4"/>
        <v>1043.4659210794025</v>
      </c>
      <c r="I22" s="26">
        <f t="shared" si="4"/>
        <v>1045.4659210794025</v>
      </c>
      <c r="J22" s="26">
        <f t="shared" si="4"/>
        <v>1047.4659210794025</v>
      </c>
      <c r="K22" s="26">
        <f t="shared" si="4"/>
        <v>1046.4659210794023</v>
      </c>
      <c r="L22" s="26">
        <f t="shared" si="4"/>
        <v>1045.6429185517263</v>
      </c>
      <c r="M22" s="26">
        <f t="shared" si="4"/>
        <v>1046.5411901405737</v>
      </c>
      <c r="N22" s="26">
        <f t="shared" si="4"/>
        <v>1045.6206811498505</v>
      </c>
    </row>
    <row r="23" spans="1:14" x14ac:dyDescent="0.25">
      <c r="A23" s="60" t="s">
        <v>42</v>
      </c>
      <c r="B23" s="60"/>
      <c r="C23" s="23">
        <v>518.86598102236292</v>
      </c>
      <c r="D23" s="22">
        <v>517.83671674415473</v>
      </c>
      <c r="E23" s="22">
        <v>516.59097631986879</v>
      </c>
      <c r="F23" s="22">
        <v>520.2696441522221</v>
      </c>
      <c r="G23" s="22">
        <v>516.9979347225501</v>
      </c>
      <c r="H23" s="22">
        <v>514.03511598312207</v>
      </c>
      <c r="I23" s="22">
        <v>516.1470638249034</v>
      </c>
      <c r="J23" s="22">
        <v>516.89052247526399</v>
      </c>
      <c r="K23" s="22">
        <v>512.52060175840018</v>
      </c>
      <c r="L23" s="22">
        <v>515.32291905074248</v>
      </c>
      <c r="M23" s="22">
        <v>518.09321687854049</v>
      </c>
      <c r="N23" s="22">
        <v>514.51425952988825</v>
      </c>
    </row>
    <row r="24" spans="1:14" x14ac:dyDescent="0.25">
      <c r="A24" s="10" t="s">
        <v>43</v>
      </c>
      <c r="B24" s="10"/>
      <c r="C24" s="23">
        <v>519.09994005703936</v>
      </c>
      <c r="D24" s="23">
        <v>521.62920433524778</v>
      </c>
      <c r="E24" s="23">
        <v>529.87494475953372</v>
      </c>
      <c r="F24" s="23">
        <v>523.19627692718052</v>
      </c>
      <c r="G24" s="23">
        <v>526.46798635685252</v>
      </c>
      <c r="H24" s="23">
        <v>529.43080509628055</v>
      </c>
      <c r="I24" s="23">
        <v>529.31885725449911</v>
      </c>
      <c r="J24" s="23">
        <v>530.57539860413851</v>
      </c>
      <c r="K24" s="23">
        <v>533.9453193210021</v>
      </c>
      <c r="L24" s="23">
        <v>530.31999950098373</v>
      </c>
      <c r="M24" s="23">
        <v>528.4479732620332</v>
      </c>
      <c r="N24" s="23">
        <v>531.10642161996236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101.00000000000023</v>
      </c>
      <c r="D26" s="32">
        <f t="shared" ref="D26:N26" si="5">D19-D22</f>
        <v>98</v>
      </c>
      <c r="E26" s="32">
        <f t="shared" si="5"/>
        <v>84</v>
      </c>
      <c r="F26" s="32">
        <f t="shared" si="5"/>
        <v>90</v>
      </c>
      <c r="G26" s="32">
        <f t="shared" si="5"/>
        <v>90</v>
      </c>
      <c r="H26" s="32">
        <f t="shared" si="5"/>
        <v>90.000000000000227</v>
      </c>
      <c r="I26" s="32">
        <f t="shared" si="5"/>
        <v>86</v>
      </c>
      <c r="J26" s="32">
        <f t="shared" si="5"/>
        <v>82.000000000000227</v>
      </c>
      <c r="K26" s="32">
        <f t="shared" si="5"/>
        <v>84.000000000000227</v>
      </c>
      <c r="L26" s="32">
        <f t="shared" si="5"/>
        <v>86</v>
      </c>
      <c r="M26" s="32">
        <f t="shared" si="5"/>
        <v>83.999999999999545</v>
      </c>
      <c r="N26" s="32">
        <f t="shared" si="5"/>
        <v>86.000000000000455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49.000000000000171</v>
      </c>
      <c r="D30" s="32">
        <f t="shared" ref="D30:N30" si="6">D17+D26+D28</f>
        <v>32.999999999999886</v>
      </c>
      <c r="E30" s="32">
        <f t="shared" si="6"/>
        <v>23</v>
      </c>
      <c r="F30" s="32">
        <f t="shared" si="6"/>
        <v>23</v>
      </c>
      <c r="G30" s="32">
        <f t="shared" si="6"/>
        <v>20.000000000000284</v>
      </c>
      <c r="H30" s="32">
        <f t="shared" si="6"/>
        <v>2.9999999999999432</v>
      </c>
      <c r="I30" s="32">
        <f t="shared" si="6"/>
        <v>3.0000000000002274</v>
      </c>
      <c r="J30" s="32">
        <f t="shared" si="6"/>
        <v>-3.999999999999801</v>
      </c>
      <c r="K30" s="32">
        <f t="shared" si="6"/>
        <v>-8.9999999999998579</v>
      </c>
      <c r="L30" s="32">
        <f t="shared" si="6"/>
        <v>-19.999999999999886</v>
      </c>
      <c r="M30" s="32">
        <f t="shared" si="6"/>
        <v>-23.000000000000483</v>
      </c>
      <c r="N30" s="32">
        <f t="shared" si="6"/>
        <v>-31.99999999999946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22239</v>
      </c>
      <c r="D32" s="21">
        <v>22272</v>
      </c>
      <c r="E32" s="21">
        <v>22294.999999999996</v>
      </c>
      <c r="F32" s="21">
        <v>22318</v>
      </c>
      <c r="G32" s="21">
        <v>22338</v>
      </c>
      <c r="H32" s="21">
        <v>22341</v>
      </c>
      <c r="I32" s="21">
        <v>22344</v>
      </c>
      <c r="J32" s="21">
        <v>22340</v>
      </c>
      <c r="K32" s="21">
        <v>22330.999999999996</v>
      </c>
      <c r="L32" s="21">
        <v>22311</v>
      </c>
      <c r="M32" s="21">
        <v>22287.999999999996</v>
      </c>
      <c r="N32" s="21">
        <v>22256.000000000004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2.2082018927445102E-3</v>
      </c>
      <c r="D34" s="39">
        <f t="shared" ref="D34:N34" si="7">(D32/D8)-1</f>
        <v>1.4838796708485091E-3</v>
      </c>
      <c r="E34" s="39">
        <f t="shared" si="7"/>
        <v>1.0326867816090601E-3</v>
      </c>
      <c r="F34" s="39">
        <f t="shared" si="7"/>
        <v>1.0316214397849688E-3</v>
      </c>
      <c r="G34" s="39">
        <f t="shared" si="7"/>
        <v>8.9613764674245644E-4</v>
      </c>
      <c r="H34" s="39">
        <f t="shared" si="7"/>
        <v>1.3430029546057654E-4</v>
      </c>
      <c r="I34" s="39">
        <f t="shared" si="7"/>
        <v>1.3428226131328991E-4</v>
      </c>
      <c r="J34" s="39">
        <f t="shared" si="7"/>
        <v>-1.790189760114691E-4</v>
      </c>
      <c r="K34" s="39">
        <f t="shared" si="7"/>
        <v>-4.0286481647289207E-4</v>
      </c>
      <c r="L34" s="39">
        <f t="shared" si="7"/>
        <v>-8.956159598761948E-4</v>
      </c>
      <c r="M34" s="39">
        <f t="shared" si="7"/>
        <v>-1.0308816278966626E-3</v>
      </c>
      <c r="N34" s="39">
        <f t="shared" si="7"/>
        <v>-1.435750179468398E-3</v>
      </c>
    </row>
    <row r="35" spans="1:14" ht="15.75" thickBot="1" x14ac:dyDescent="0.3">
      <c r="A35" s="40" t="s">
        <v>15</v>
      </c>
      <c r="B35" s="41"/>
      <c r="C35" s="42">
        <f>(C32/$C$8)-1</f>
        <v>2.2082018927445102E-3</v>
      </c>
      <c r="D35" s="42">
        <f t="shared" ref="D35:N35" si="8">(D32/$C$8)-1</f>
        <v>3.695358269490745E-3</v>
      </c>
      <c r="E35" s="42">
        <f t="shared" si="8"/>
        <v>4.7318611987379189E-3</v>
      </c>
      <c r="F35" s="42">
        <f t="shared" si="8"/>
        <v>5.7683641279855369E-3</v>
      </c>
      <c r="G35" s="42">
        <f t="shared" si="8"/>
        <v>6.6696710229834366E-3</v>
      </c>
      <c r="H35" s="42">
        <f t="shared" si="8"/>
        <v>6.8048670572329328E-3</v>
      </c>
      <c r="I35" s="42">
        <f t="shared" si="8"/>
        <v>6.9400630914826511E-3</v>
      </c>
      <c r="J35" s="42">
        <f t="shared" si="8"/>
        <v>6.7598017124830267E-3</v>
      </c>
      <c r="K35" s="42">
        <f t="shared" si="8"/>
        <v>6.3542136097338719E-3</v>
      </c>
      <c r="L35" s="42">
        <f t="shared" si="8"/>
        <v>5.4529067147364163E-3</v>
      </c>
      <c r="M35" s="42">
        <f t="shared" si="8"/>
        <v>4.4164037854887983E-3</v>
      </c>
      <c r="N35" s="42">
        <f t="shared" si="8"/>
        <v>2.9743127534926916E-3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1.4187685788531033</v>
      </c>
      <c r="D41" s="47">
        <v>1.4470524242103422</v>
      </c>
      <c r="E41" s="47">
        <v>1.4120013755037457</v>
      </c>
      <c r="F41" s="47">
        <v>1.3810969841333134</v>
      </c>
      <c r="G41" s="47">
        <v>1.420816080742807</v>
      </c>
      <c r="H41" s="47">
        <v>1.3964317772303219</v>
      </c>
      <c r="I41" s="47">
        <v>1.4154103609590165</v>
      </c>
      <c r="J41" s="47">
        <v>1.3936687115257618</v>
      </c>
      <c r="K41" s="47">
        <v>1.4433863608315789</v>
      </c>
      <c r="L41" s="47">
        <v>1.4228152198634099</v>
      </c>
      <c r="M41" s="47">
        <v>1.4296241164900612</v>
      </c>
      <c r="N41" s="47">
        <v>1.4375222010917035</v>
      </c>
    </row>
    <row r="43" spans="1:14" x14ac:dyDescent="0.25">
      <c r="A43" s="48" t="s">
        <v>31</v>
      </c>
      <c r="B43" s="48"/>
      <c r="C43" s="49">
        <v>78.376752490636491</v>
      </c>
      <c r="D43" s="49">
        <v>81.591964487552175</v>
      </c>
      <c r="E43" s="49">
        <v>76.799973064567538</v>
      </c>
      <c r="F43" s="49">
        <v>75.200052011086797</v>
      </c>
      <c r="G43" s="49">
        <v>75.108185598490294</v>
      </c>
      <c r="H43" s="49">
        <v>76.865289452140132</v>
      </c>
      <c r="I43" s="49">
        <v>73.966211560180739</v>
      </c>
      <c r="J43" s="49">
        <v>71.695514067177456</v>
      </c>
      <c r="K43" s="49">
        <v>72.724239514141246</v>
      </c>
      <c r="L43" s="49">
        <v>73.288520459812915</v>
      </c>
      <c r="M43" s="49">
        <v>71.535166029155192</v>
      </c>
      <c r="N43" s="49">
        <v>72.469423726094263</v>
      </c>
    </row>
    <row r="44" spans="1:14" x14ac:dyDescent="0.25">
      <c r="A44" s="19" t="s">
        <v>47</v>
      </c>
      <c r="B44" s="19"/>
      <c r="C44" s="50">
        <v>78.706147139998635</v>
      </c>
      <c r="D44" s="50">
        <v>81.10287595412639</v>
      </c>
      <c r="E44" s="50">
        <v>76.265720827045286</v>
      </c>
      <c r="F44" s="50">
        <v>74.58884784565187</v>
      </c>
      <c r="G44" s="50">
        <v>74.398352040585777</v>
      </c>
      <c r="H44" s="50">
        <v>76.033202945186346</v>
      </c>
      <c r="I44" s="50">
        <v>73.093112842624279</v>
      </c>
      <c r="J44" s="50">
        <v>70.766790769438686</v>
      </c>
      <c r="K44" s="50">
        <v>71.685860057069902</v>
      </c>
      <c r="L44" s="50">
        <v>72.198511253905153</v>
      </c>
      <c r="M44" s="50">
        <v>70.4105525053766</v>
      </c>
      <c r="N44" s="50">
        <v>71.265596195381278</v>
      </c>
    </row>
    <row r="45" spans="1:14" x14ac:dyDescent="0.25">
      <c r="A45" s="51" t="s">
        <v>48</v>
      </c>
      <c r="B45" s="51"/>
      <c r="C45" s="52">
        <v>78.0177694457564</v>
      </c>
      <c r="D45" s="52">
        <v>82.128806325961648</v>
      </c>
      <c r="E45" s="52">
        <v>77.394352670604036</v>
      </c>
      <c r="F45" s="52">
        <v>75.88887374592035</v>
      </c>
      <c r="G45" s="52">
        <v>75.908598016731702</v>
      </c>
      <c r="H45" s="52">
        <v>77.80786397749641</v>
      </c>
      <c r="I45" s="52">
        <v>74.963051286425738</v>
      </c>
      <c r="J45" s="52">
        <v>72.759206626005493</v>
      </c>
      <c r="K45" s="52">
        <v>73.915894641575662</v>
      </c>
      <c r="L45" s="52">
        <v>74.553600617286023</v>
      </c>
      <c r="M45" s="52">
        <v>72.85203753448576</v>
      </c>
      <c r="N45" s="52">
        <v>73.878687889929509</v>
      </c>
    </row>
    <row r="47" spans="1:14" x14ac:dyDescent="0.25">
      <c r="A47" s="48" t="s">
        <v>32</v>
      </c>
      <c r="B47" s="48"/>
      <c r="C47" s="49">
        <v>82.297204636322775</v>
      </c>
      <c r="D47" s="49">
        <v>81.81410846213457</v>
      </c>
      <c r="E47" s="49">
        <v>82.566702106377718</v>
      </c>
      <c r="F47" s="49">
        <v>82.818072585141195</v>
      </c>
      <c r="G47" s="49">
        <v>82.839653728370948</v>
      </c>
      <c r="H47" s="49">
        <v>82.554763876738079</v>
      </c>
      <c r="I47" s="49">
        <v>83.006136445134004</v>
      </c>
      <c r="J47" s="49">
        <v>83.379173694957629</v>
      </c>
      <c r="K47" s="49">
        <v>83.217008929984559</v>
      </c>
      <c r="L47" s="49">
        <v>83.136327161891643</v>
      </c>
      <c r="M47" s="49">
        <v>83.434152316482425</v>
      </c>
      <c r="N47" s="49">
        <v>83.273386490011561</v>
      </c>
    </row>
    <row r="48" spans="1:14" x14ac:dyDescent="0.25">
      <c r="A48" s="19" t="s">
        <v>45</v>
      </c>
      <c r="B48" s="19"/>
      <c r="C48" s="50">
        <v>80.44716227206608</v>
      </c>
      <c r="D48" s="50">
        <v>80.075337308533719</v>
      </c>
      <c r="E48" s="50">
        <v>80.885053454830754</v>
      </c>
      <c r="F48" s="50">
        <v>81.168233967103319</v>
      </c>
      <c r="G48" s="50">
        <v>81.201700962823622</v>
      </c>
      <c r="H48" s="50">
        <v>80.89942191222373</v>
      </c>
      <c r="I48" s="50">
        <v>81.380242344851766</v>
      </c>
      <c r="J48" s="50">
        <v>81.783020225635354</v>
      </c>
      <c r="K48" s="50">
        <v>81.639826706499619</v>
      </c>
      <c r="L48" s="50">
        <v>81.562935747237447</v>
      </c>
      <c r="M48" s="50">
        <v>81.888684911193934</v>
      </c>
      <c r="N48" s="50">
        <v>81.736378962524796</v>
      </c>
    </row>
    <row r="49" spans="1:14" x14ac:dyDescent="0.25">
      <c r="A49" s="51" t="s">
        <v>46</v>
      </c>
      <c r="B49" s="51"/>
      <c r="C49" s="52">
        <v>84.126793375708516</v>
      </c>
      <c r="D49" s="52">
        <v>83.561329427910579</v>
      </c>
      <c r="E49" s="52">
        <v>84.251520148388096</v>
      </c>
      <c r="F49" s="52">
        <v>84.471542830256865</v>
      </c>
      <c r="G49" s="52">
        <v>84.48240084973142</v>
      </c>
      <c r="H49" s="52">
        <v>84.217381038952198</v>
      </c>
      <c r="I49" s="52">
        <v>84.635837146202135</v>
      </c>
      <c r="J49" s="52">
        <v>84.981588995050856</v>
      </c>
      <c r="K49" s="52">
        <v>84.811305476183279</v>
      </c>
      <c r="L49" s="52">
        <v>84.732105305150355</v>
      </c>
      <c r="M49" s="52">
        <v>85.003966480539958</v>
      </c>
      <c r="N49" s="52">
        <v>84.844057984009126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68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3945</v>
      </c>
      <c r="D8" s="21">
        <v>3978.4095449614001</v>
      </c>
      <c r="E8" s="21">
        <v>4010.8224343730922</v>
      </c>
      <c r="F8" s="21">
        <v>4039.9980769659805</v>
      </c>
      <c r="G8" s="21">
        <v>4068.5114093884276</v>
      </c>
      <c r="H8" s="21">
        <v>4096.5074362584464</v>
      </c>
      <c r="I8" s="21">
        <v>4122.395054779834</v>
      </c>
      <c r="J8" s="21">
        <v>4148.0145555257113</v>
      </c>
      <c r="K8" s="21">
        <v>4171.4403149293248</v>
      </c>
      <c r="L8" s="21">
        <v>4195.2414135108538</v>
      </c>
      <c r="M8" s="21">
        <v>4216.7372047627414</v>
      </c>
      <c r="N8" s="21">
        <v>4238.0616342455523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37.104753604547355</v>
      </c>
      <c r="D10" s="26">
        <f t="shared" ref="D10:N10" si="0">SUM(D11:D12)</f>
        <v>37.901525951836447</v>
      </c>
      <c r="E10" s="26">
        <f t="shared" si="0"/>
        <v>36.924609801831238</v>
      </c>
      <c r="F10" s="26">
        <f t="shared" si="0"/>
        <v>36.009898792819179</v>
      </c>
      <c r="G10" s="26">
        <f t="shared" si="0"/>
        <v>36.925472383927683</v>
      </c>
      <c r="H10" s="26">
        <f t="shared" si="0"/>
        <v>36.15385333006251</v>
      </c>
      <c r="I10" s="26">
        <f t="shared" si="0"/>
        <v>36.501402087573169</v>
      </c>
      <c r="J10" s="26">
        <f t="shared" si="0"/>
        <v>35.885917337923154</v>
      </c>
      <c r="K10" s="26">
        <f t="shared" si="0"/>
        <v>37.148568105467426</v>
      </c>
      <c r="L10" s="26">
        <f t="shared" si="0"/>
        <v>36.700056433683429</v>
      </c>
      <c r="M10" s="26">
        <f t="shared" si="0"/>
        <v>36.908250229292449</v>
      </c>
      <c r="N10" s="26">
        <f t="shared" si="0"/>
        <v>37.148787627480935</v>
      </c>
    </row>
    <row r="11" spans="1:14" x14ac:dyDescent="0.25">
      <c r="A11" s="20" t="s">
        <v>34</v>
      </c>
      <c r="B11" s="18"/>
      <c r="C11" s="22">
        <v>19.101263689914909</v>
      </c>
      <c r="D11" s="22">
        <v>19.498472888517018</v>
      </c>
      <c r="E11" s="22">
        <v>18.790038124008799</v>
      </c>
      <c r="F11" s="22">
        <v>18.550553923573517</v>
      </c>
      <c r="G11" s="22">
        <v>18.79047707111113</v>
      </c>
      <c r="H11" s="22">
        <v>18.405598058940914</v>
      </c>
      <c r="I11" s="22">
        <v>18.470589008169554</v>
      </c>
      <c r="J11" s="22">
        <v>18.385994685479147</v>
      </c>
      <c r="K11" s="22">
        <v>19.245643717290353</v>
      </c>
      <c r="L11" s="22">
        <v>18.576571775074328</v>
      </c>
      <c r="M11" s="22">
        <v>19.027234590256356</v>
      </c>
      <c r="N11" s="22">
        <v>19.038753659083977</v>
      </c>
    </row>
    <row r="12" spans="1:14" x14ac:dyDescent="0.25">
      <c r="A12" s="27" t="s">
        <v>35</v>
      </c>
      <c r="B12" s="28"/>
      <c r="C12" s="29">
        <v>18.003489914632446</v>
      </c>
      <c r="D12" s="29">
        <v>18.40305306331943</v>
      </c>
      <c r="E12" s="29">
        <v>18.134571677822439</v>
      </c>
      <c r="F12" s="29">
        <v>17.459344869245662</v>
      </c>
      <c r="G12" s="29">
        <v>18.134995312816553</v>
      </c>
      <c r="H12" s="29">
        <v>17.748255271121597</v>
      </c>
      <c r="I12" s="29">
        <v>18.030813079403615</v>
      </c>
      <c r="J12" s="29">
        <v>17.499922652444006</v>
      </c>
      <c r="K12" s="29">
        <v>17.902924388177073</v>
      </c>
      <c r="L12" s="29">
        <v>18.123484658609101</v>
      </c>
      <c r="M12" s="29">
        <v>17.881015639036093</v>
      </c>
      <c r="N12" s="29">
        <v>18.110033968396959</v>
      </c>
    </row>
    <row r="13" spans="1:14" x14ac:dyDescent="0.25">
      <c r="A13" s="33" t="s">
        <v>36</v>
      </c>
      <c r="B13" s="18"/>
      <c r="C13" s="26">
        <f>SUM(C14:C15)</f>
        <v>26.014293602694369</v>
      </c>
      <c r="D13" s="26">
        <f t="shared" ref="D13:N13" si="1">SUM(D14:D15)</f>
        <v>28.298260913478423</v>
      </c>
      <c r="E13" s="26">
        <f t="shared" si="1"/>
        <v>27.789623071298749</v>
      </c>
      <c r="F13" s="26">
        <f t="shared" si="1"/>
        <v>28.284872479689469</v>
      </c>
      <c r="G13" s="26">
        <f t="shared" si="1"/>
        <v>29.378675462174851</v>
      </c>
      <c r="H13" s="26">
        <f t="shared" si="1"/>
        <v>31.199130021147429</v>
      </c>
      <c r="I13" s="26">
        <f t="shared" si="1"/>
        <v>31.126718949299178</v>
      </c>
      <c r="J13" s="26">
        <f t="shared" si="1"/>
        <v>31.393621893370284</v>
      </c>
      <c r="K13" s="26">
        <f t="shared" si="1"/>
        <v>33.203798993894388</v>
      </c>
      <c r="L13" s="26">
        <f t="shared" si="1"/>
        <v>34.710273005295804</v>
      </c>
      <c r="M13" s="26">
        <f t="shared" si="1"/>
        <v>34.992106773212356</v>
      </c>
      <c r="N13" s="26">
        <f t="shared" si="1"/>
        <v>36.56291608258109</v>
      </c>
    </row>
    <row r="14" spans="1:14" x14ac:dyDescent="0.25">
      <c r="A14" s="20" t="s">
        <v>37</v>
      </c>
      <c r="B14" s="18"/>
      <c r="C14" s="22">
        <v>15.116609655972784</v>
      </c>
      <c r="D14" s="22">
        <v>16.203523225134802</v>
      </c>
      <c r="E14" s="22">
        <v>15.879696286516243</v>
      </c>
      <c r="F14" s="22">
        <v>16.191081624129197</v>
      </c>
      <c r="G14" s="22">
        <v>16.744357705247587</v>
      </c>
      <c r="H14" s="22">
        <v>17.707710243078033</v>
      </c>
      <c r="I14" s="22">
        <v>17.599163419709512</v>
      </c>
      <c r="J14" s="22">
        <v>17.655798874693932</v>
      </c>
      <c r="K14" s="22">
        <v>18.603415416776173</v>
      </c>
      <c r="L14" s="22">
        <v>19.398649839903833</v>
      </c>
      <c r="M14" s="22">
        <v>19.503466851698693</v>
      </c>
      <c r="N14" s="22">
        <v>20.298069818218387</v>
      </c>
    </row>
    <row r="15" spans="1:14" x14ac:dyDescent="0.25">
      <c r="A15" s="10" t="s">
        <v>38</v>
      </c>
      <c r="B15" s="12"/>
      <c r="C15" s="23">
        <v>10.897683946721585</v>
      </c>
      <c r="D15" s="23">
        <v>12.094737688343622</v>
      </c>
      <c r="E15" s="23">
        <v>11.909926784782506</v>
      </c>
      <c r="F15" s="23">
        <v>12.09379085556027</v>
      </c>
      <c r="G15" s="23">
        <v>12.634317756927263</v>
      </c>
      <c r="H15" s="23">
        <v>13.491419778069396</v>
      </c>
      <c r="I15" s="23">
        <v>13.527555529589666</v>
      </c>
      <c r="J15" s="23">
        <v>13.737823018676352</v>
      </c>
      <c r="K15" s="23">
        <v>14.600383577118215</v>
      </c>
      <c r="L15" s="23">
        <v>15.311623165391971</v>
      </c>
      <c r="M15" s="23">
        <v>15.488639921513659</v>
      </c>
      <c r="N15" s="23">
        <v>16.264846264362703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11.090460001852986</v>
      </c>
      <c r="D17" s="32">
        <f t="shared" ref="D17:N17" si="2">D10-D13</f>
        <v>9.6032650383580247</v>
      </c>
      <c r="E17" s="32">
        <f t="shared" si="2"/>
        <v>9.1349867305324892</v>
      </c>
      <c r="F17" s="32">
        <f t="shared" si="2"/>
        <v>7.7250263131297103</v>
      </c>
      <c r="G17" s="32">
        <f t="shared" si="2"/>
        <v>7.5467969217528328</v>
      </c>
      <c r="H17" s="32">
        <f t="shared" si="2"/>
        <v>4.9547233089150815</v>
      </c>
      <c r="I17" s="32">
        <f t="shared" si="2"/>
        <v>5.3746831382739906</v>
      </c>
      <c r="J17" s="32">
        <f t="shared" si="2"/>
        <v>4.4922954445528696</v>
      </c>
      <c r="K17" s="32">
        <f t="shared" si="2"/>
        <v>3.9447691115730379</v>
      </c>
      <c r="L17" s="32">
        <f t="shared" si="2"/>
        <v>1.989783428387625</v>
      </c>
      <c r="M17" s="32">
        <f t="shared" si="2"/>
        <v>1.9161434560800927</v>
      </c>
      <c r="N17" s="32">
        <f t="shared" si="2"/>
        <v>0.58587154489984528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193.7360818593238</v>
      </c>
      <c r="D19" s="26">
        <f t="shared" ref="D19:N19" si="3">SUM(D20:D21)</f>
        <v>193.07917131780363</v>
      </c>
      <c r="E19" s="26">
        <f t="shared" si="3"/>
        <v>192.29662617174617</v>
      </c>
      <c r="F19" s="26">
        <f t="shared" si="3"/>
        <v>192.63627789977363</v>
      </c>
      <c r="G19" s="26">
        <f t="shared" si="3"/>
        <v>192.64388648944549</v>
      </c>
      <c r="H19" s="26">
        <f t="shared" si="3"/>
        <v>193.03503016813431</v>
      </c>
      <c r="I19" s="26">
        <f t="shared" si="3"/>
        <v>192.40285981170297</v>
      </c>
      <c r="J19" s="26">
        <f t="shared" si="3"/>
        <v>192.10811339248608</v>
      </c>
      <c r="K19" s="26">
        <f t="shared" si="3"/>
        <v>192.08942812113537</v>
      </c>
      <c r="L19" s="26">
        <f t="shared" si="3"/>
        <v>192.35211200039055</v>
      </c>
      <c r="M19" s="26">
        <f t="shared" si="3"/>
        <v>192.20260157559366</v>
      </c>
      <c r="N19" s="26">
        <f t="shared" si="3"/>
        <v>192.29884997536203</v>
      </c>
    </row>
    <row r="20" spans="1:14" x14ac:dyDescent="0.25">
      <c r="A20" s="60" t="s">
        <v>40</v>
      </c>
      <c r="B20" s="60"/>
      <c r="C20" s="22">
        <v>97.08385793329974</v>
      </c>
      <c r="D20" s="22">
        <v>96.993175150138796</v>
      </c>
      <c r="E20" s="22">
        <v>97.371096504023129</v>
      </c>
      <c r="F20" s="22">
        <v>96.723826193616375</v>
      </c>
      <c r="G20" s="22">
        <v>97.203031239735964</v>
      </c>
      <c r="H20" s="22">
        <v>97.986670312460504</v>
      </c>
      <c r="I20" s="22">
        <v>97.474938670979313</v>
      </c>
      <c r="J20" s="22">
        <v>97.279888564405013</v>
      </c>
      <c r="K20" s="22">
        <v>97.910450461346727</v>
      </c>
      <c r="L20" s="22">
        <v>97.527324433618745</v>
      </c>
      <c r="M20" s="22">
        <v>97.1561335756913</v>
      </c>
      <c r="N20" s="22">
        <v>97.512869237746713</v>
      </c>
    </row>
    <row r="21" spans="1:14" x14ac:dyDescent="0.25">
      <c r="A21" s="27" t="s">
        <v>41</v>
      </c>
      <c r="B21" s="27"/>
      <c r="C21" s="29">
        <v>96.65222392602405</v>
      </c>
      <c r="D21" s="29">
        <v>96.085996167664831</v>
      </c>
      <c r="E21" s="29">
        <v>94.92552966772304</v>
      </c>
      <c r="F21" s="29">
        <v>95.912451706157256</v>
      </c>
      <c r="G21" s="29">
        <v>95.440855249709529</v>
      </c>
      <c r="H21" s="29">
        <v>95.048359855673795</v>
      </c>
      <c r="I21" s="29">
        <v>94.927921140723655</v>
      </c>
      <c r="J21" s="29">
        <v>94.828224828081048</v>
      </c>
      <c r="K21" s="29">
        <v>94.178977659788657</v>
      </c>
      <c r="L21" s="29">
        <v>94.824787566771818</v>
      </c>
      <c r="M21" s="29">
        <v>95.046467999902362</v>
      </c>
      <c r="N21" s="29">
        <v>94.785980737615304</v>
      </c>
    </row>
    <row r="22" spans="1:14" x14ac:dyDescent="0.25">
      <c r="A22" s="63" t="s">
        <v>44</v>
      </c>
      <c r="B22" s="63"/>
      <c r="C22" s="26">
        <f>SUM(C23:C24)</f>
        <v>171.41699689977665</v>
      </c>
      <c r="D22" s="26">
        <f t="shared" ref="D22:N22" si="4">SUM(D23:D24)</f>
        <v>170.2695469444692</v>
      </c>
      <c r="E22" s="26">
        <f t="shared" si="4"/>
        <v>172.2559703093907</v>
      </c>
      <c r="F22" s="26">
        <f t="shared" si="4"/>
        <v>171.84797179045631</v>
      </c>
      <c r="G22" s="26">
        <f t="shared" si="4"/>
        <v>172.19465654117963</v>
      </c>
      <c r="H22" s="26">
        <f t="shared" si="4"/>
        <v>172.1021349556616</v>
      </c>
      <c r="I22" s="26">
        <f t="shared" si="4"/>
        <v>172.15804220409984</v>
      </c>
      <c r="J22" s="26">
        <f t="shared" si="4"/>
        <v>173.17464943342628</v>
      </c>
      <c r="K22" s="26">
        <f t="shared" si="4"/>
        <v>172.23309865117852</v>
      </c>
      <c r="L22" s="26">
        <f t="shared" si="4"/>
        <v>172.84610417689015</v>
      </c>
      <c r="M22" s="26">
        <f t="shared" si="4"/>
        <v>172.79431554886381</v>
      </c>
      <c r="N22" s="26">
        <f t="shared" si="4"/>
        <v>172.36999882021189</v>
      </c>
    </row>
    <row r="23" spans="1:14" x14ac:dyDescent="0.25">
      <c r="A23" s="60" t="s">
        <v>42</v>
      </c>
      <c r="B23" s="60"/>
      <c r="C23" s="23">
        <v>86.108612753379134</v>
      </c>
      <c r="D23" s="22">
        <v>84.983657094772042</v>
      </c>
      <c r="E23" s="22">
        <v>84.830191247116687</v>
      </c>
      <c r="F23" s="22">
        <v>85.510834457078957</v>
      </c>
      <c r="G23" s="22">
        <v>85.075893145835593</v>
      </c>
      <c r="H23" s="22">
        <v>84.818608039862795</v>
      </c>
      <c r="I23" s="22">
        <v>84.759148848877146</v>
      </c>
      <c r="J23" s="22">
        <v>85.490846845986624</v>
      </c>
      <c r="K23" s="22">
        <v>84.672954168981676</v>
      </c>
      <c r="L23" s="22">
        <v>85.334552922359975</v>
      </c>
      <c r="M23" s="22">
        <v>84.96957803660888</v>
      </c>
      <c r="N23" s="22">
        <v>84.460582847238086</v>
      </c>
    </row>
    <row r="24" spans="1:14" x14ac:dyDescent="0.25">
      <c r="A24" s="10" t="s">
        <v>43</v>
      </c>
      <c r="B24" s="10"/>
      <c r="C24" s="23">
        <v>85.308384146397515</v>
      </c>
      <c r="D24" s="23">
        <v>85.285889849697142</v>
      </c>
      <c r="E24" s="23">
        <v>87.425779062274032</v>
      </c>
      <c r="F24" s="23">
        <v>86.337137333377342</v>
      </c>
      <c r="G24" s="23">
        <v>87.118763395344033</v>
      </c>
      <c r="H24" s="23">
        <v>87.283526915798802</v>
      </c>
      <c r="I24" s="23">
        <v>87.398893355222711</v>
      </c>
      <c r="J24" s="23">
        <v>87.683802587439644</v>
      </c>
      <c r="K24" s="23">
        <v>87.560144482196847</v>
      </c>
      <c r="L24" s="23">
        <v>87.511551254530175</v>
      </c>
      <c r="M24" s="23">
        <v>87.824737512254927</v>
      </c>
      <c r="N24" s="23">
        <v>87.909415972973818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22.319084959547155</v>
      </c>
      <c r="D26" s="32">
        <f t="shared" ref="D26:N26" si="5">D19-D22</f>
        <v>22.809624373334429</v>
      </c>
      <c r="E26" s="32">
        <f t="shared" si="5"/>
        <v>20.040655862355464</v>
      </c>
      <c r="F26" s="32">
        <f t="shared" si="5"/>
        <v>20.788306109317318</v>
      </c>
      <c r="G26" s="32">
        <f t="shared" si="5"/>
        <v>20.449229948265867</v>
      </c>
      <c r="H26" s="32">
        <f t="shared" si="5"/>
        <v>20.932895212472715</v>
      </c>
      <c r="I26" s="32">
        <f t="shared" si="5"/>
        <v>20.244817607603125</v>
      </c>
      <c r="J26" s="32">
        <f t="shared" si="5"/>
        <v>18.933463959059793</v>
      </c>
      <c r="K26" s="32">
        <f t="shared" si="5"/>
        <v>19.856329469956847</v>
      </c>
      <c r="L26" s="32">
        <f t="shared" si="5"/>
        <v>19.506007823500397</v>
      </c>
      <c r="M26" s="32">
        <f t="shared" si="5"/>
        <v>19.408286026729854</v>
      </c>
      <c r="N26" s="32">
        <f t="shared" si="5"/>
        <v>19.928851155150141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33.409544961400144</v>
      </c>
      <c r="D30" s="32">
        <f t="shared" ref="D30:N30" si="6">D17+D26+D28</f>
        <v>32.412889411692454</v>
      </c>
      <c r="E30" s="32">
        <f t="shared" si="6"/>
        <v>29.175642592887954</v>
      </c>
      <c r="F30" s="32">
        <f t="shared" si="6"/>
        <v>28.513332422447029</v>
      </c>
      <c r="G30" s="32">
        <f t="shared" si="6"/>
        <v>27.996026870018699</v>
      </c>
      <c r="H30" s="32">
        <f t="shared" si="6"/>
        <v>25.887618521387797</v>
      </c>
      <c r="I30" s="32">
        <f t="shared" si="6"/>
        <v>25.619500745877115</v>
      </c>
      <c r="J30" s="32">
        <f t="shared" si="6"/>
        <v>23.425759403612663</v>
      </c>
      <c r="K30" s="32">
        <f t="shared" si="6"/>
        <v>23.801098581529885</v>
      </c>
      <c r="L30" s="32">
        <f t="shared" si="6"/>
        <v>21.495791251888022</v>
      </c>
      <c r="M30" s="32">
        <f t="shared" si="6"/>
        <v>21.324429482809947</v>
      </c>
      <c r="N30" s="32">
        <f t="shared" si="6"/>
        <v>20.514722700049987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3978.4095449614001</v>
      </c>
      <c r="D32" s="21">
        <v>4010.8224343730922</v>
      </c>
      <c r="E32" s="21">
        <v>4039.9980769659805</v>
      </c>
      <c r="F32" s="21">
        <v>4068.5114093884276</v>
      </c>
      <c r="G32" s="21">
        <v>4096.5074362584464</v>
      </c>
      <c r="H32" s="21">
        <v>4122.395054779834</v>
      </c>
      <c r="I32" s="21">
        <v>4148.0145555257113</v>
      </c>
      <c r="J32" s="21">
        <v>4171.4403149293248</v>
      </c>
      <c r="K32" s="21">
        <v>4195.2414135108538</v>
      </c>
      <c r="L32" s="21">
        <v>4216.7372047627414</v>
      </c>
      <c r="M32" s="21">
        <v>4238.0616342455523</v>
      </c>
      <c r="N32" s="21">
        <v>4258.5763569456021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8.4688326898352262E-3</v>
      </c>
      <c r="D34" s="39">
        <f t="shared" ref="D34:N34" si="7">(D32/D8)-1</f>
        <v>8.1471977797615835E-3</v>
      </c>
      <c r="E34" s="39">
        <f t="shared" si="7"/>
        <v>7.2742294305652155E-3</v>
      </c>
      <c r="F34" s="39">
        <f t="shared" si="7"/>
        <v>7.0577589095934812E-3</v>
      </c>
      <c r="G34" s="39">
        <f t="shared" si="7"/>
        <v>6.8811474401708761E-3</v>
      </c>
      <c r="H34" s="39">
        <f t="shared" si="7"/>
        <v>6.3194364770962075E-3</v>
      </c>
      <c r="I34" s="39">
        <f t="shared" si="7"/>
        <v>6.2147126622840165E-3</v>
      </c>
      <c r="J34" s="39">
        <f t="shared" si="7"/>
        <v>5.6474631634084727E-3</v>
      </c>
      <c r="K34" s="39">
        <f t="shared" si="7"/>
        <v>5.7057267477484963E-3</v>
      </c>
      <c r="L34" s="39">
        <f t="shared" si="7"/>
        <v>5.1238508426856288E-3</v>
      </c>
      <c r="M34" s="39">
        <f t="shared" si="7"/>
        <v>5.0570923553703295E-3</v>
      </c>
      <c r="N34" s="39">
        <f t="shared" si="7"/>
        <v>4.8405909282396298E-3</v>
      </c>
    </row>
    <row r="35" spans="1:14" ht="15.75" thickBot="1" x14ac:dyDescent="0.3">
      <c r="A35" s="40" t="s">
        <v>15</v>
      </c>
      <c r="B35" s="41"/>
      <c r="C35" s="42">
        <f>(C32/$C$8)-1</f>
        <v>8.4688326898352262E-3</v>
      </c>
      <c r="D35" s="42">
        <f t="shared" ref="D35:N35" si="8">(D32/$C$8)-1</f>
        <v>1.6685027724484769E-2</v>
      </c>
      <c r="E35" s="42">
        <f t="shared" si="8"/>
        <v>2.4080627874773164E-2</v>
      </c>
      <c r="F35" s="42">
        <f t="shared" si="8"/>
        <v>3.1308342050298421E-2</v>
      </c>
      <c r="G35" s="42">
        <f t="shared" si="8"/>
        <v>3.8404926808224715E-2</v>
      </c>
      <c r="H35" s="42">
        <f t="shared" si="8"/>
        <v>4.4967060780693124E-2</v>
      </c>
      <c r="I35" s="42">
        <f t="shared" si="8"/>
        <v>5.1461230804996427E-2</v>
      </c>
      <c r="J35" s="42">
        <f t="shared" si="8"/>
        <v>5.7399319373719893E-2</v>
      </c>
      <c r="K35" s="42">
        <f t="shared" si="8"/>
        <v>6.3432550953321565E-2</v>
      </c>
      <c r="L35" s="42">
        <f t="shared" si="8"/>
        <v>6.8881420725663167E-2</v>
      </c>
      <c r="M35" s="42">
        <f t="shared" si="8"/>
        <v>7.4286852787212254E-2</v>
      </c>
      <c r="N35" s="42">
        <f t="shared" si="8"/>
        <v>7.9487035981141263E-2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1.8026540488019283</v>
      </c>
      <c r="D41" s="47">
        <v>1.8369745005607754</v>
      </c>
      <c r="E41" s="47">
        <v>1.7917373834183419</v>
      </c>
      <c r="F41" s="47">
        <v>1.7530239715344746</v>
      </c>
      <c r="G41" s="47">
        <v>1.8033344530132041</v>
      </c>
      <c r="H41" s="47">
        <v>1.7720887755766475</v>
      </c>
      <c r="I41" s="47">
        <v>1.7949523613287586</v>
      </c>
      <c r="J41" s="47">
        <v>1.7674070356037745</v>
      </c>
      <c r="K41" s="47">
        <v>1.8303238328527192</v>
      </c>
      <c r="L41" s="47">
        <v>1.8053228115185171</v>
      </c>
      <c r="M41" s="47">
        <v>1.8152094358396642</v>
      </c>
      <c r="N41" s="47">
        <v>1.8245945362066698</v>
      </c>
    </row>
    <row r="43" spans="1:14" x14ac:dyDescent="0.25">
      <c r="A43" s="48" t="s">
        <v>31</v>
      </c>
      <c r="B43" s="48"/>
      <c r="C43" s="49">
        <v>59.158905019039317</v>
      </c>
      <c r="D43" s="49">
        <v>61.509447950679125</v>
      </c>
      <c r="E43" s="49">
        <v>57.934953365741151</v>
      </c>
      <c r="F43" s="49">
        <v>56.742245539611972</v>
      </c>
      <c r="G43" s="49">
        <v>56.684348066754133</v>
      </c>
      <c r="H43" s="49">
        <v>58.00587622239555</v>
      </c>
      <c r="I43" s="49">
        <v>55.831607517872655</v>
      </c>
      <c r="J43" s="49">
        <v>54.154357669530334</v>
      </c>
      <c r="K43" s="49">
        <v>54.980403841173896</v>
      </c>
      <c r="L43" s="49">
        <v>55.449791156990216</v>
      </c>
      <c r="M43" s="49">
        <v>54.154449636263251</v>
      </c>
      <c r="N43" s="49">
        <v>54.886446671659925</v>
      </c>
    </row>
    <row r="44" spans="1:14" x14ac:dyDescent="0.25">
      <c r="A44" s="19" t="s">
        <v>47</v>
      </c>
      <c r="B44" s="19"/>
      <c r="C44" s="50">
        <v>59.714222580363682</v>
      </c>
      <c r="D44" s="50">
        <v>61.509447950679139</v>
      </c>
      <c r="E44" s="50">
        <v>57.84522980235451</v>
      </c>
      <c r="F44" s="50">
        <v>56.575743352692506</v>
      </c>
      <c r="G44" s="50">
        <v>56.441493037018986</v>
      </c>
      <c r="H44" s="50">
        <v>57.668703361718237</v>
      </c>
      <c r="I44" s="50">
        <v>55.4405278677906</v>
      </c>
      <c r="J44" s="50">
        <v>53.704979807686854</v>
      </c>
      <c r="K44" s="50">
        <v>54.464499613851928</v>
      </c>
      <c r="L44" s="50">
        <v>54.867877672411566</v>
      </c>
      <c r="M44" s="50">
        <v>53.515247576125894</v>
      </c>
      <c r="N44" s="50">
        <v>54.192024584024793</v>
      </c>
    </row>
    <row r="45" spans="1:14" x14ac:dyDescent="0.25">
      <c r="A45" s="51" t="s">
        <v>48</v>
      </c>
      <c r="B45" s="51"/>
      <c r="C45" s="52">
        <v>58.40548449536346</v>
      </c>
      <c r="D45" s="52">
        <v>61.509447950679125</v>
      </c>
      <c r="E45" s="52">
        <v>58.055017092607315</v>
      </c>
      <c r="F45" s="52">
        <v>56.966697874469084</v>
      </c>
      <c r="G45" s="52">
        <v>57.009444433235373</v>
      </c>
      <c r="H45" s="52">
        <v>58.454450907320386</v>
      </c>
      <c r="I45" s="52">
        <v>56.348731529642365</v>
      </c>
      <c r="J45" s="52">
        <v>54.743059844277091</v>
      </c>
      <c r="K45" s="52">
        <v>55.652088538937214</v>
      </c>
      <c r="L45" s="52">
        <v>56.204997209055087</v>
      </c>
      <c r="M45" s="52">
        <v>54.981391323416666</v>
      </c>
      <c r="N45" s="52">
        <v>55.778435171832356</v>
      </c>
    </row>
    <row r="47" spans="1:14" x14ac:dyDescent="0.25">
      <c r="A47" s="48" t="s">
        <v>32</v>
      </c>
      <c r="B47" s="48"/>
      <c r="C47" s="49">
        <v>85.723643863441865</v>
      </c>
      <c r="D47" s="49">
        <v>85.233131632573006</v>
      </c>
      <c r="E47" s="49">
        <v>85.954972364389178</v>
      </c>
      <c r="F47" s="49">
        <v>86.192152477415135</v>
      </c>
      <c r="G47" s="49">
        <v>86.19299794305465</v>
      </c>
      <c r="H47" s="49">
        <v>85.902270618993356</v>
      </c>
      <c r="I47" s="49">
        <v>86.360933610716216</v>
      </c>
      <c r="J47" s="49">
        <v>86.728877172020205</v>
      </c>
      <c r="K47" s="49">
        <v>86.537939545807717</v>
      </c>
      <c r="L47" s="49">
        <v>86.435968012389509</v>
      </c>
      <c r="M47" s="49">
        <v>86.718411785160185</v>
      </c>
      <c r="N47" s="49">
        <v>86.554280934399216</v>
      </c>
    </row>
    <row r="48" spans="1:14" x14ac:dyDescent="0.25">
      <c r="A48" s="19" t="s">
        <v>45</v>
      </c>
      <c r="B48" s="19"/>
      <c r="C48" s="50">
        <v>84.031192462739767</v>
      </c>
      <c r="D48" s="50">
        <v>83.639079868250334</v>
      </c>
      <c r="E48" s="50">
        <v>84.420373889829591</v>
      </c>
      <c r="F48" s="50">
        <v>84.699400427368985</v>
      </c>
      <c r="G48" s="50">
        <v>84.721778041336293</v>
      </c>
      <c r="H48" s="50">
        <v>84.435244732965103</v>
      </c>
      <c r="I48" s="50">
        <v>84.931856195779673</v>
      </c>
      <c r="J48" s="50">
        <v>85.332569125257322</v>
      </c>
      <c r="K48" s="50">
        <v>85.149859993770107</v>
      </c>
      <c r="L48" s="50">
        <v>85.05262823207201</v>
      </c>
      <c r="M48" s="50">
        <v>85.363104586810579</v>
      </c>
      <c r="N48" s="50">
        <v>85.204574962400116</v>
      </c>
    </row>
    <row r="49" spans="1:14" x14ac:dyDescent="0.25">
      <c r="A49" s="51" t="s">
        <v>46</v>
      </c>
      <c r="B49" s="51"/>
      <c r="C49" s="52">
        <v>87.513344008117969</v>
      </c>
      <c r="D49" s="52">
        <v>86.890617698358454</v>
      </c>
      <c r="E49" s="52">
        <v>87.543339701132723</v>
      </c>
      <c r="F49" s="52">
        <v>87.7509709394363</v>
      </c>
      <c r="G49" s="52">
        <v>87.733292869056157</v>
      </c>
      <c r="H49" s="52">
        <v>87.435774611496399</v>
      </c>
      <c r="I49" s="52">
        <v>87.846944082976322</v>
      </c>
      <c r="J49" s="52">
        <v>88.176640341841335</v>
      </c>
      <c r="K49" s="52">
        <v>87.984077203962784</v>
      </c>
      <c r="L49" s="52">
        <v>87.872419669102015</v>
      </c>
      <c r="M49" s="52">
        <v>88.121050906104543</v>
      </c>
      <c r="N49" s="52">
        <v>87.95385415907441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4832</v>
      </c>
      <c r="D8" s="21">
        <v>4814.5232757105368</v>
      </c>
      <c r="E8" s="21">
        <v>4794.4227600187096</v>
      </c>
      <c r="F8" s="21">
        <v>4773.5715159283563</v>
      </c>
      <c r="G8" s="21">
        <v>4750.333441846883</v>
      </c>
      <c r="H8" s="21">
        <v>4727.1478200299143</v>
      </c>
      <c r="I8" s="21">
        <v>4699.3682825266278</v>
      </c>
      <c r="J8" s="21">
        <v>4671.7392797247558</v>
      </c>
      <c r="K8" s="21">
        <v>4642.0016018439801</v>
      </c>
      <c r="L8" s="21">
        <v>4610.1582752923377</v>
      </c>
      <c r="M8" s="21">
        <v>4575.432272842012</v>
      </c>
      <c r="N8" s="21">
        <v>4538.8073224676218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45.870871464761407</v>
      </c>
      <c r="D10" s="26">
        <f t="shared" ref="D10:N10" si="0">SUM(D11:D12)</f>
        <v>46.505359331753091</v>
      </c>
      <c r="E10" s="26">
        <f t="shared" si="0"/>
        <v>44.984239801608794</v>
      </c>
      <c r="F10" s="26">
        <f t="shared" si="0"/>
        <v>43.455140774507754</v>
      </c>
      <c r="G10" s="26">
        <f t="shared" si="0"/>
        <v>43.958570698869309</v>
      </c>
      <c r="H10" s="26">
        <f t="shared" si="0"/>
        <v>42.32882500464143</v>
      </c>
      <c r="I10" s="26">
        <f t="shared" si="0"/>
        <v>41.858471454917947</v>
      </c>
      <c r="J10" s="26">
        <f t="shared" si="0"/>
        <v>40.001966639361477</v>
      </c>
      <c r="K10" s="26">
        <f t="shared" si="0"/>
        <v>40.042193306118293</v>
      </c>
      <c r="L10" s="26">
        <f t="shared" si="0"/>
        <v>38.134849292944111</v>
      </c>
      <c r="M10" s="26">
        <f t="shared" si="0"/>
        <v>36.908314724232767</v>
      </c>
      <c r="N10" s="26">
        <f t="shared" si="0"/>
        <v>35.68821939657839</v>
      </c>
    </row>
    <row r="11" spans="1:14" x14ac:dyDescent="0.25">
      <c r="A11" s="20" t="s">
        <v>34</v>
      </c>
      <c r="B11" s="18"/>
      <c r="C11" s="22">
        <v>23.613998919729244</v>
      </c>
      <c r="D11" s="22">
        <v>23.924722430786272</v>
      </c>
      <c r="E11" s="22">
        <v>22.891388301410394</v>
      </c>
      <c r="F11" s="22">
        <v>22.385981611110054</v>
      </c>
      <c r="G11" s="22">
        <v>22.369450178122847</v>
      </c>
      <c r="H11" s="22">
        <v>21.549220002362908</v>
      </c>
      <c r="I11" s="22">
        <v>21.181395194054865</v>
      </c>
      <c r="J11" s="22">
        <v>20.494834759672859</v>
      </c>
      <c r="K11" s="22">
        <v>20.74475074895285</v>
      </c>
      <c r="L11" s="22">
        <v>19.302824950749489</v>
      </c>
      <c r="M11" s="22">
        <v>19.027267839200743</v>
      </c>
      <c r="N11" s="22">
        <v>18.290212440746423</v>
      </c>
    </row>
    <row r="12" spans="1:14" x14ac:dyDescent="0.25">
      <c r="A12" s="27" t="s">
        <v>35</v>
      </c>
      <c r="B12" s="28"/>
      <c r="C12" s="29">
        <v>22.256872545032163</v>
      </c>
      <c r="D12" s="29">
        <v>22.58063690096682</v>
      </c>
      <c r="E12" s="29">
        <v>22.0928515001984</v>
      </c>
      <c r="F12" s="29">
        <v>21.0691591633977</v>
      </c>
      <c r="G12" s="29">
        <v>21.589120520746462</v>
      </c>
      <c r="H12" s="29">
        <v>20.779605002278522</v>
      </c>
      <c r="I12" s="29">
        <v>20.677076260863082</v>
      </c>
      <c r="J12" s="29">
        <v>19.507131879688618</v>
      </c>
      <c r="K12" s="29">
        <v>19.297442557165443</v>
      </c>
      <c r="L12" s="29">
        <v>18.832024342194622</v>
      </c>
      <c r="M12" s="29">
        <v>17.881046885032024</v>
      </c>
      <c r="N12" s="29">
        <v>17.398006955831967</v>
      </c>
    </row>
    <row r="13" spans="1:14" x14ac:dyDescent="0.25">
      <c r="A13" s="33" t="s">
        <v>36</v>
      </c>
      <c r="B13" s="18"/>
      <c r="C13" s="26">
        <f>SUM(C14:C15)</f>
        <v>39.023180511342318</v>
      </c>
      <c r="D13" s="26">
        <f t="shared" ref="D13:N13" si="1">SUM(D14:D15)</f>
        <v>41.71152561712978</v>
      </c>
      <c r="E13" s="26">
        <f t="shared" si="1"/>
        <v>40.26395831304324</v>
      </c>
      <c r="F13" s="26">
        <f t="shared" si="1"/>
        <v>40.461950966353314</v>
      </c>
      <c r="G13" s="26">
        <f t="shared" si="1"/>
        <v>41.709743669842155</v>
      </c>
      <c r="H13" s="26">
        <f t="shared" si="1"/>
        <v>43.940969974855207</v>
      </c>
      <c r="I13" s="26">
        <f t="shared" si="1"/>
        <v>43.385095013187723</v>
      </c>
      <c r="J13" s="26">
        <f t="shared" si="1"/>
        <v>43.149633730843036</v>
      </c>
      <c r="K13" s="26">
        <f t="shared" si="1"/>
        <v>45.099958375216616</v>
      </c>
      <c r="L13" s="26">
        <f t="shared" si="1"/>
        <v>46.737433467521811</v>
      </c>
      <c r="M13" s="26">
        <f t="shared" si="1"/>
        <v>46.958432758452709</v>
      </c>
      <c r="N13" s="26">
        <f t="shared" si="1"/>
        <v>48.813978061886004</v>
      </c>
    </row>
    <row r="14" spans="1:14" x14ac:dyDescent="0.25">
      <c r="A14" s="20" t="s">
        <v>37</v>
      </c>
      <c r="B14" s="18"/>
      <c r="C14" s="22">
        <v>20.00176574437754</v>
      </c>
      <c r="D14" s="22">
        <v>21.09399378754927</v>
      </c>
      <c r="E14" s="22">
        <v>20.279848943743154</v>
      </c>
      <c r="F14" s="22">
        <v>20.333399859914085</v>
      </c>
      <c r="G14" s="22">
        <v>20.791191991931765</v>
      </c>
      <c r="H14" s="22">
        <v>21.896482829631829</v>
      </c>
      <c r="I14" s="22">
        <v>21.650680205924921</v>
      </c>
      <c r="J14" s="22">
        <v>21.582381111805184</v>
      </c>
      <c r="K14" s="22">
        <v>22.65638507034723</v>
      </c>
      <c r="L14" s="22">
        <v>23.669260413996859</v>
      </c>
      <c r="M14" s="22">
        <v>23.936948165656425</v>
      </c>
      <c r="N14" s="22">
        <v>24.962528883415917</v>
      </c>
    </row>
    <row r="15" spans="1:14" x14ac:dyDescent="0.25">
      <c r="A15" s="10" t="s">
        <v>38</v>
      </c>
      <c r="B15" s="12"/>
      <c r="C15" s="23">
        <v>19.021414766964774</v>
      </c>
      <c r="D15" s="23">
        <v>20.617531829580507</v>
      </c>
      <c r="E15" s="23">
        <v>19.984109369300086</v>
      </c>
      <c r="F15" s="23">
        <v>20.128551106439229</v>
      </c>
      <c r="G15" s="23">
        <v>20.91855167791039</v>
      </c>
      <c r="H15" s="23">
        <v>22.044487145223382</v>
      </c>
      <c r="I15" s="23">
        <v>21.734414807262805</v>
      </c>
      <c r="J15" s="23">
        <v>21.567252619037852</v>
      </c>
      <c r="K15" s="23">
        <v>22.443573304869382</v>
      </c>
      <c r="L15" s="23">
        <v>23.068173053524955</v>
      </c>
      <c r="M15" s="23">
        <v>23.021484592796284</v>
      </c>
      <c r="N15" s="23">
        <v>23.851449178470084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6.8476909534190895</v>
      </c>
      <c r="D17" s="32">
        <f t="shared" ref="D17:N17" si="2">D10-D13</f>
        <v>4.793833714623311</v>
      </c>
      <c r="E17" s="32">
        <f t="shared" si="2"/>
        <v>4.7202814885655542</v>
      </c>
      <c r="F17" s="32">
        <f t="shared" si="2"/>
        <v>2.9931898081544404</v>
      </c>
      <c r="G17" s="32">
        <f t="shared" si="2"/>
        <v>2.2488270290271544</v>
      </c>
      <c r="H17" s="32">
        <f t="shared" si="2"/>
        <v>-1.6121449702137767</v>
      </c>
      <c r="I17" s="32">
        <f t="shared" si="2"/>
        <v>-1.526623558269776</v>
      </c>
      <c r="J17" s="32">
        <f t="shared" si="2"/>
        <v>-3.1476670914815585</v>
      </c>
      <c r="K17" s="32">
        <f t="shared" si="2"/>
        <v>-5.0577650690983234</v>
      </c>
      <c r="L17" s="32">
        <f t="shared" si="2"/>
        <v>-8.6025841745777001</v>
      </c>
      <c r="M17" s="32">
        <f t="shared" si="2"/>
        <v>-10.050118034219942</v>
      </c>
      <c r="N17" s="32">
        <f t="shared" si="2"/>
        <v>-13.125758665307615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238.62817705698475</v>
      </c>
      <c r="D19" s="26">
        <f t="shared" ref="D19:N19" si="3">SUM(D20:D21)</f>
        <v>239.14345398252073</v>
      </c>
      <c r="E19" s="26">
        <f t="shared" si="3"/>
        <v>237.0591377704792</v>
      </c>
      <c r="F19" s="26">
        <f t="shared" si="3"/>
        <v>237.22582579844754</v>
      </c>
      <c r="G19" s="26">
        <f t="shared" si="3"/>
        <v>236.89256262202758</v>
      </c>
      <c r="H19" s="26">
        <f t="shared" si="3"/>
        <v>238.32542245785612</v>
      </c>
      <c r="I19" s="26">
        <f t="shared" si="3"/>
        <v>237.70780320667535</v>
      </c>
      <c r="J19" s="26">
        <f t="shared" si="3"/>
        <v>237.03929075049189</v>
      </c>
      <c r="K19" s="26">
        <f t="shared" si="3"/>
        <v>237.35017502659156</v>
      </c>
      <c r="L19" s="26">
        <f t="shared" si="3"/>
        <v>237.76408297657889</v>
      </c>
      <c r="M19" s="26">
        <f t="shared" si="3"/>
        <v>236.96386199764197</v>
      </c>
      <c r="N19" s="26">
        <f t="shared" si="3"/>
        <v>237.99881741488696</v>
      </c>
    </row>
    <row r="20" spans="1:14" x14ac:dyDescent="0.25">
      <c r="A20" s="60" t="s">
        <v>40</v>
      </c>
      <c r="B20" s="60"/>
      <c r="C20" s="22">
        <v>118.75594419366325</v>
      </c>
      <c r="D20" s="22">
        <v>119.08602593362117</v>
      </c>
      <c r="E20" s="22">
        <v>119.21900338003719</v>
      </c>
      <c r="F20" s="22">
        <v>118.73248456981364</v>
      </c>
      <c r="G20" s="22">
        <v>118.8812394336902</v>
      </c>
      <c r="H20" s="22">
        <v>120.07251208518296</v>
      </c>
      <c r="I20" s="22">
        <v>119.56651818112407</v>
      </c>
      <c r="J20" s="22">
        <v>119.46890761799965</v>
      </c>
      <c r="K20" s="22">
        <v>119.90802320993279</v>
      </c>
      <c r="L20" s="22">
        <v>119.63136165468927</v>
      </c>
      <c r="M20" s="22">
        <v>119.10230688213197</v>
      </c>
      <c r="N20" s="22">
        <v>119.94433806093984</v>
      </c>
    </row>
    <row r="21" spans="1:14" x14ac:dyDescent="0.25">
      <c r="A21" s="27" t="s">
        <v>41</v>
      </c>
      <c r="B21" s="27"/>
      <c r="C21" s="29">
        <v>119.8722328633215</v>
      </c>
      <c r="D21" s="29">
        <v>120.05742804889955</v>
      </c>
      <c r="E21" s="29">
        <v>117.840134390442</v>
      </c>
      <c r="F21" s="29">
        <v>118.49334122863392</v>
      </c>
      <c r="G21" s="29">
        <v>118.01132318833737</v>
      </c>
      <c r="H21" s="29">
        <v>118.25291037267317</v>
      </c>
      <c r="I21" s="29">
        <v>118.1412850255513</v>
      </c>
      <c r="J21" s="29">
        <v>117.57038313249224</v>
      </c>
      <c r="K21" s="29">
        <v>117.44215181665878</v>
      </c>
      <c r="L21" s="29">
        <v>118.13272132188962</v>
      </c>
      <c r="M21" s="29">
        <v>117.86155511551</v>
      </c>
      <c r="N21" s="29">
        <v>118.0544793539471</v>
      </c>
    </row>
    <row r="22" spans="1:14" x14ac:dyDescent="0.25">
      <c r="A22" s="63" t="s">
        <v>44</v>
      </c>
      <c r="B22" s="63"/>
      <c r="C22" s="26">
        <f>SUM(C23:C24)</f>
        <v>262.95259229986618</v>
      </c>
      <c r="D22" s="26">
        <f t="shared" ref="D22:N22" si="4">SUM(D23:D24)</f>
        <v>264.03780338897172</v>
      </c>
      <c r="E22" s="26">
        <f t="shared" si="4"/>
        <v>262.63066334939799</v>
      </c>
      <c r="F22" s="26">
        <f t="shared" si="4"/>
        <v>263.45708968807617</v>
      </c>
      <c r="G22" s="26">
        <f t="shared" si="4"/>
        <v>262.32701146802214</v>
      </c>
      <c r="H22" s="26">
        <f t="shared" si="4"/>
        <v>264.49281499092911</v>
      </c>
      <c r="I22" s="26">
        <f t="shared" si="4"/>
        <v>263.81018245027815</v>
      </c>
      <c r="J22" s="26">
        <f t="shared" si="4"/>
        <v>263.62930153978664</v>
      </c>
      <c r="K22" s="26">
        <f t="shared" si="4"/>
        <v>264.1357365091344</v>
      </c>
      <c r="L22" s="26">
        <f t="shared" si="4"/>
        <v>263.88750125232741</v>
      </c>
      <c r="M22" s="26">
        <f t="shared" si="4"/>
        <v>263.53869433781153</v>
      </c>
      <c r="N22" s="26">
        <f t="shared" si="4"/>
        <v>263.69916303593124</v>
      </c>
    </row>
    <row r="23" spans="1:14" x14ac:dyDescent="0.25">
      <c r="A23" s="60" t="s">
        <v>42</v>
      </c>
      <c r="B23" s="60"/>
      <c r="C23" s="23">
        <v>133.05577798710902</v>
      </c>
      <c r="D23" s="22">
        <v>133.05646348211678</v>
      </c>
      <c r="E23" s="22">
        <v>131.09545423791891</v>
      </c>
      <c r="F23" s="22">
        <v>132.46788454369769</v>
      </c>
      <c r="G23" s="22">
        <v>131.58331820522986</v>
      </c>
      <c r="H23" s="22">
        <v>131.62796347887567</v>
      </c>
      <c r="I23" s="22">
        <v>131.65777499894176</v>
      </c>
      <c r="J23" s="22">
        <v>131.42111162843872</v>
      </c>
      <c r="K23" s="22">
        <v>130.51350691323111</v>
      </c>
      <c r="L23" s="22">
        <v>131.11639811842883</v>
      </c>
      <c r="M23" s="22">
        <v>132.14117030530639</v>
      </c>
      <c r="N23" s="22">
        <v>130.94990554639455</v>
      </c>
    </row>
    <row r="24" spans="1:14" x14ac:dyDescent="0.25">
      <c r="A24" s="10" t="s">
        <v>43</v>
      </c>
      <c r="B24" s="10"/>
      <c r="C24" s="23">
        <v>129.89681431275716</v>
      </c>
      <c r="D24" s="23">
        <v>130.98133990685491</v>
      </c>
      <c r="E24" s="23">
        <v>131.53520911147911</v>
      </c>
      <c r="F24" s="23">
        <v>130.98920514437847</v>
      </c>
      <c r="G24" s="23">
        <v>130.74369326279228</v>
      </c>
      <c r="H24" s="23">
        <v>132.86485151205343</v>
      </c>
      <c r="I24" s="23">
        <v>132.15240745133639</v>
      </c>
      <c r="J24" s="23">
        <v>132.20818991134794</v>
      </c>
      <c r="K24" s="23">
        <v>133.62222959590329</v>
      </c>
      <c r="L24" s="23">
        <v>132.77110313389855</v>
      </c>
      <c r="M24" s="23">
        <v>131.39752403250517</v>
      </c>
      <c r="N24" s="23">
        <v>132.74925748953669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-24.324415242881429</v>
      </c>
      <c r="D26" s="32">
        <f t="shared" ref="D26:N26" si="5">D19-D22</f>
        <v>-24.894349406450999</v>
      </c>
      <c r="E26" s="32">
        <f t="shared" si="5"/>
        <v>-25.571525578918795</v>
      </c>
      <c r="F26" s="32">
        <f t="shared" si="5"/>
        <v>-26.231263889628622</v>
      </c>
      <c r="G26" s="32">
        <f t="shared" si="5"/>
        <v>-25.434448845994552</v>
      </c>
      <c r="H26" s="32">
        <f t="shared" si="5"/>
        <v>-26.167392533072984</v>
      </c>
      <c r="I26" s="32">
        <f t="shared" si="5"/>
        <v>-26.102379243602797</v>
      </c>
      <c r="J26" s="32">
        <f t="shared" si="5"/>
        <v>-26.590010789294752</v>
      </c>
      <c r="K26" s="32">
        <f t="shared" si="5"/>
        <v>-26.785561482542846</v>
      </c>
      <c r="L26" s="32">
        <f t="shared" si="5"/>
        <v>-26.12341827574852</v>
      </c>
      <c r="M26" s="32">
        <f t="shared" si="5"/>
        <v>-26.574832340169564</v>
      </c>
      <c r="N26" s="32">
        <f t="shared" si="5"/>
        <v>-25.700345621044278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-17.476724289462339</v>
      </c>
      <c r="D30" s="32">
        <f t="shared" ref="D30:N30" si="6">D17+D26+D28</f>
        <v>-20.100515691827688</v>
      </c>
      <c r="E30" s="32">
        <f t="shared" si="6"/>
        <v>-20.851244090353241</v>
      </c>
      <c r="F30" s="32">
        <f t="shared" si="6"/>
        <v>-23.238074081474181</v>
      </c>
      <c r="G30" s="32">
        <f t="shared" si="6"/>
        <v>-23.185621816967398</v>
      </c>
      <c r="H30" s="32">
        <f t="shared" si="6"/>
        <v>-27.779537503286761</v>
      </c>
      <c r="I30" s="32">
        <f t="shared" si="6"/>
        <v>-27.629002801872574</v>
      </c>
      <c r="J30" s="32">
        <f t="shared" si="6"/>
        <v>-29.73767788077631</v>
      </c>
      <c r="K30" s="32">
        <f t="shared" si="6"/>
        <v>-31.843326551641169</v>
      </c>
      <c r="L30" s="32">
        <f t="shared" si="6"/>
        <v>-34.72600245032622</v>
      </c>
      <c r="M30" s="32">
        <f t="shared" si="6"/>
        <v>-36.624950374389506</v>
      </c>
      <c r="N30" s="32">
        <f t="shared" si="6"/>
        <v>-38.826104286351892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4814.5232757105368</v>
      </c>
      <c r="D32" s="21">
        <v>4794.4227600187096</v>
      </c>
      <c r="E32" s="21">
        <v>4773.5715159283563</v>
      </c>
      <c r="F32" s="21">
        <v>4750.333441846883</v>
      </c>
      <c r="G32" s="21">
        <v>4727.1478200299143</v>
      </c>
      <c r="H32" s="21">
        <v>4699.3682825266278</v>
      </c>
      <c r="I32" s="21">
        <v>4671.7392797247558</v>
      </c>
      <c r="J32" s="21">
        <v>4642.0016018439801</v>
      </c>
      <c r="K32" s="21">
        <v>4610.1582752923377</v>
      </c>
      <c r="L32" s="21">
        <v>4575.432272842012</v>
      </c>
      <c r="M32" s="21">
        <v>4538.8073224676218</v>
      </c>
      <c r="N32" s="21">
        <v>4499.9812181812704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-3.6168717486472213E-3</v>
      </c>
      <c r="D34" s="39">
        <f t="shared" ref="D34:N34" si="7">(D32/D8)-1</f>
        <v>-4.1749752863871059E-3</v>
      </c>
      <c r="E34" s="39">
        <f t="shared" si="7"/>
        <v>-4.3490624698836466E-3</v>
      </c>
      <c r="F34" s="39">
        <f t="shared" si="7"/>
        <v>-4.8680686994911904E-3</v>
      </c>
      <c r="G34" s="39">
        <f t="shared" si="7"/>
        <v>-4.880840913760065E-3</v>
      </c>
      <c r="H34" s="39">
        <f t="shared" si="7"/>
        <v>-5.8765959011433111E-3</v>
      </c>
      <c r="I34" s="39">
        <f t="shared" si="7"/>
        <v>-5.8793014594330506E-3</v>
      </c>
      <c r="J34" s="39">
        <f t="shared" si="7"/>
        <v>-6.3654403853049546E-3</v>
      </c>
      <c r="K34" s="39">
        <f t="shared" si="7"/>
        <v>-6.8598267047114136E-3</v>
      </c>
      <c r="L34" s="39">
        <f t="shared" si="7"/>
        <v>-7.5324967987403513E-3</v>
      </c>
      <c r="M34" s="39">
        <f t="shared" si="7"/>
        <v>-8.0046973029809232E-3</v>
      </c>
      <c r="N34" s="39">
        <f t="shared" si="7"/>
        <v>-8.5542525883743892E-3</v>
      </c>
    </row>
    <row r="35" spans="1:14" ht="15.75" thickBot="1" x14ac:dyDescent="0.3">
      <c r="A35" s="40" t="s">
        <v>15</v>
      </c>
      <c r="B35" s="41"/>
      <c r="C35" s="42">
        <f>(C32/$C$8)-1</f>
        <v>-3.6168717486472213E-3</v>
      </c>
      <c r="D35" s="42">
        <f t="shared" ref="D35:N35" si="8">(D32/$C$8)-1</f>
        <v>-7.7767466848697175E-3</v>
      </c>
      <c r="E35" s="42">
        <f t="shared" si="8"/>
        <v>-1.2091987597608322E-2</v>
      </c>
      <c r="F35" s="42">
        <f t="shared" si="8"/>
        <v>-1.6901191670760984E-2</v>
      </c>
      <c r="G35" s="42">
        <f t="shared" si="8"/>
        <v>-2.1699540556723074E-2</v>
      </c>
      <c r="H35" s="42">
        <f t="shared" si="8"/>
        <v>-2.7448617026774036E-2</v>
      </c>
      <c r="I35" s="42">
        <f t="shared" si="8"/>
        <v>-3.3166539792062188E-2</v>
      </c>
      <c r="J35" s="42">
        <f t="shared" si="8"/>
        <v>-3.9320860545533964E-2</v>
      </c>
      <c r="K35" s="42">
        <f t="shared" si="8"/>
        <v>-4.5910952961022766E-2</v>
      </c>
      <c r="L35" s="42">
        <f t="shared" si="8"/>
        <v>-5.3097625653557134E-2</v>
      </c>
      <c r="M35" s="42">
        <f t="shared" si="8"/>
        <v>-6.0677292535674332E-2</v>
      </c>
      <c r="N35" s="42">
        <f t="shared" si="8"/>
        <v>-6.8712496237319898E-2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1.4695829998505245</v>
      </c>
      <c r="D41" s="47">
        <v>1.4988535982116886</v>
      </c>
      <c r="E41" s="47">
        <v>1.4630517714169531</v>
      </c>
      <c r="F41" s="47">
        <v>1.4313644675666781</v>
      </c>
      <c r="G41" s="47">
        <v>1.4721873577695146</v>
      </c>
      <c r="H41" s="47">
        <v>1.4465632661686418</v>
      </c>
      <c r="I41" s="47">
        <v>1.4670028911378696</v>
      </c>
      <c r="J41" s="47">
        <v>1.4438392827079805</v>
      </c>
      <c r="K41" s="47">
        <v>1.4947381128701087</v>
      </c>
      <c r="L41" s="47">
        <v>1.4745054274361624</v>
      </c>
      <c r="M41" s="47">
        <v>1.4822320524357619</v>
      </c>
      <c r="N41" s="47">
        <v>1.4913131317686141</v>
      </c>
    </row>
    <row r="43" spans="1:14" x14ac:dyDescent="0.25">
      <c r="A43" s="48" t="s">
        <v>31</v>
      </c>
      <c r="B43" s="48"/>
      <c r="C43" s="49">
        <v>70.2043397727262</v>
      </c>
      <c r="D43" s="49">
        <v>73.117694441441799</v>
      </c>
      <c r="E43" s="49">
        <v>68.888705320690349</v>
      </c>
      <c r="F43" s="49">
        <v>67.470976341986912</v>
      </c>
      <c r="G43" s="49">
        <v>67.40654951700256</v>
      </c>
      <c r="H43" s="49">
        <v>68.99524080560478</v>
      </c>
      <c r="I43" s="49">
        <v>66.409995962766899</v>
      </c>
      <c r="J43" s="49">
        <v>64.391442150248409</v>
      </c>
      <c r="K43" s="49">
        <v>65.33102431832458</v>
      </c>
      <c r="L43" s="49">
        <v>65.870458490910934</v>
      </c>
      <c r="M43" s="49">
        <v>64.335267249668433</v>
      </c>
      <c r="N43" s="49">
        <v>65.194979071051577</v>
      </c>
    </row>
    <row r="44" spans="1:14" x14ac:dyDescent="0.25">
      <c r="A44" s="19" t="s">
        <v>47</v>
      </c>
      <c r="B44" s="19"/>
      <c r="C44" s="50">
        <v>70.992181075545261</v>
      </c>
      <c r="D44" s="50">
        <v>73.11769444144177</v>
      </c>
      <c r="E44" s="50">
        <v>68.738044581560885</v>
      </c>
      <c r="F44" s="50">
        <v>67.186787564791274</v>
      </c>
      <c r="G44" s="50">
        <v>66.981461892870172</v>
      </c>
      <c r="H44" s="50">
        <v>68.408498471103982</v>
      </c>
      <c r="I44" s="50">
        <v>65.735244273743902</v>
      </c>
      <c r="J44" s="50">
        <v>63.627051685349592</v>
      </c>
      <c r="K44" s="50">
        <v>64.462641011389323</v>
      </c>
      <c r="L44" s="50">
        <v>64.925556115507234</v>
      </c>
      <c r="M44" s="50">
        <v>63.32460078178449</v>
      </c>
      <c r="N44" s="50">
        <v>64.132363272869654</v>
      </c>
    </row>
    <row r="45" spans="1:14" x14ac:dyDescent="0.25">
      <c r="A45" s="51" t="s">
        <v>48</v>
      </c>
      <c r="B45" s="51"/>
      <c r="C45" s="52">
        <v>69.39453742375153</v>
      </c>
      <c r="D45" s="52">
        <v>73.117694441441785</v>
      </c>
      <c r="E45" s="52">
        <v>69.042272325816484</v>
      </c>
      <c r="F45" s="52">
        <v>67.760508756155829</v>
      </c>
      <c r="G45" s="52">
        <v>67.83442932431845</v>
      </c>
      <c r="H45" s="52">
        <v>69.588093318422679</v>
      </c>
      <c r="I45" s="52">
        <v>67.096062644282725</v>
      </c>
      <c r="J45" s="52">
        <v>65.174978026804155</v>
      </c>
      <c r="K45" s="52">
        <v>66.231698846761901</v>
      </c>
      <c r="L45" s="52">
        <v>66.869003396364675</v>
      </c>
      <c r="M45" s="52">
        <v>65.420911253714891</v>
      </c>
      <c r="N45" s="52">
        <v>66.34547245268179</v>
      </c>
    </row>
    <row r="47" spans="1:14" x14ac:dyDescent="0.25">
      <c r="A47" s="48" t="s">
        <v>32</v>
      </c>
      <c r="B47" s="48"/>
      <c r="C47" s="49">
        <v>83.757859111391568</v>
      </c>
      <c r="D47" s="49">
        <v>83.231843979192334</v>
      </c>
      <c r="E47" s="49">
        <v>83.941359824111444</v>
      </c>
      <c r="F47" s="49">
        <v>84.199218417195212</v>
      </c>
      <c r="G47" s="49">
        <v>84.216972359818911</v>
      </c>
      <c r="H47" s="49">
        <v>83.931282523592941</v>
      </c>
      <c r="I47" s="49">
        <v>84.389936389690519</v>
      </c>
      <c r="J47" s="49">
        <v>84.749732897902931</v>
      </c>
      <c r="K47" s="49">
        <v>84.559917073302017</v>
      </c>
      <c r="L47" s="49">
        <v>84.4575394307236</v>
      </c>
      <c r="M47" s="49">
        <v>84.729160488130546</v>
      </c>
      <c r="N47" s="49">
        <v>84.565747673652695</v>
      </c>
    </row>
    <row r="48" spans="1:14" x14ac:dyDescent="0.25">
      <c r="A48" s="19" t="s">
        <v>45</v>
      </c>
      <c r="B48" s="19"/>
      <c r="C48" s="50">
        <v>81.808166549340669</v>
      </c>
      <c r="D48" s="50">
        <v>81.424072519186012</v>
      </c>
      <c r="E48" s="50">
        <v>82.204773276943939</v>
      </c>
      <c r="F48" s="50">
        <v>82.485998642650827</v>
      </c>
      <c r="G48" s="50">
        <v>82.513457548788523</v>
      </c>
      <c r="H48" s="50">
        <v>82.235700338793222</v>
      </c>
      <c r="I48" s="50">
        <v>82.732898214298785</v>
      </c>
      <c r="J48" s="50">
        <v>83.133939867182491</v>
      </c>
      <c r="K48" s="50">
        <v>82.958850484596525</v>
      </c>
      <c r="L48" s="50">
        <v>82.868122758017492</v>
      </c>
      <c r="M48" s="50">
        <v>83.179692392305725</v>
      </c>
      <c r="N48" s="50">
        <v>83.028429463506782</v>
      </c>
    </row>
    <row r="49" spans="1:14" x14ac:dyDescent="0.25">
      <c r="A49" s="51" t="s">
        <v>46</v>
      </c>
      <c r="B49" s="51"/>
      <c r="C49" s="52">
        <v>85.522722347463088</v>
      </c>
      <c r="D49" s="52">
        <v>84.920492748710487</v>
      </c>
      <c r="E49" s="52">
        <v>85.566363423116826</v>
      </c>
      <c r="F49" s="52">
        <v>85.774685067416698</v>
      </c>
      <c r="G49" s="52">
        <v>85.762886027734439</v>
      </c>
      <c r="H49" s="52">
        <v>85.478613203386985</v>
      </c>
      <c r="I49" s="52">
        <v>85.886205171607443</v>
      </c>
      <c r="J49" s="52">
        <v>86.212730800577205</v>
      </c>
      <c r="K49" s="52">
        <v>86.030522340261356</v>
      </c>
      <c r="L49" s="52">
        <v>85.92696940672306</v>
      </c>
      <c r="M49" s="52">
        <v>86.17522306456533</v>
      </c>
      <c r="N49" s="52">
        <v>86.018204494371972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3871</v>
      </c>
      <c r="D8" s="21">
        <v>3909.5567749642573</v>
      </c>
      <c r="E8" s="21">
        <v>3945.3488848925217</v>
      </c>
      <c r="F8" s="21">
        <v>3980.5408440563469</v>
      </c>
      <c r="G8" s="21">
        <v>4017.11713830905</v>
      </c>
      <c r="H8" s="21">
        <v>4053.00841527482</v>
      </c>
      <c r="I8" s="21">
        <v>4085.6744320164735</v>
      </c>
      <c r="J8" s="21">
        <v>4119.5505578499806</v>
      </c>
      <c r="K8" s="21">
        <v>4153.0253588684918</v>
      </c>
      <c r="L8" s="21">
        <v>4184.9664671882983</v>
      </c>
      <c r="M8" s="21">
        <v>4215.2329592925498</v>
      </c>
      <c r="N8" s="21">
        <v>4246.1414720952098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29.300572771999157</v>
      </c>
      <c r="D10" s="26">
        <f t="shared" ref="D10:N10" si="0">SUM(D11:D12)</f>
        <v>30.700061307869522</v>
      </c>
      <c r="E10" s="26">
        <f t="shared" si="0"/>
        <v>30.704986678734116</v>
      </c>
      <c r="F10" s="26">
        <f t="shared" si="0"/>
        <v>30.6392795018903</v>
      </c>
      <c r="G10" s="26">
        <f t="shared" si="0"/>
        <v>31.984942142087203</v>
      </c>
      <c r="H10" s="26">
        <f t="shared" si="0"/>
        <v>31.811191564577054</v>
      </c>
      <c r="I10" s="26">
        <f t="shared" si="0"/>
        <v>32.657013791030082</v>
      </c>
      <c r="J10" s="26">
        <f t="shared" si="0"/>
        <v>32.447053272369899</v>
      </c>
      <c r="K10" s="26">
        <f t="shared" si="0"/>
        <v>33.766002022858764</v>
      </c>
      <c r="L10" s="26">
        <f t="shared" si="0"/>
        <v>33.374322625836598</v>
      </c>
      <c r="M10" s="26">
        <f t="shared" si="0"/>
        <v>33.569698435968107</v>
      </c>
      <c r="N10" s="26">
        <f t="shared" si="0"/>
        <v>33.713306480697355</v>
      </c>
    </row>
    <row r="11" spans="1:14" x14ac:dyDescent="0.25">
      <c r="A11" s="20" t="s">
        <v>34</v>
      </c>
      <c r="B11" s="18"/>
      <c r="C11" s="22">
        <v>15.083726811620867</v>
      </c>
      <c r="D11" s="22">
        <v>15.793673158383744</v>
      </c>
      <c r="E11" s="22">
        <v>15.625022806929788</v>
      </c>
      <c r="F11" s="22">
        <v>15.783871258549548</v>
      </c>
      <c r="G11" s="22">
        <v>16.276361090056213</v>
      </c>
      <c r="H11" s="22">
        <v>16.19478843287559</v>
      </c>
      <c r="I11" s="22">
        <v>16.525235894256184</v>
      </c>
      <c r="J11" s="22">
        <v>16.624107540782109</v>
      </c>
      <c r="K11" s="22">
        <v>17.493229963649721</v>
      </c>
      <c r="L11" s="22">
        <v>16.893175650114824</v>
      </c>
      <c r="M11" s="22">
        <v>17.306117827238214</v>
      </c>
      <c r="N11" s="22">
        <v>17.278069571357392</v>
      </c>
    </row>
    <row r="12" spans="1:14" x14ac:dyDescent="0.25">
      <c r="A12" s="27" t="s">
        <v>35</v>
      </c>
      <c r="B12" s="28"/>
      <c r="C12" s="29">
        <v>14.21684596037829</v>
      </c>
      <c r="D12" s="29">
        <v>14.906388149485778</v>
      </c>
      <c r="E12" s="29">
        <v>15.079963871804328</v>
      </c>
      <c r="F12" s="29">
        <v>14.855408243340753</v>
      </c>
      <c r="G12" s="29">
        <v>15.70858105203099</v>
      </c>
      <c r="H12" s="29">
        <v>15.616403131701464</v>
      </c>
      <c r="I12" s="29">
        <v>16.131777896773897</v>
      </c>
      <c r="J12" s="29">
        <v>15.82294573158779</v>
      </c>
      <c r="K12" s="29">
        <v>16.272772059209043</v>
      </c>
      <c r="L12" s="29">
        <v>16.481146975721774</v>
      </c>
      <c r="M12" s="29">
        <v>16.263580608729892</v>
      </c>
      <c r="N12" s="29">
        <v>16.435236909339963</v>
      </c>
    </row>
    <row r="13" spans="1:14" x14ac:dyDescent="0.25">
      <c r="A13" s="33" t="s">
        <v>36</v>
      </c>
      <c r="B13" s="18"/>
      <c r="C13" s="26">
        <f>SUM(C14:C15)</f>
        <v>46.9078154348053</v>
      </c>
      <c r="D13" s="26">
        <f t="shared" ref="D13:N13" si="1">SUM(D14:D15)</f>
        <v>50.56493767364941</v>
      </c>
      <c r="E13" s="26">
        <f t="shared" si="1"/>
        <v>48.557432893274139</v>
      </c>
      <c r="F13" s="26">
        <f t="shared" si="1"/>
        <v>49.034257164797673</v>
      </c>
      <c r="G13" s="26">
        <f t="shared" si="1"/>
        <v>50.573294848753861</v>
      </c>
      <c r="H13" s="26">
        <f t="shared" si="1"/>
        <v>53.616149312666487</v>
      </c>
      <c r="I13" s="26">
        <f t="shared" si="1"/>
        <v>52.956544370147476</v>
      </c>
      <c r="J13" s="26">
        <f t="shared" si="1"/>
        <v>52.664114479006159</v>
      </c>
      <c r="K13" s="26">
        <f t="shared" si="1"/>
        <v>55.184711401127672</v>
      </c>
      <c r="L13" s="26">
        <f t="shared" si="1"/>
        <v>56.992288256040915</v>
      </c>
      <c r="M13" s="26">
        <f t="shared" si="1"/>
        <v>56.686534935912945</v>
      </c>
      <c r="N13" s="26">
        <f t="shared" si="1"/>
        <v>58.893591041805962</v>
      </c>
    </row>
    <row r="14" spans="1:14" x14ac:dyDescent="0.25">
      <c r="A14" s="20" t="s">
        <v>37</v>
      </c>
      <c r="B14" s="18"/>
      <c r="C14" s="22">
        <v>23.434399959084782</v>
      </c>
      <c r="D14" s="22">
        <v>25.149797744924896</v>
      </c>
      <c r="E14" s="22">
        <v>24.468459821158536</v>
      </c>
      <c r="F14" s="22">
        <v>24.905759498438471</v>
      </c>
      <c r="G14" s="22">
        <v>25.636471235457829</v>
      </c>
      <c r="H14" s="22">
        <v>27.225010374960576</v>
      </c>
      <c r="I14" s="22">
        <v>26.948526749954759</v>
      </c>
      <c r="J14" s="22">
        <v>26.794741572352422</v>
      </c>
      <c r="K14" s="22">
        <v>27.983143950511501</v>
      </c>
      <c r="L14" s="22">
        <v>29.061619964171889</v>
      </c>
      <c r="M14" s="22">
        <v>29.095052744140268</v>
      </c>
      <c r="N14" s="22">
        <v>30.127441707759111</v>
      </c>
    </row>
    <row r="15" spans="1:14" x14ac:dyDescent="0.25">
      <c r="A15" s="10" t="s">
        <v>38</v>
      </c>
      <c r="B15" s="12"/>
      <c r="C15" s="23">
        <v>23.473415475720522</v>
      </c>
      <c r="D15" s="23">
        <v>25.415139928724511</v>
      </c>
      <c r="E15" s="23">
        <v>24.088973072115603</v>
      </c>
      <c r="F15" s="23">
        <v>24.128497666359202</v>
      </c>
      <c r="G15" s="23">
        <v>24.936823613296031</v>
      </c>
      <c r="H15" s="23">
        <v>26.391138937705911</v>
      </c>
      <c r="I15" s="23">
        <v>26.008017620192717</v>
      </c>
      <c r="J15" s="23">
        <v>25.869372906653741</v>
      </c>
      <c r="K15" s="23">
        <v>27.201567450616171</v>
      </c>
      <c r="L15" s="23">
        <v>27.930668291869026</v>
      </c>
      <c r="M15" s="23">
        <v>27.591482191772677</v>
      </c>
      <c r="N15" s="23">
        <v>28.766149334046855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-17.607242662806144</v>
      </c>
      <c r="D17" s="32">
        <f t="shared" ref="D17:N17" si="2">D10-D13</f>
        <v>-19.864876365779889</v>
      </c>
      <c r="E17" s="32">
        <f t="shared" si="2"/>
        <v>-17.852446214540024</v>
      </c>
      <c r="F17" s="32">
        <f t="shared" si="2"/>
        <v>-18.394977662907372</v>
      </c>
      <c r="G17" s="32">
        <f t="shared" si="2"/>
        <v>-18.588352706666658</v>
      </c>
      <c r="H17" s="32">
        <f t="shared" si="2"/>
        <v>-21.804957748089432</v>
      </c>
      <c r="I17" s="32">
        <f t="shared" si="2"/>
        <v>-20.299530579117395</v>
      </c>
      <c r="J17" s="32">
        <f t="shared" si="2"/>
        <v>-20.217061206636259</v>
      </c>
      <c r="K17" s="32">
        <f t="shared" si="2"/>
        <v>-21.418709378268908</v>
      </c>
      <c r="L17" s="32">
        <f t="shared" si="2"/>
        <v>-23.617965630204317</v>
      </c>
      <c r="M17" s="32">
        <f t="shared" si="2"/>
        <v>-23.116836499944839</v>
      </c>
      <c r="N17" s="32">
        <f t="shared" si="2"/>
        <v>-25.180284561108607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237.44455854380084</v>
      </c>
      <c r="D19" s="26">
        <f t="shared" ref="D19:N19" si="3">SUM(D20:D21)</f>
        <v>236.74788580382329</v>
      </c>
      <c r="E19" s="26">
        <f t="shared" si="3"/>
        <v>235.81699470282149</v>
      </c>
      <c r="F19" s="26">
        <f t="shared" si="3"/>
        <v>236.45451574458437</v>
      </c>
      <c r="G19" s="26">
        <f t="shared" si="3"/>
        <v>236.23435548907059</v>
      </c>
      <c r="H19" s="26">
        <f t="shared" si="3"/>
        <v>235.7113227577469</v>
      </c>
      <c r="I19" s="26">
        <f t="shared" si="3"/>
        <v>235.75311464905411</v>
      </c>
      <c r="J19" s="26">
        <f t="shared" si="3"/>
        <v>235.70082165694896</v>
      </c>
      <c r="K19" s="26">
        <f t="shared" si="3"/>
        <v>235.58616915967318</v>
      </c>
      <c r="L19" s="26">
        <f t="shared" si="3"/>
        <v>235.71680048908263</v>
      </c>
      <c r="M19" s="26">
        <f t="shared" si="3"/>
        <v>235.55589159364294</v>
      </c>
      <c r="N19" s="26">
        <f t="shared" si="3"/>
        <v>235.56873545337672</v>
      </c>
    </row>
    <row r="20" spans="1:14" x14ac:dyDescent="0.25">
      <c r="A20" s="60" t="s">
        <v>40</v>
      </c>
      <c r="B20" s="60"/>
      <c r="C20" s="22">
        <v>118.15560931933847</v>
      </c>
      <c r="D20" s="22">
        <v>118.5965560881362</v>
      </c>
      <c r="E20" s="22">
        <v>119.26231633583146</v>
      </c>
      <c r="F20" s="22">
        <v>118.05611109341714</v>
      </c>
      <c r="G20" s="22">
        <v>118.70389094016161</v>
      </c>
      <c r="H20" s="22">
        <v>119.04439323614329</v>
      </c>
      <c r="I20" s="22">
        <v>118.94837234425987</v>
      </c>
      <c r="J20" s="22">
        <v>118.82291401313321</v>
      </c>
      <c r="K20" s="22">
        <v>119.98483788473072</v>
      </c>
      <c r="L20" s="22">
        <v>119.35866772620209</v>
      </c>
      <c r="M20" s="22">
        <v>118.02127252398142</v>
      </c>
      <c r="N20" s="22">
        <v>119.57591714211419</v>
      </c>
    </row>
    <row r="21" spans="1:14" x14ac:dyDescent="0.25">
      <c r="A21" s="27" t="s">
        <v>41</v>
      </c>
      <c r="B21" s="27"/>
      <c r="C21" s="29">
        <v>119.28894922446236</v>
      </c>
      <c r="D21" s="29">
        <v>118.15132971568711</v>
      </c>
      <c r="E21" s="29">
        <v>116.55467836699003</v>
      </c>
      <c r="F21" s="29">
        <v>118.39840465116723</v>
      </c>
      <c r="G21" s="29">
        <v>117.53046454890898</v>
      </c>
      <c r="H21" s="29">
        <v>116.66692952160361</v>
      </c>
      <c r="I21" s="29">
        <v>116.80474230479426</v>
      </c>
      <c r="J21" s="29">
        <v>116.87790764381573</v>
      </c>
      <c r="K21" s="29">
        <v>115.60133127494245</v>
      </c>
      <c r="L21" s="29">
        <v>116.35813276288053</v>
      </c>
      <c r="M21" s="29">
        <v>117.53461906966152</v>
      </c>
      <c r="N21" s="29">
        <v>115.99281831126252</v>
      </c>
    </row>
    <row r="22" spans="1:14" x14ac:dyDescent="0.25">
      <c r="A22" s="63" t="s">
        <v>44</v>
      </c>
      <c r="B22" s="63"/>
      <c r="C22" s="26">
        <f>SUM(C23:C24)</f>
        <v>181.2805409167367</v>
      </c>
      <c r="D22" s="26">
        <f t="shared" ref="D22:N22" si="4">SUM(D23:D24)</f>
        <v>181.09089950977949</v>
      </c>
      <c r="E22" s="26">
        <f t="shared" si="4"/>
        <v>182.77258932445613</v>
      </c>
      <c r="F22" s="26">
        <f t="shared" si="4"/>
        <v>181.48324382897385</v>
      </c>
      <c r="G22" s="26">
        <f t="shared" si="4"/>
        <v>181.75472581663325</v>
      </c>
      <c r="H22" s="26">
        <f t="shared" si="4"/>
        <v>181.24034826800411</v>
      </c>
      <c r="I22" s="26">
        <f t="shared" si="4"/>
        <v>181.57745823643091</v>
      </c>
      <c r="J22" s="26">
        <f t="shared" si="4"/>
        <v>182.00895943180166</v>
      </c>
      <c r="K22" s="26">
        <f t="shared" si="4"/>
        <v>182.22635146159621</v>
      </c>
      <c r="L22" s="26">
        <f t="shared" si="4"/>
        <v>181.83234275462766</v>
      </c>
      <c r="M22" s="26">
        <f t="shared" si="4"/>
        <v>181.53054229103776</v>
      </c>
      <c r="N22" s="26">
        <f t="shared" si="4"/>
        <v>181.03001663972188</v>
      </c>
    </row>
    <row r="23" spans="1:14" x14ac:dyDescent="0.25">
      <c r="A23" s="60" t="s">
        <v>42</v>
      </c>
      <c r="B23" s="60"/>
      <c r="C23" s="23">
        <v>91.106582180402498</v>
      </c>
      <c r="D23" s="22">
        <v>90.507247242814685</v>
      </c>
      <c r="E23" s="22">
        <v>91.368562746025731</v>
      </c>
      <c r="F23" s="22">
        <v>90.929416592456533</v>
      </c>
      <c r="G23" s="22">
        <v>90.704470082646836</v>
      </c>
      <c r="H23" s="22">
        <v>90.061241769852685</v>
      </c>
      <c r="I23" s="22">
        <v>90.754900778611074</v>
      </c>
      <c r="J23" s="22">
        <v>90.238195325922476</v>
      </c>
      <c r="K23" s="22">
        <v>90.173096752069327</v>
      </c>
      <c r="L23" s="22">
        <v>90.558156343738631</v>
      </c>
      <c r="M23" s="22">
        <v>90.450766472059868</v>
      </c>
      <c r="N23" s="22">
        <v>90.081474228168787</v>
      </c>
    </row>
    <row r="24" spans="1:14" x14ac:dyDescent="0.25">
      <c r="A24" s="10" t="s">
        <v>43</v>
      </c>
      <c r="B24" s="10"/>
      <c r="C24" s="23">
        <v>90.173958736334214</v>
      </c>
      <c r="D24" s="23">
        <v>90.583652266964819</v>
      </c>
      <c r="E24" s="23">
        <v>91.404026578430404</v>
      </c>
      <c r="F24" s="23">
        <v>90.553827236517336</v>
      </c>
      <c r="G24" s="23">
        <v>91.050255733986432</v>
      </c>
      <c r="H24" s="23">
        <v>91.179106498151427</v>
      </c>
      <c r="I24" s="23">
        <v>90.822557457819855</v>
      </c>
      <c r="J24" s="23">
        <v>91.770764105879181</v>
      </c>
      <c r="K24" s="23">
        <v>92.053254709526868</v>
      </c>
      <c r="L24" s="23">
        <v>91.27418641088903</v>
      </c>
      <c r="M24" s="23">
        <v>91.079775818977907</v>
      </c>
      <c r="N24" s="23">
        <v>90.948542411553092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56.16401762706414</v>
      </c>
      <c r="D26" s="32">
        <f t="shared" ref="D26:N26" si="5">D19-D22</f>
        <v>55.656986294043804</v>
      </c>
      <c r="E26" s="32">
        <f t="shared" si="5"/>
        <v>53.044405378365354</v>
      </c>
      <c r="F26" s="32">
        <f t="shared" si="5"/>
        <v>54.971271915610515</v>
      </c>
      <c r="G26" s="32">
        <f t="shared" si="5"/>
        <v>54.479629672437341</v>
      </c>
      <c r="H26" s="32">
        <f t="shared" si="5"/>
        <v>54.470974489742787</v>
      </c>
      <c r="I26" s="32">
        <f t="shared" si="5"/>
        <v>54.175656412623198</v>
      </c>
      <c r="J26" s="32">
        <f t="shared" si="5"/>
        <v>53.691862225147304</v>
      </c>
      <c r="K26" s="32">
        <f t="shared" si="5"/>
        <v>53.359817698076967</v>
      </c>
      <c r="L26" s="32">
        <f t="shared" si="5"/>
        <v>53.884457734454969</v>
      </c>
      <c r="M26" s="32">
        <f t="shared" si="5"/>
        <v>54.025349302605179</v>
      </c>
      <c r="N26" s="32">
        <f t="shared" si="5"/>
        <v>54.538718813654839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38.556774964257997</v>
      </c>
      <c r="D30" s="32">
        <f t="shared" ref="D30:N30" si="6">D17+D26+D28</f>
        <v>35.792109928263912</v>
      </c>
      <c r="E30" s="32">
        <f t="shared" si="6"/>
        <v>35.191959163825331</v>
      </c>
      <c r="F30" s="32">
        <f t="shared" si="6"/>
        <v>36.576294252703143</v>
      </c>
      <c r="G30" s="32">
        <f t="shared" si="6"/>
        <v>35.891276965770686</v>
      </c>
      <c r="H30" s="32">
        <f t="shared" si="6"/>
        <v>32.666016741653351</v>
      </c>
      <c r="I30" s="32">
        <f t="shared" si="6"/>
        <v>33.876125833505803</v>
      </c>
      <c r="J30" s="32">
        <f t="shared" si="6"/>
        <v>33.474801018511045</v>
      </c>
      <c r="K30" s="32">
        <f t="shared" si="6"/>
        <v>31.941108319808059</v>
      </c>
      <c r="L30" s="32">
        <f t="shared" si="6"/>
        <v>30.266492104250652</v>
      </c>
      <c r="M30" s="32">
        <f t="shared" si="6"/>
        <v>30.90851280266034</v>
      </c>
      <c r="N30" s="32">
        <f t="shared" si="6"/>
        <v>29.358434252546232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3909.5567749642573</v>
      </c>
      <c r="D32" s="21">
        <v>3945.3488848925217</v>
      </c>
      <c r="E32" s="21">
        <v>3980.5408440563469</v>
      </c>
      <c r="F32" s="21">
        <v>4017.11713830905</v>
      </c>
      <c r="G32" s="21">
        <v>4053.00841527482</v>
      </c>
      <c r="H32" s="21">
        <v>4085.6744320164735</v>
      </c>
      <c r="I32" s="21">
        <v>4119.5505578499806</v>
      </c>
      <c r="J32" s="21">
        <v>4153.0253588684918</v>
      </c>
      <c r="K32" s="21">
        <v>4184.9664671882983</v>
      </c>
      <c r="L32" s="21">
        <v>4215.2329592925498</v>
      </c>
      <c r="M32" s="21">
        <v>4246.1414720952098</v>
      </c>
      <c r="N32" s="21">
        <v>4275.4999063477571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9.960417195623128E-3</v>
      </c>
      <c r="D34" s="39">
        <f t="shared" ref="D34:N34" si="7">(D32/D8)-1</f>
        <v>9.1550300938119111E-3</v>
      </c>
      <c r="E34" s="39">
        <f t="shared" si="7"/>
        <v>8.9198598629849357E-3</v>
      </c>
      <c r="F34" s="39">
        <f t="shared" si="7"/>
        <v>9.188775014661088E-3</v>
      </c>
      <c r="G34" s="39">
        <f t="shared" si="7"/>
        <v>8.9345856070499607E-3</v>
      </c>
      <c r="H34" s="39">
        <f t="shared" si="7"/>
        <v>8.0596962539092321E-3</v>
      </c>
      <c r="I34" s="39">
        <f t="shared" si="7"/>
        <v>8.2914403477782894E-3</v>
      </c>
      <c r="J34" s="39">
        <f t="shared" si="7"/>
        <v>8.1258381341440256E-3</v>
      </c>
      <c r="K34" s="39">
        <f t="shared" si="7"/>
        <v>7.6910458183450103E-3</v>
      </c>
      <c r="L34" s="39">
        <f t="shared" si="7"/>
        <v>7.2321946523472569E-3</v>
      </c>
      <c r="M34" s="39">
        <f t="shared" si="7"/>
        <v>7.3325752339550299E-3</v>
      </c>
      <c r="N34" s="39">
        <f t="shared" si="7"/>
        <v>6.9141441578159935E-3</v>
      </c>
    </row>
    <row r="35" spans="1:14" ht="15.75" thickBot="1" x14ac:dyDescent="0.3">
      <c r="A35" s="40" t="s">
        <v>15</v>
      </c>
      <c r="B35" s="41"/>
      <c r="C35" s="42">
        <f>(C32/$C$8)-1</f>
        <v>9.960417195623128E-3</v>
      </c>
      <c r="D35" s="42">
        <f t="shared" ref="D35:N35" si="8">(D32/$C$8)-1</f>
        <v>1.9206635208607992E-2</v>
      </c>
      <c r="E35" s="42">
        <f t="shared" si="8"/>
        <v>2.8297815566093343E-2</v>
      </c>
      <c r="F35" s="42">
        <f t="shared" si="8"/>
        <v>3.7746612841397464E-2</v>
      </c>
      <c r="G35" s="42">
        <f t="shared" si="8"/>
        <v>4.7018448792255141E-2</v>
      </c>
      <c r="H35" s="42">
        <f t="shared" si="8"/>
        <v>5.5457099461760029E-2</v>
      </c>
      <c r="I35" s="42">
        <f t="shared" si="8"/>
        <v>6.4208359041586283E-2</v>
      </c>
      <c r="J35" s="42">
        <f t="shared" si="8"/>
        <v>7.285594390816108E-2</v>
      </c>
      <c r="K35" s="42">
        <f t="shared" si="8"/>
        <v>8.1107328129242706E-2</v>
      </c>
      <c r="L35" s="42">
        <f t="shared" si="8"/>
        <v>8.8926106766352264E-2</v>
      </c>
      <c r="M35" s="42">
        <f t="shared" si="8"/>
        <v>9.6910739368434529E-2</v>
      </c>
      <c r="N35" s="42">
        <f t="shared" si="8"/>
        <v>0.1044949383486844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1.2434898823368958</v>
      </c>
      <c r="D41" s="47">
        <v>1.2677838355952025</v>
      </c>
      <c r="E41" s="47">
        <v>1.2383708289657693</v>
      </c>
      <c r="F41" s="47">
        <v>1.2122097500976698</v>
      </c>
      <c r="G41" s="47">
        <v>1.2469007337487559</v>
      </c>
      <c r="H41" s="47">
        <v>1.2246009251239862</v>
      </c>
      <c r="I41" s="47">
        <v>1.2418678945622104</v>
      </c>
      <c r="J41" s="47">
        <v>1.2228258190568531</v>
      </c>
      <c r="K41" s="47">
        <v>1.2665132647256971</v>
      </c>
      <c r="L41" s="47">
        <v>1.2489184698094198</v>
      </c>
      <c r="M41" s="47">
        <v>1.2556176537179635</v>
      </c>
      <c r="N41" s="47">
        <v>1.2625866824352865</v>
      </c>
    </row>
    <row r="43" spans="1:14" x14ac:dyDescent="0.25">
      <c r="A43" s="48" t="s">
        <v>31</v>
      </c>
      <c r="B43" s="48"/>
      <c r="C43" s="49">
        <v>95.991468813007302</v>
      </c>
      <c r="D43" s="49">
        <v>100.08155157915235</v>
      </c>
      <c r="E43" s="49">
        <v>94.348867935457875</v>
      </c>
      <c r="F43" s="49">
        <v>92.468642145449635</v>
      </c>
      <c r="G43" s="49">
        <v>92.434585528280692</v>
      </c>
      <c r="H43" s="49">
        <v>94.657511389249152</v>
      </c>
      <c r="I43" s="49">
        <v>91.177857916725742</v>
      </c>
      <c r="J43" s="49">
        <v>88.472338640558831</v>
      </c>
      <c r="K43" s="49">
        <v>89.853448371276301</v>
      </c>
      <c r="L43" s="49">
        <v>90.630978960460823</v>
      </c>
      <c r="M43" s="49">
        <v>88.553617641625138</v>
      </c>
      <c r="N43" s="49">
        <v>89.781731734883124</v>
      </c>
    </row>
    <row r="44" spans="1:14" x14ac:dyDescent="0.25">
      <c r="A44" s="19" t="s">
        <v>47</v>
      </c>
      <c r="B44" s="19"/>
      <c r="C44" s="50">
        <v>97.128211670969549</v>
      </c>
      <c r="D44" s="50">
        <v>100.08155157915238</v>
      </c>
      <c r="E44" s="50">
        <v>94.152213742951929</v>
      </c>
      <c r="F44" s="50">
        <v>92.102193756474435</v>
      </c>
      <c r="G44" s="50">
        <v>91.900197002727921</v>
      </c>
      <c r="H44" s="50">
        <v>93.939754738837394</v>
      </c>
      <c r="I44" s="50">
        <v>90.333837257515114</v>
      </c>
      <c r="J44" s="50">
        <v>87.507857671908525</v>
      </c>
      <c r="K44" s="50">
        <v>88.728010136604837</v>
      </c>
      <c r="L44" s="50">
        <v>89.402683083281104</v>
      </c>
      <c r="M44" s="50">
        <v>87.254789781355313</v>
      </c>
      <c r="N44" s="50">
        <v>88.351674028674324</v>
      </c>
    </row>
    <row r="45" spans="1:14" x14ac:dyDescent="0.25">
      <c r="A45" s="51" t="s">
        <v>48</v>
      </c>
      <c r="B45" s="51"/>
      <c r="C45" s="52">
        <v>94.882850326272546</v>
      </c>
      <c r="D45" s="52">
        <v>100.08155157915233</v>
      </c>
      <c r="E45" s="52">
        <v>94.549462927908465</v>
      </c>
      <c r="F45" s="52">
        <v>92.849966110110714</v>
      </c>
      <c r="G45" s="52">
        <v>92.990485059293306</v>
      </c>
      <c r="H45" s="52">
        <v>95.409531556827815</v>
      </c>
      <c r="I45" s="52">
        <v>92.069200731968493</v>
      </c>
      <c r="J45" s="52">
        <v>89.493993417390072</v>
      </c>
      <c r="K45" s="52">
        <v>91.041410171413546</v>
      </c>
      <c r="L45" s="52">
        <v>91.945358358974829</v>
      </c>
      <c r="M45" s="52">
        <v>89.965777210623756</v>
      </c>
      <c r="N45" s="52">
        <v>91.32995122308381</v>
      </c>
    </row>
    <row r="47" spans="1:14" x14ac:dyDescent="0.25">
      <c r="A47" s="48" t="s">
        <v>32</v>
      </c>
      <c r="B47" s="48"/>
      <c r="C47" s="49">
        <v>79.89658444891073</v>
      </c>
      <c r="D47" s="49">
        <v>79.400412005495838</v>
      </c>
      <c r="E47" s="49">
        <v>80.121021975607377</v>
      </c>
      <c r="F47" s="49">
        <v>80.372016177610035</v>
      </c>
      <c r="G47" s="49">
        <v>80.383354089142742</v>
      </c>
      <c r="H47" s="49">
        <v>80.102741950693002</v>
      </c>
      <c r="I47" s="49">
        <v>80.56275071024659</v>
      </c>
      <c r="J47" s="49">
        <v>80.92980013170245</v>
      </c>
      <c r="K47" s="49">
        <v>80.75774130759325</v>
      </c>
      <c r="L47" s="49">
        <v>80.667623649716148</v>
      </c>
      <c r="M47" s="49">
        <v>80.953698952074959</v>
      </c>
      <c r="N47" s="49">
        <v>80.80791007817345</v>
      </c>
    </row>
    <row r="48" spans="1:14" x14ac:dyDescent="0.25">
      <c r="A48" s="19" t="s">
        <v>45</v>
      </c>
      <c r="B48" s="19"/>
      <c r="C48" s="50">
        <v>77.776871723391224</v>
      </c>
      <c r="D48" s="50">
        <v>77.398952573181973</v>
      </c>
      <c r="E48" s="50">
        <v>78.193890859048068</v>
      </c>
      <c r="F48" s="50">
        <v>78.484778416629538</v>
      </c>
      <c r="G48" s="50">
        <v>78.521245302058475</v>
      </c>
      <c r="H48" s="50">
        <v>78.252010409006644</v>
      </c>
      <c r="I48" s="50">
        <v>78.760848512713366</v>
      </c>
      <c r="J48" s="50">
        <v>79.171642661376481</v>
      </c>
      <c r="K48" s="50">
        <v>79.004920054404693</v>
      </c>
      <c r="L48" s="50">
        <v>78.922669525365592</v>
      </c>
      <c r="M48" s="50">
        <v>79.243234095678602</v>
      </c>
      <c r="N48" s="50">
        <v>79.100182071807183</v>
      </c>
    </row>
    <row r="49" spans="1:14" x14ac:dyDescent="0.25">
      <c r="A49" s="51" t="s">
        <v>46</v>
      </c>
      <c r="B49" s="51"/>
      <c r="C49" s="52">
        <v>81.967338077072924</v>
      </c>
      <c r="D49" s="52">
        <v>81.380967080105634</v>
      </c>
      <c r="E49" s="52">
        <v>82.03521787204042</v>
      </c>
      <c r="F49" s="52">
        <v>82.251477391315817</v>
      </c>
      <c r="G49" s="52">
        <v>82.249212258538307</v>
      </c>
      <c r="H49" s="52">
        <v>81.978026954530861</v>
      </c>
      <c r="I49" s="52">
        <v>82.39280615129698</v>
      </c>
      <c r="J49" s="52">
        <v>82.724987455641553</v>
      </c>
      <c r="K49" s="52">
        <v>82.553933327188687</v>
      </c>
      <c r="L49" s="52">
        <v>82.460397301248548</v>
      </c>
      <c r="M49" s="52">
        <v>82.716237338527918</v>
      </c>
      <c r="N49" s="52">
        <v>82.570787758780682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2224</v>
      </c>
      <c r="D8" s="21">
        <v>2206.1378543145056</v>
      </c>
      <c r="E8" s="21">
        <v>2183.3782377494485</v>
      </c>
      <c r="F8" s="21">
        <v>2160.4119056035279</v>
      </c>
      <c r="G8" s="21">
        <v>2138.3503246750297</v>
      </c>
      <c r="H8" s="21">
        <v>2115.6612495392046</v>
      </c>
      <c r="I8" s="21">
        <v>2090.8407847610824</v>
      </c>
      <c r="J8" s="21">
        <v>2065.7292503531507</v>
      </c>
      <c r="K8" s="21">
        <v>2040.1525955778804</v>
      </c>
      <c r="L8" s="21">
        <v>2014.2974358063998</v>
      </c>
      <c r="M8" s="21">
        <v>1987.5026822938585</v>
      </c>
      <c r="N8" s="21">
        <v>1960.5582791130203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9.7960847972482252</v>
      </c>
      <c r="D10" s="26">
        <f t="shared" ref="D10:N10" si="0">SUM(D11:D12)</f>
        <v>9.7939539246118557</v>
      </c>
      <c r="E10" s="26">
        <f t="shared" si="0"/>
        <v>9.3570428205273171</v>
      </c>
      <c r="F10" s="26">
        <f t="shared" si="0"/>
        <v>8.9848717513531771</v>
      </c>
      <c r="G10" s="26">
        <f t="shared" si="0"/>
        <v>9.0892285436698241</v>
      </c>
      <c r="H10" s="26">
        <f t="shared" si="0"/>
        <v>8.7445292415530318</v>
      </c>
      <c r="I10" s="26">
        <f t="shared" si="0"/>
        <v>8.6459984529316198</v>
      </c>
      <c r="J10" s="26">
        <f t="shared" si="0"/>
        <v>8.3233275742009081</v>
      </c>
      <c r="K10" s="26">
        <f t="shared" si="0"/>
        <v>8.4318071967342867</v>
      </c>
      <c r="L10" s="26">
        <f t="shared" si="0"/>
        <v>8.1199373471692784</v>
      </c>
      <c r="M10" s="26">
        <f t="shared" si="0"/>
        <v>7.9525571743692973</v>
      </c>
      <c r="N10" s="26">
        <f t="shared" si="0"/>
        <v>7.7598559776210552</v>
      </c>
    </row>
    <row r="11" spans="1:14" x14ac:dyDescent="0.25">
      <c r="A11" s="20" t="s">
        <v>34</v>
      </c>
      <c r="B11" s="18"/>
      <c r="C11" s="22">
        <v>5.0429548956248258</v>
      </c>
      <c r="D11" s="22">
        <v>5.038508088384134</v>
      </c>
      <c r="E11" s="22">
        <v>4.7615720861854989</v>
      </c>
      <c r="F11" s="22">
        <v>4.6285702961516364</v>
      </c>
      <c r="G11" s="22">
        <v>4.625287897962159</v>
      </c>
      <c r="H11" s="22">
        <v>4.4517603411542703</v>
      </c>
      <c r="I11" s="22">
        <v>4.375083554495518</v>
      </c>
      <c r="J11" s="22">
        <v>4.2644209176461443</v>
      </c>
      <c r="K11" s="22">
        <v>4.3682856561394496</v>
      </c>
      <c r="L11" s="22">
        <v>4.1100917436288942</v>
      </c>
      <c r="M11" s="22">
        <v>4.0997654998301343</v>
      </c>
      <c r="N11" s="22">
        <v>3.9769261885307903</v>
      </c>
    </row>
    <row r="12" spans="1:14" x14ac:dyDescent="0.25">
      <c r="A12" s="27" t="s">
        <v>35</v>
      </c>
      <c r="B12" s="28"/>
      <c r="C12" s="29">
        <v>4.7531299016233994</v>
      </c>
      <c r="D12" s="29">
        <v>4.7554458362277217</v>
      </c>
      <c r="E12" s="29">
        <v>4.5954707343418182</v>
      </c>
      <c r="F12" s="29">
        <v>4.3563014552015407</v>
      </c>
      <c r="G12" s="29">
        <v>4.4639406457076651</v>
      </c>
      <c r="H12" s="29">
        <v>4.2927689003987615</v>
      </c>
      <c r="I12" s="29">
        <v>4.2709148984361018</v>
      </c>
      <c r="J12" s="29">
        <v>4.0589066565547638</v>
      </c>
      <c r="K12" s="29">
        <v>4.0635215405948371</v>
      </c>
      <c r="L12" s="29">
        <v>4.0098456035403842</v>
      </c>
      <c r="M12" s="29">
        <v>3.852791674539163</v>
      </c>
      <c r="N12" s="29">
        <v>3.7829297890902649</v>
      </c>
    </row>
    <row r="13" spans="1:14" x14ac:dyDescent="0.25">
      <c r="A13" s="33" t="s">
        <v>36</v>
      </c>
      <c r="B13" s="18"/>
      <c r="C13" s="26">
        <f>SUM(C14:C15)</f>
        <v>28.693995108199559</v>
      </c>
      <c r="D13" s="26">
        <f t="shared" ref="D13:N13" si="1">SUM(D14:D15)</f>
        <v>30.846761649791279</v>
      </c>
      <c r="E13" s="26">
        <f t="shared" si="1"/>
        <v>29.475486716622754</v>
      </c>
      <c r="F13" s="26">
        <f t="shared" si="1"/>
        <v>29.419798771462581</v>
      </c>
      <c r="G13" s="26">
        <f t="shared" si="1"/>
        <v>30.118240885931428</v>
      </c>
      <c r="H13" s="26">
        <f t="shared" si="1"/>
        <v>31.409748713555615</v>
      </c>
      <c r="I13" s="26">
        <f t="shared" si="1"/>
        <v>30.708899588581062</v>
      </c>
      <c r="J13" s="26">
        <f t="shared" si="1"/>
        <v>30.130268100738945</v>
      </c>
      <c r="K13" s="26">
        <f t="shared" si="1"/>
        <v>31.087554261049782</v>
      </c>
      <c r="L13" s="26">
        <f t="shared" si="1"/>
        <v>31.850523475078973</v>
      </c>
      <c r="M13" s="26">
        <f t="shared" si="1"/>
        <v>31.374700587773241</v>
      </c>
      <c r="N13" s="26">
        <f t="shared" si="1"/>
        <v>32.162502370867102</v>
      </c>
    </row>
    <row r="14" spans="1:14" x14ac:dyDescent="0.25">
      <c r="A14" s="20" t="s">
        <v>37</v>
      </c>
      <c r="B14" s="18"/>
      <c r="C14" s="22">
        <v>14.961831952973279</v>
      </c>
      <c r="D14" s="22">
        <v>16.198331119260242</v>
      </c>
      <c r="E14" s="22">
        <v>15.803149227134215</v>
      </c>
      <c r="F14" s="22">
        <v>16.085364566484934</v>
      </c>
      <c r="G14" s="22">
        <v>16.617162565850538</v>
      </c>
      <c r="H14" s="22">
        <v>17.501290000209575</v>
      </c>
      <c r="I14" s="22">
        <v>17.308182795496343</v>
      </c>
      <c r="J14" s="22">
        <v>17.11182111358066</v>
      </c>
      <c r="K14" s="22">
        <v>17.762833709261958</v>
      </c>
      <c r="L14" s="22">
        <v>18.345273910117225</v>
      </c>
      <c r="M14" s="22">
        <v>18.166664748439736</v>
      </c>
      <c r="N14" s="22">
        <v>18.658306673794836</v>
      </c>
    </row>
    <row r="15" spans="1:14" x14ac:dyDescent="0.25">
      <c r="A15" s="10" t="s">
        <v>38</v>
      </c>
      <c r="B15" s="12"/>
      <c r="C15" s="23">
        <v>13.732163155226278</v>
      </c>
      <c r="D15" s="23">
        <v>14.648430530531037</v>
      </c>
      <c r="E15" s="23">
        <v>13.672337489488539</v>
      </c>
      <c r="F15" s="23">
        <v>13.334434204977647</v>
      </c>
      <c r="G15" s="23">
        <v>13.501078320080888</v>
      </c>
      <c r="H15" s="23">
        <v>13.908458713346038</v>
      </c>
      <c r="I15" s="23">
        <v>13.400716793084719</v>
      </c>
      <c r="J15" s="23">
        <v>13.018446987158285</v>
      </c>
      <c r="K15" s="23">
        <v>13.324720551787824</v>
      </c>
      <c r="L15" s="23">
        <v>13.505249564961749</v>
      </c>
      <c r="M15" s="23">
        <v>13.208035839333505</v>
      </c>
      <c r="N15" s="23">
        <v>13.504195697072262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-18.897910310951332</v>
      </c>
      <c r="D17" s="32">
        <f t="shared" ref="D17:N17" si="2">D10-D13</f>
        <v>-21.052807725179424</v>
      </c>
      <c r="E17" s="32">
        <f t="shared" si="2"/>
        <v>-20.118443896095435</v>
      </c>
      <c r="F17" s="32">
        <f t="shared" si="2"/>
        <v>-20.434927020109406</v>
      </c>
      <c r="G17" s="32">
        <f t="shared" si="2"/>
        <v>-21.029012342261602</v>
      </c>
      <c r="H17" s="32">
        <f t="shared" si="2"/>
        <v>-22.665219472002583</v>
      </c>
      <c r="I17" s="32">
        <f t="shared" si="2"/>
        <v>-22.06290113564944</v>
      </c>
      <c r="J17" s="32">
        <f t="shared" si="2"/>
        <v>-21.806940526538035</v>
      </c>
      <c r="K17" s="32">
        <f t="shared" si="2"/>
        <v>-22.655747064315495</v>
      </c>
      <c r="L17" s="32">
        <f t="shared" si="2"/>
        <v>-23.730586127909696</v>
      </c>
      <c r="M17" s="32">
        <f t="shared" si="2"/>
        <v>-23.422143413403944</v>
      </c>
      <c r="N17" s="32">
        <f t="shared" si="2"/>
        <v>-24.402646393246048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114.9294020650328</v>
      </c>
      <c r="D19" s="26">
        <f t="shared" ref="D19:N19" si="3">SUM(D20:D21)</f>
        <v>114.72580882346961</v>
      </c>
      <c r="E19" s="26">
        <f t="shared" si="3"/>
        <v>113.89857872487386</v>
      </c>
      <c r="F19" s="26">
        <f t="shared" si="3"/>
        <v>114.55758135270085</v>
      </c>
      <c r="G19" s="26">
        <f t="shared" si="3"/>
        <v>114.52899739554994</v>
      </c>
      <c r="H19" s="26">
        <f t="shared" si="3"/>
        <v>114.35114441667105</v>
      </c>
      <c r="I19" s="26">
        <f t="shared" si="3"/>
        <v>113.99395688154947</v>
      </c>
      <c r="J19" s="26">
        <f t="shared" si="3"/>
        <v>113.80421577402575</v>
      </c>
      <c r="K19" s="26">
        <f t="shared" si="3"/>
        <v>113.88755272799652</v>
      </c>
      <c r="L19" s="26">
        <f t="shared" si="3"/>
        <v>113.87486822842584</v>
      </c>
      <c r="M19" s="26">
        <f t="shared" si="3"/>
        <v>113.58514549760508</v>
      </c>
      <c r="N19" s="26">
        <f t="shared" si="3"/>
        <v>113.95430113554687</v>
      </c>
    </row>
    <row r="20" spans="1:14" x14ac:dyDescent="0.25">
      <c r="A20" s="60" t="s">
        <v>40</v>
      </c>
      <c r="B20" s="60"/>
      <c r="C20" s="22">
        <v>58.21022547770211</v>
      </c>
      <c r="D20" s="22">
        <v>58.155399814965875</v>
      </c>
      <c r="E20" s="22">
        <v>58.233953346104926</v>
      </c>
      <c r="F20" s="22">
        <v>57.911327755443978</v>
      </c>
      <c r="G20" s="22">
        <v>58.453039988563653</v>
      </c>
      <c r="H20" s="22">
        <v>58.806352766989825</v>
      </c>
      <c r="I20" s="22">
        <v>58.336444908807636</v>
      </c>
      <c r="J20" s="22">
        <v>58.154503977187026</v>
      </c>
      <c r="K20" s="22">
        <v>58.746250949866273</v>
      </c>
      <c r="L20" s="22">
        <v>58.290886416999648</v>
      </c>
      <c r="M20" s="22">
        <v>58.014118912083276</v>
      </c>
      <c r="N20" s="22">
        <v>58.535006802188704</v>
      </c>
    </row>
    <row r="21" spans="1:14" x14ac:dyDescent="0.25">
      <c r="A21" s="27" t="s">
        <v>41</v>
      </c>
      <c r="B21" s="27"/>
      <c r="C21" s="29">
        <v>56.719176587330701</v>
      </c>
      <c r="D21" s="29">
        <v>56.570409008503731</v>
      </c>
      <c r="E21" s="29">
        <v>55.664625378768939</v>
      </c>
      <c r="F21" s="29">
        <v>56.64625359725688</v>
      </c>
      <c r="G21" s="29">
        <v>56.075957406986277</v>
      </c>
      <c r="H21" s="29">
        <v>55.54479164968123</v>
      </c>
      <c r="I21" s="29">
        <v>55.65751197274183</v>
      </c>
      <c r="J21" s="29">
        <v>55.649711796838723</v>
      </c>
      <c r="K21" s="29">
        <v>55.141301778130249</v>
      </c>
      <c r="L21" s="29">
        <v>55.583981811426192</v>
      </c>
      <c r="M21" s="29">
        <v>55.571026585521814</v>
      </c>
      <c r="N21" s="29">
        <v>55.419294333358167</v>
      </c>
    </row>
    <row r="22" spans="1:14" x14ac:dyDescent="0.25">
      <c r="A22" s="63" t="s">
        <v>44</v>
      </c>
      <c r="B22" s="63"/>
      <c r="C22" s="26">
        <f>SUM(C23:C24)</f>
        <v>113.89363743957614</v>
      </c>
      <c r="D22" s="26">
        <f t="shared" ref="D22:N22" si="4">SUM(D23:D24)</f>
        <v>116.43261766334655</v>
      </c>
      <c r="E22" s="26">
        <f t="shared" si="4"/>
        <v>116.74646697469886</v>
      </c>
      <c r="F22" s="26">
        <f t="shared" si="4"/>
        <v>116.18423526109007</v>
      </c>
      <c r="G22" s="26">
        <f t="shared" si="4"/>
        <v>116.18906018911372</v>
      </c>
      <c r="H22" s="26">
        <f t="shared" si="4"/>
        <v>116.50638972279044</v>
      </c>
      <c r="I22" s="26">
        <f t="shared" si="4"/>
        <v>117.04259015383157</v>
      </c>
      <c r="J22" s="26">
        <f t="shared" si="4"/>
        <v>117.57393002275808</v>
      </c>
      <c r="K22" s="26">
        <f t="shared" si="4"/>
        <v>117.08696543516206</v>
      </c>
      <c r="L22" s="26">
        <f t="shared" si="4"/>
        <v>116.93903561305743</v>
      </c>
      <c r="M22" s="26">
        <f t="shared" si="4"/>
        <v>117.10740526503922</v>
      </c>
      <c r="N22" s="26">
        <f t="shared" si="4"/>
        <v>118.00037154072547</v>
      </c>
    </row>
    <row r="23" spans="1:14" x14ac:dyDescent="0.25">
      <c r="A23" s="60" t="s">
        <v>42</v>
      </c>
      <c r="B23" s="60"/>
      <c r="C23" s="23">
        <v>55.013303962137734</v>
      </c>
      <c r="D23" s="22">
        <v>56.06759560062175</v>
      </c>
      <c r="E23" s="22">
        <v>55.993805289270867</v>
      </c>
      <c r="F23" s="22">
        <v>56.834095786323324</v>
      </c>
      <c r="G23" s="22">
        <v>56.306065524651338</v>
      </c>
      <c r="H23" s="22">
        <v>55.670000646814174</v>
      </c>
      <c r="I23" s="22">
        <v>56.207385556131911</v>
      </c>
      <c r="J23" s="22">
        <v>56.69627256088954</v>
      </c>
      <c r="K23" s="22">
        <v>55.489766150066501</v>
      </c>
      <c r="L23" s="22">
        <v>55.975401513333438</v>
      </c>
      <c r="M23" s="22">
        <v>56.358673349236504</v>
      </c>
      <c r="N23" s="22">
        <v>56.453082315866169</v>
      </c>
    </row>
    <row r="24" spans="1:14" x14ac:dyDescent="0.25">
      <c r="A24" s="10" t="s">
        <v>43</v>
      </c>
      <c r="B24" s="10"/>
      <c r="C24" s="23">
        <v>58.880333477438398</v>
      </c>
      <c r="D24" s="23">
        <v>60.36502206272479</v>
      </c>
      <c r="E24" s="23">
        <v>60.752661685427995</v>
      </c>
      <c r="F24" s="23">
        <v>59.350139474766749</v>
      </c>
      <c r="G24" s="23">
        <v>59.882994664462387</v>
      </c>
      <c r="H24" s="23">
        <v>60.836389075976271</v>
      </c>
      <c r="I24" s="23">
        <v>60.835204597699658</v>
      </c>
      <c r="J24" s="23">
        <v>60.877657461868544</v>
      </c>
      <c r="K24" s="23">
        <v>61.597199285095563</v>
      </c>
      <c r="L24" s="23">
        <v>60.963634099723983</v>
      </c>
      <c r="M24" s="23">
        <v>60.748731915802715</v>
      </c>
      <c r="N24" s="23">
        <v>61.547289224859298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1.0357646254566646</v>
      </c>
      <c r="D26" s="32">
        <f t="shared" ref="D26:N26" si="5">D19-D22</f>
        <v>-1.7068088398769419</v>
      </c>
      <c r="E26" s="32">
        <f t="shared" si="5"/>
        <v>-2.8478882498250044</v>
      </c>
      <c r="F26" s="32">
        <f t="shared" si="5"/>
        <v>-1.6266539083892155</v>
      </c>
      <c r="G26" s="32">
        <f t="shared" si="5"/>
        <v>-1.6600627935637817</v>
      </c>
      <c r="H26" s="32">
        <f t="shared" si="5"/>
        <v>-2.1552453061193972</v>
      </c>
      <c r="I26" s="32">
        <f t="shared" si="5"/>
        <v>-3.0486332722821032</v>
      </c>
      <c r="J26" s="32">
        <f t="shared" si="5"/>
        <v>-3.7697142487323276</v>
      </c>
      <c r="K26" s="32">
        <f t="shared" si="5"/>
        <v>-3.1994127071655356</v>
      </c>
      <c r="L26" s="32">
        <f t="shared" si="5"/>
        <v>-3.0641673846315882</v>
      </c>
      <c r="M26" s="32">
        <f t="shared" si="5"/>
        <v>-3.5222597674341358</v>
      </c>
      <c r="N26" s="32">
        <f t="shared" si="5"/>
        <v>-4.0460704051785967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-17.862145685494667</v>
      </c>
      <c r="D30" s="32">
        <f t="shared" ref="D30:N30" si="6">D17+D26+D28</f>
        <v>-22.759616565056366</v>
      </c>
      <c r="E30" s="32">
        <f t="shared" si="6"/>
        <v>-22.96633214592044</v>
      </c>
      <c r="F30" s="32">
        <f t="shared" si="6"/>
        <v>-22.061580928498621</v>
      </c>
      <c r="G30" s="32">
        <f t="shared" si="6"/>
        <v>-22.689075135825384</v>
      </c>
      <c r="H30" s="32">
        <f t="shared" si="6"/>
        <v>-24.82046477812198</v>
      </c>
      <c r="I30" s="32">
        <f t="shared" si="6"/>
        <v>-25.111534407931543</v>
      </c>
      <c r="J30" s="32">
        <f t="shared" si="6"/>
        <v>-25.576654775270363</v>
      </c>
      <c r="K30" s="32">
        <f t="shared" si="6"/>
        <v>-25.855159771481031</v>
      </c>
      <c r="L30" s="32">
        <f t="shared" si="6"/>
        <v>-26.794753512541284</v>
      </c>
      <c r="M30" s="32">
        <f t="shared" si="6"/>
        <v>-26.94440318083808</v>
      </c>
      <c r="N30" s="32">
        <f t="shared" si="6"/>
        <v>-28.448716798424645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2206.1378543145056</v>
      </c>
      <c r="D32" s="21">
        <v>2183.3782377494485</v>
      </c>
      <c r="E32" s="21">
        <v>2160.4119056035279</v>
      </c>
      <c r="F32" s="21">
        <v>2138.3503246750297</v>
      </c>
      <c r="G32" s="21">
        <v>2115.6612495392046</v>
      </c>
      <c r="H32" s="21">
        <v>2090.8407847610824</v>
      </c>
      <c r="I32" s="21">
        <v>2065.7292503531507</v>
      </c>
      <c r="J32" s="21">
        <v>2040.1525955778804</v>
      </c>
      <c r="K32" s="21">
        <v>2014.2974358063998</v>
      </c>
      <c r="L32" s="21">
        <v>1987.5026822938585</v>
      </c>
      <c r="M32" s="21">
        <v>1960.5582791130203</v>
      </c>
      <c r="N32" s="21">
        <v>1932.1095623145957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-8.0315403262115614E-3</v>
      </c>
      <c r="D34" s="39">
        <f t="shared" ref="D34:N34" si="7">(D32/D8)-1</f>
        <v>-1.0316497910838329E-2</v>
      </c>
      <c r="E34" s="39">
        <f t="shared" si="7"/>
        <v>-1.0518714416423602E-2</v>
      </c>
      <c r="F34" s="39">
        <f t="shared" si="7"/>
        <v>-1.0211747524292214E-2</v>
      </c>
      <c r="G34" s="39">
        <f t="shared" si="7"/>
        <v>-1.0610550981291267E-2</v>
      </c>
      <c r="H34" s="39">
        <f t="shared" si="7"/>
        <v>-1.1731776428541285E-2</v>
      </c>
      <c r="I34" s="39">
        <f t="shared" si="7"/>
        <v>-1.2010256635012539E-2</v>
      </c>
      <c r="J34" s="39">
        <f t="shared" si="7"/>
        <v>-1.238141676645077E-2</v>
      </c>
      <c r="K34" s="39">
        <f t="shared" si="7"/>
        <v>-1.2673149953352891E-2</v>
      </c>
      <c r="L34" s="39">
        <f t="shared" si="7"/>
        <v>-1.3302282491271855E-2</v>
      </c>
      <c r="M34" s="39">
        <f t="shared" si="7"/>
        <v>-1.3556914121866992E-2</v>
      </c>
      <c r="N34" s="39">
        <f t="shared" si="7"/>
        <v>-1.4510518305681286E-2</v>
      </c>
    </row>
    <row r="35" spans="1:14" ht="15.75" thickBot="1" x14ac:dyDescent="0.3">
      <c r="A35" s="40" t="s">
        <v>15</v>
      </c>
      <c r="B35" s="41"/>
      <c r="C35" s="42">
        <f>(C32/$C$8)-1</f>
        <v>-8.0315403262115614E-3</v>
      </c>
      <c r="D35" s="42">
        <f t="shared" ref="D35:N35" si="8">(D32/$C$8)-1</f>
        <v>-1.8265180868053732E-2</v>
      </c>
      <c r="E35" s="42">
        <f t="shared" si="8"/>
        <v>-2.8591769063161965E-2</v>
      </c>
      <c r="F35" s="42">
        <f t="shared" si="8"/>
        <v>-3.8511544660508212E-2</v>
      </c>
      <c r="G35" s="42">
        <f t="shared" si="8"/>
        <v>-4.8713466933810845E-2</v>
      </c>
      <c r="H35" s="42">
        <f t="shared" si="8"/>
        <v>-5.9873747859225501E-2</v>
      </c>
      <c r="I35" s="42">
        <f t="shared" si="8"/>
        <v>-7.1164905416748803E-2</v>
      </c>
      <c r="J35" s="42">
        <f t="shared" si="8"/>
        <v>-8.2665199830089686E-2</v>
      </c>
      <c r="K35" s="42">
        <f t="shared" si="8"/>
        <v>-9.429072131007199E-2</v>
      </c>
      <c r="L35" s="42">
        <f t="shared" si="8"/>
        <v>-0.10633872199017158</v>
      </c>
      <c r="M35" s="42">
        <f t="shared" si="8"/>
        <v>-0.11845401119018872</v>
      </c>
      <c r="N35" s="42">
        <f t="shared" si="8"/>
        <v>-0.13124570039811345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1.1264986215871891</v>
      </c>
      <c r="D41" s="47">
        <v>1.1463881880381173</v>
      </c>
      <c r="E41" s="47">
        <v>1.1181168323953696</v>
      </c>
      <c r="F41" s="47">
        <v>1.0933420594927086</v>
      </c>
      <c r="G41" s="47">
        <v>1.1256665417833227</v>
      </c>
      <c r="H41" s="47">
        <v>1.1063950887023828</v>
      </c>
      <c r="I41" s="47">
        <v>1.120163379081534</v>
      </c>
      <c r="J41" s="47">
        <v>1.101657958161343</v>
      </c>
      <c r="K41" s="47">
        <v>1.1414180848041475</v>
      </c>
      <c r="L41" s="47">
        <v>1.1258953917975487</v>
      </c>
      <c r="M41" s="47">
        <v>1.131444407496951</v>
      </c>
      <c r="N41" s="47">
        <v>1.1376745732855003</v>
      </c>
    </row>
    <row r="43" spans="1:14" x14ac:dyDescent="0.25">
      <c r="A43" s="48" t="s">
        <v>31</v>
      </c>
      <c r="B43" s="48"/>
      <c r="C43" s="49">
        <v>84.395995561318642</v>
      </c>
      <c r="D43" s="49">
        <v>87.889451644304302</v>
      </c>
      <c r="E43" s="49">
        <v>82.805317474115114</v>
      </c>
      <c r="F43" s="49">
        <v>81.100611674235395</v>
      </c>
      <c r="G43" s="49">
        <v>81.031756339315947</v>
      </c>
      <c r="H43" s="49">
        <v>82.926638049001198</v>
      </c>
      <c r="I43" s="49">
        <v>79.84053513641291</v>
      </c>
      <c r="J43" s="49">
        <v>77.40473140808767</v>
      </c>
      <c r="K43" s="49">
        <v>78.551351818259519</v>
      </c>
      <c r="L43" s="49">
        <v>79.226518814216533</v>
      </c>
      <c r="M43" s="49">
        <v>77.361900979659893</v>
      </c>
      <c r="N43" s="49">
        <v>78.418951770698698</v>
      </c>
    </row>
    <row r="44" spans="1:14" x14ac:dyDescent="0.25">
      <c r="A44" s="19" t="s">
        <v>47</v>
      </c>
      <c r="B44" s="19"/>
      <c r="C44" s="50">
        <v>85.379986120626484</v>
      </c>
      <c r="D44" s="50">
        <v>87.889451644304316</v>
      </c>
      <c r="E44" s="50">
        <v>82.620633793024211</v>
      </c>
      <c r="F44" s="50">
        <v>80.780433509967693</v>
      </c>
      <c r="G44" s="50">
        <v>80.582175832188469</v>
      </c>
      <c r="H44" s="50">
        <v>82.328626452910385</v>
      </c>
      <c r="I44" s="50">
        <v>79.187061849696761</v>
      </c>
      <c r="J44" s="50">
        <v>76.686644014131105</v>
      </c>
      <c r="K44" s="50">
        <v>77.753932970019051</v>
      </c>
      <c r="L44" s="50">
        <v>78.360305981162455</v>
      </c>
      <c r="M44" s="50">
        <v>76.444743655356575</v>
      </c>
      <c r="N44" s="50">
        <v>77.432345768270437</v>
      </c>
    </row>
    <row r="45" spans="1:14" x14ac:dyDescent="0.25">
      <c r="A45" s="51" t="s">
        <v>48</v>
      </c>
      <c r="B45" s="51"/>
      <c r="C45" s="52">
        <v>83.349389863631572</v>
      </c>
      <c r="D45" s="52">
        <v>87.889451644304316</v>
      </c>
      <c r="E45" s="52">
        <v>83.019815170963071</v>
      </c>
      <c r="F45" s="52">
        <v>81.490237224335687</v>
      </c>
      <c r="G45" s="52">
        <v>81.592035751234476</v>
      </c>
      <c r="H45" s="52">
        <v>83.691585473158284</v>
      </c>
      <c r="I45" s="52">
        <v>80.700685300375966</v>
      </c>
      <c r="J45" s="52">
        <v>78.36931680696631</v>
      </c>
      <c r="K45" s="52">
        <v>79.64015750748878</v>
      </c>
      <c r="L45" s="52">
        <v>80.434308762402623</v>
      </c>
      <c r="M45" s="52">
        <v>78.659937069795546</v>
      </c>
      <c r="N45" s="52">
        <v>79.824220978434653</v>
      </c>
    </row>
    <row r="47" spans="1:14" x14ac:dyDescent="0.25">
      <c r="A47" s="48" t="s">
        <v>32</v>
      </c>
      <c r="B47" s="48"/>
      <c r="C47" s="49">
        <v>81.452230042019465</v>
      </c>
      <c r="D47" s="49">
        <v>80.916045286201211</v>
      </c>
      <c r="E47" s="49">
        <v>81.638180419117475</v>
      </c>
      <c r="F47" s="49">
        <v>81.879048942804047</v>
      </c>
      <c r="G47" s="49">
        <v>81.875380090006288</v>
      </c>
      <c r="H47" s="49">
        <v>81.592097712793006</v>
      </c>
      <c r="I47" s="49">
        <v>82.049632619147374</v>
      </c>
      <c r="J47" s="49">
        <v>82.412774041030957</v>
      </c>
      <c r="K47" s="49">
        <v>82.232510103097894</v>
      </c>
      <c r="L47" s="49">
        <v>82.137024238770479</v>
      </c>
      <c r="M47" s="49">
        <v>82.424058379520361</v>
      </c>
      <c r="N47" s="49">
        <v>82.267373479308162</v>
      </c>
    </row>
    <row r="48" spans="1:14" x14ac:dyDescent="0.25">
      <c r="A48" s="19" t="s">
        <v>45</v>
      </c>
      <c r="B48" s="19"/>
      <c r="C48" s="50">
        <v>79.448770813445407</v>
      </c>
      <c r="D48" s="50">
        <v>79.069215327723413</v>
      </c>
      <c r="E48" s="50">
        <v>79.856617596748677</v>
      </c>
      <c r="F48" s="50">
        <v>80.142885808293983</v>
      </c>
      <c r="G48" s="50">
        <v>80.175671406709853</v>
      </c>
      <c r="H48" s="50">
        <v>79.903775983543838</v>
      </c>
      <c r="I48" s="50">
        <v>80.406626717397643</v>
      </c>
      <c r="J48" s="50">
        <v>80.812345545240447</v>
      </c>
      <c r="K48" s="50">
        <v>80.642825415763625</v>
      </c>
      <c r="L48" s="50">
        <v>80.557484419552523</v>
      </c>
      <c r="M48" s="50">
        <v>80.87353438565107</v>
      </c>
      <c r="N48" s="50">
        <v>80.727699665604248</v>
      </c>
    </row>
    <row r="49" spans="1:14" x14ac:dyDescent="0.25">
      <c r="A49" s="51" t="s">
        <v>46</v>
      </c>
      <c r="B49" s="51"/>
      <c r="C49" s="52">
        <v>83.436371821960833</v>
      </c>
      <c r="D49" s="52">
        <v>82.846136813541946</v>
      </c>
      <c r="E49" s="52">
        <v>83.494302947669254</v>
      </c>
      <c r="F49" s="52">
        <v>83.706425829216528</v>
      </c>
      <c r="G49" s="52">
        <v>83.700362897597955</v>
      </c>
      <c r="H49" s="52">
        <v>83.425165269765415</v>
      </c>
      <c r="I49" s="52">
        <v>83.835226695652366</v>
      </c>
      <c r="J49" s="52">
        <v>84.163597812567417</v>
      </c>
      <c r="K49" s="52">
        <v>83.988922457512501</v>
      </c>
      <c r="L49" s="52">
        <v>83.891856423264656</v>
      </c>
      <c r="M49" s="52">
        <v>84.143499117001241</v>
      </c>
      <c r="N49" s="52">
        <v>83.994168864081516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2642</v>
      </c>
      <c r="D8" s="21">
        <v>2647.152456496367</v>
      </c>
      <c r="E8" s="21">
        <v>2649.8096267844903</v>
      </c>
      <c r="F8" s="21">
        <v>2652.0050688035808</v>
      </c>
      <c r="G8" s="21">
        <v>2654.7983195367983</v>
      </c>
      <c r="H8" s="21">
        <v>2657.2748271529017</v>
      </c>
      <c r="I8" s="21">
        <v>2658.3330582578387</v>
      </c>
      <c r="J8" s="21">
        <v>2659.4321463744309</v>
      </c>
      <c r="K8" s="21">
        <v>2660.2144476878375</v>
      </c>
      <c r="L8" s="21">
        <v>2660.9077255764728</v>
      </c>
      <c r="M8" s="21">
        <v>2660.4342920662993</v>
      </c>
      <c r="N8" s="21">
        <v>2659.80545083999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15.900886259272395</v>
      </c>
      <c r="D10" s="26">
        <f t="shared" ref="D10:N10" si="0">SUM(D11:D12)</f>
        <v>16.492902162478167</v>
      </c>
      <c r="E10" s="26">
        <f t="shared" si="0"/>
        <v>16.309593554222996</v>
      </c>
      <c r="F10" s="26">
        <f t="shared" si="0"/>
        <v>16.146210867068426</v>
      </c>
      <c r="G10" s="26">
        <f t="shared" si="0"/>
        <v>16.757771771751749</v>
      </c>
      <c r="H10" s="26">
        <f t="shared" si="0"/>
        <v>16.539564803770091</v>
      </c>
      <c r="I10" s="26">
        <f t="shared" si="0"/>
        <v>16.818662021887825</v>
      </c>
      <c r="J10" s="26">
        <f t="shared" si="0"/>
        <v>16.603691419815437</v>
      </c>
      <c r="K10" s="26">
        <f t="shared" si="0"/>
        <v>17.196660941625531</v>
      </c>
      <c r="L10" s="26">
        <f t="shared" si="0"/>
        <v>16.960836079852015</v>
      </c>
      <c r="M10" s="26">
        <f t="shared" si="0"/>
        <v>17.049576968344148</v>
      </c>
      <c r="N10" s="26">
        <f t="shared" si="0"/>
        <v>17.109095666414781</v>
      </c>
    </row>
    <row r="11" spans="1:14" x14ac:dyDescent="0.25">
      <c r="A11" s="20" t="s">
        <v>34</v>
      </c>
      <c r="B11" s="18"/>
      <c r="C11" s="22">
        <v>8.1856633405721801</v>
      </c>
      <c r="D11" s="22">
        <v>8.48478781769108</v>
      </c>
      <c r="E11" s="22">
        <v>8.2995564832140705</v>
      </c>
      <c r="F11" s="22">
        <v>8.3177449921261584</v>
      </c>
      <c r="G11" s="22">
        <v>8.5276235051517784</v>
      </c>
      <c r="H11" s="22">
        <v>8.4201420819193178</v>
      </c>
      <c r="I11" s="22">
        <v>8.5106482520396209</v>
      </c>
      <c r="J11" s="22">
        <v>8.5068295545967985</v>
      </c>
      <c r="K11" s="22">
        <v>8.9091134998782877</v>
      </c>
      <c r="L11" s="22">
        <v>8.5851145589374411</v>
      </c>
      <c r="M11" s="22">
        <v>8.7895334681525732</v>
      </c>
      <c r="N11" s="22">
        <v>8.768411529037575</v>
      </c>
    </row>
    <row r="12" spans="1:14" x14ac:dyDescent="0.25">
      <c r="A12" s="27" t="s">
        <v>35</v>
      </c>
      <c r="B12" s="28"/>
      <c r="C12" s="29">
        <v>7.7152229187002153</v>
      </c>
      <c r="D12" s="29">
        <v>8.0081143447870868</v>
      </c>
      <c r="E12" s="29">
        <v>8.0100370710089255</v>
      </c>
      <c r="F12" s="29">
        <v>7.8284658749422675</v>
      </c>
      <c r="G12" s="29">
        <v>8.2301482665999703</v>
      </c>
      <c r="H12" s="29">
        <v>8.1194227218507731</v>
      </c>
      <c r="I12" s="29">
        <v>8.3080137698482037</v>
      </c>
      <c r="J12" s="29">
        <v>8.0968618652186386</v>
      </c>
      <c r="K12" s="29">
        <v>8.2875474417472432</v>
      </c>
      <c r="L12" s="29">
        <v>8.3757215209145741</v>
      </c>
      <c r="M12" s="29">
        <v>8.2600435001915749</v>
      </c>
      <c r="N12" s="29">
        <v>8.340684137377206</v>
      </c>
    </row>
    <row r="13" spans="1:14" x14ac:dyDescent="0.25">
      <c r="A13" s="33" t="s">
        <v>36</v>
      </c>
      <c r="B13" s="18"/>
      <c r="C13" s="26">
        <f>SUM(C14:C15)</f>
        <v>34.157277313999742</v>
      </c>
      <c r="D13" s="26">
        <f t="shared" ref="D13:N13" si="1">SUM(D14:D15)</f>
        <v>36.499014404133334</v>
      </c>
      <c r="E13" s="26">
        <f t="shared" si="1"/>
        <v>35.030888468467275</v>
      </c>
      <c r="F13" s="26">
        <f t="shared" si="1"/>
        <v>35.09291919422914</v>
      </c>
      <c r="G13" s="26">
        <f t="shared" si="1"/>
        <v>35.920130653690379</v>
      </c>
      <c r="H13" s="26">
        <f t="shared" si="1"/>
        <v>37.470675051561336</v>
      </c>
      <c r="I13" s="26">
        <f t="shared" si="1"/>
        <v>36.868425347904356</v>
      </c>
      <c r="J13" s="26">
        <f t="shared" si="1"/>
        <v>36.587085369463573</v>
      </c>
      <c r="K13" s="26">
        <f t="shared" si="1"/>
        <v>37.795477176056941</v>
      </c>
      <c r="L13" s="26">
        <f t="shared" si="1"/>
        <v>38.697232039465788</v>
      </c>
      <c r="M13" s="26">
        <f t="shared" si="1"/>
        <v>38.556014399989316</v>
      </c>
      <c r="N13" s="26">
        <f t="shared" si="1"/>
        <v>39.680612529318822</v>
      </c>
    </row>
    <row r="14" spans="1:14" x14ac:dyDescent="0.25">
      <c r="A14" s="20" t="s">
        <v>37</v>
      </c>
      <c r="B14" s="18"/>
      <c r="C14" s="22">
        <v>16.476868906788152</v>
      </c>
      <c r="D14" s="22">
        <v>17.61140378557133</v>
      </c>
      <c r="E14" s="22">
        <v>17.135261833511706</v>
      </c>
      <c r="F14" s="22">
        <v>17.382593413299748</v>
      </c>
      <c r="G14" s="22">
        <v>17.863915549073191</v>
      </c>
      <c r="H14" s="22">
        <v>18.803338203014132</v>
      </c>
      <c r="I14" s="22">
        <v>18.635594629864826</v>
      </c>
      <c r="J14" s="22">
        <v>18.530350551495189</v>
      </c>
      <c r="K14" s="22">
        <v>19.174291626074471</v>
      </c>
      <c r="L14" s="22">
        <v>19.864685442905074</v>
      </c>
      <c r="M14" s="22">
        <v>19.90311886552572</v>
      </c>
      <c r="N14" s="22">
        <v>20.471010074631607</v>
      </c>
    </row>
    <row r="15" spans="1:14" x14ac:dyDescent="0.25">
      <c r="A15" s="10" t="s">
        <v>38</v>
      </c>
      <c r="B15" s="12"/>
      <c r="C15" s="23">
        <v>17.680408407211587</v>
      </c>
      <c r="D15" s="23">
        <v>18.887610618562</v>
      </c>
      <c r="E15" s="23">
        <v>17.895626634955569</v>
      </c>
      <c r="F15" s="23">
        <v>17.710325780929388</v>
      </c>
      <c r="G15" s="23">
        <v>18.056215104617188</v>
      </c>
      <c r="H15" s="23">
        <v>18.667336848547205</v>
      </c>
      <c r="I15" s="23">
        <v>18.23283071803953</v>
      </c>
      <c r="J15" s="23">
        <v>18.056734817968383</v>
      </c>
      <c r="K15" s="23">
        <v>18.621185549982471</v>
      </c>
      <c r="L15" s="23">
        <v>18.832546596560714</v>
      </c>
      <c r="M15" s="23">
        <v>18.652895534463596</v>
      </c>
      <c r="N15" s="23">
        <v>19.209602454687218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-18.256391054727345</v>
      </c>
      <c r="D17" s="32">
        <f t="shared" ref="D17:N17" si="2">D10-D13</f>
        <v>-20.006112241655167</v>
      </c>
      <c r="E17" s="32">
        <f t="shared" si="2"/>
        <v>-18.721294914244279</v>
      </c>
      <c r="F17" s="32">
        <f t="shared" si="2"/>
        <v>-18.946708327160714</v>
      </c>
      <c r="G17" s="32">
        <f t="shared" si="2"/>
        <v>-19.16235888193863</v>
      </c>
      <c r="H17" s="32">
        <f t="shared" si="2"/>
        <v>-20.931110247791246</v>
      </c>
      <c r="I17" s="32">
        <f t="shared" si="2"/>
        <v>-20.049763326016532</v>
      </c>
      <c r="J17" s="32">
        <f t="shared" si="2"/>
        <v>-19.983393949648136</v>
      </c>
      <c r="K17" s="32">
        <f t="shared" si="2"/>
        <v>-20.598816234431411</v>
      </c>
      <c r="L17" s="32">
        <f t="shared" si="2"/>
        <v>-21.736395959613773</v>
      </c>
      <c r="M17" s="32">
        <f t="shared" si="2"/>
        <v>-21.506437431645168</v>
      </c>
      <c r="N17" s="32">
        <f t="shared" si="2"/>
        <v>-22.571516862904041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143.03195219475538</v>
      </c>
      <c r="D19" s="26">
        <f t="shared" ref="D19:N19" si="3">SUM(D20:D21)</f>
        <v>142.22707545701431</v>
      </c>
      <c r="E19" s="26">
        <f t="shared" si="3"/>
        <v>141.78142426488449</v>
      </c>
      <c r="F19" s="26">
        <f t="shared" si="3"/>
        <v>142.58667805452467</v>
      </c>
      <c r="G19" s="26">
        <f t="shared" si="3"/>
        <v>142.88941442344174</v>
      </c>
      <c r="H19" s="26">
        <f t="shared" si="3"/>
        <v>142.16803483071635</v>
      </c>
      <c r="I19" s="26">
        <f t="shared" si="3"/>
        <v>142.00162298202775</v>
      </c>
      <c r="J19" s="26">
        <f t="shared" si="3"/>
        <v>141.93600570121995</v>
      </c>
      <c r="K19" s="26">
        <f t="shared" si="3"/>
        <v>141.7816107244463</v>
      </c>
      <c r="L19" s="26">
        <f t="shared" si="3"/>
        <v>141.90551950831954</v>
      </c>
      <c r="M19" s="26">
        <f t="shared" si="3"/>
        <v>142.21760342235802</v>
      </c>
      <c r="N19" s="26">
        <f t="shared" si="3"/>
        <v>141.92029975936384</v>
      </c>
    </row>
    <row r="20" spans="1:14" x14ac:dyDescent="0.25">
      <c r="A20" s="60" t="s">
        <v>40</v>
      </c>
      <c r="B20" s="60"/>
      <c r="C20" s="22">
        <v>71.67548053789703</v>
      </c>
      <c r="D20" s="22">
        <v>71.464640011757666</v>
      </c>
      <c r="E20" s="22">
        <v>71.759230114918537</v>
      </c>
      <c r="F20" s="22">
        <v>71.146685022877648</v>
      </c>
      <c r="G20" s="22">
        <v>72.021276939662769</v>
      </c>
      <c r="H20" s="22">
        <v>72.004626208236942</v>
      </c>
      <c r="I20" s="22">
        <v>71.64047757963877</v>
      </c>
      <c r="J20" s="22">
        <v>71.808345913330342</v>
      </c>
      <c r="K20" s="22">
        <v>72.26058230461031</v>
      </c>
      <c r="L20" s="22">
        <v>71.806001376901122</v>
      </c>
      <c r="M20" s="22">
        <v>71.634239539435342</v>
      </c>
      <c r="N20" s="22">
        <v>72.032506010876233</v>
      </c>
    </row>
    <row r="21" spans="1:14" x14ac:dyDescent="0.25">
      <c r="A21" s="27" t="s">
        <v>41</v>
      </c>
      <c r="B21" s="27"/>
      <c r="C21" s="29">
        <v>71.356471656858332</v>
      </c>
      <c r="D21" s="29">
        <v>70.762435445256642</v>
      </c>
      <c r="E21" s="29">
        <v>70.022194149965941</v>
      </c>
      <c r="F21" s="29">
        <v>71.439993031647006</v>
      </c>
      <c r="G21" s="29">
        <v>70.86813748377898</v>
      </c>
      <c r="H21" s="29">
        <v>70.163408622479395</v>
      </c>
      <c r="I21" s="29">
        <v>70.361145402388971</v>
      </c>
      <c r="J21" s="29">
        <v>70.127659787889613</v>
      </c>
      <c r="K21" s="29">
        <v>69.521028419835972</v>
      </c>
      <c r="L21" s="29">
        <v>70.099518131418421</v>
      </c>
      <c r="M21" s="29">
        <v>70.583363882922683</v>
      </c>
      <c r="N21" s="29">
        <v>69.88779374848761</v>
      </c>
    </row>
    <row r="22" spans="1:14" x14ac:dyDescent="0.25">
      <c r="A22" s="63" t="s">
        <v>44</v>
      </c>
      <c r="B22" s="63"/>
      <c r="C22" s="26">
        <f>SUM(C23:C24)</f>
        <v>119.62310464366084</v>
      </c>
      <c r="D22" s="26">
        <f t="shared" ref="D22:N22" si="4">SUM(D23:D24)</f>
        <v>119.56379292723554</v>
      </c>
      <c r="E22" s="26">
        <f t="shared" si="4"/>
        <v>120.86468733154979</v>
      </c>
      <c r="F22" s="26">
        <f t="shared" si="4"/>
        <v>120.84671899414687</v>
      </c>
      <c r="G22" s="26">
        <f t="shared" si="4"/>
        <v>121.25054792539959</v>
      </c>
      <c r="H22" s="26">
        <f t="shared" si="4"/>
        <v>120.17869347798809</v>
      </c>
      <c r="I22" s="26">
        <f t="shared" si="4"/>
        <v>120.85277153941959</v>
      </c>
      <c r="J22" s="26">
        <f t="shared" si="4"/>
        <v>121.17031043816469</v>
      </c>
      <c r="K22" s="26">
        <f t="shared" si="4"/>
        <v>120.4895166013799</v>
      </c>
      <c r="L22" s="26">
        <f t="shared" si="4"/>
        <v>120.64255705887889</v>
      </c>
      <c r="M22" s="26">
        <f t="shared" si="4"/>
        <v>121.34000721702168</v>
      </c>
      <c r="N22" s="26">
        <f t="shared" si="4"/>
        <v>121.06139906269297</v>
      </c>
    </row>
    <row r="23" spans="1:14" x14ac:dyDescent="0.25">
      <c r="A23" s="60" t="s">
        <v>42</v>
      </c>
      <c r="B23" s="60"/>
      <c r="C23" s="23">
        <v>59.547611795300341</v>
      </c>
      <c r="D23" s="22">
        <v>59.428261175184467</v>
      </c>
      <c r="E23" s="22">
        <v>59.262895893561051</v>
      </c>
      <c r="F23" s="22">
        <v>59.887511126454875</v>
      </c>
      <c r="G23" s="22">
        <v>59.461918246761201</v>
      </c>
      <c r="H23" s="22">
        <v>58.729928730402634</v>
      </c>
      <c r="I23" s="22">
        <v>58.960534868970221</v>
      </c>
      <c r="J23" s="22">
        <v>59.295151298382557</v>
      </c>
      <c r="K23" s="22">
        <v>58.340990329164995</v>
      </c>
      <c r="L23" s="22">
        <v>58.811563534410347</v>
      </c>
      <c r="M23" s="22">
        <v>59.670488941934138</v>
      </c>
      <c r="N23" s="22">
        <v>59.241184584555761</v>
      </c>
    </row>
    <row r="24" spans="1:14" x14ac:dyDescent="0.25">
      <c r="A24" s="10" t="s">
        <v>43</v>
      </c>
      <c r="B24" s="10"/>
      <c r="C24" s="23">
        <v>60.075492848360504</v>
      </c>
      <c r="D24" s="23">
        <v>60.135531752051065</v>
      </c>
      <c r="E24" s="23">
        <v>61.60179143798873</v>
      </c>
      <c r="F24" s="23">
        <v>60.959207867691994</v>
      </c>
      <c r="G24" s="23">
        <v>61.788629678638394</v>
      </c>
      <c r="H24" s="23">
        <v>61.448764747585457</v>
      </c>
      <c r="I24" s="23">
        <v>61.892236670449364</v>
      </c>
      <c r="J24" s="23">
        <v>61.875159139782134</v>
      </c>
      <c r="K24" s="23">
        <v>62.148526272214916</v>
      </c>
      <c r="L24" s="23">
        <v>61.830993524468546</v>
      </c>
      <c r="M24" s="23">
        <v>61.669518275087547</v>
      </c>
      <c r="N24" s="23">
        <v>61.82021447813721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23.408847551094539</v>
      </c>
      <c r="D26" s="32">
        <f t="shared" ref="D26:N26" si="5">D19-D22</f>
        <v>22.663282529778769</v>
      </c>
      <c r="E26" s="32">
        <f t="shared" si="5"/>
        <v>20.916736933334704</v>
      </c>
      <c r="F26" s="32">
        <f t="shared" si="5"/>
        <v>21.739959060377799</v>
      </c>
      <c r="G26" s="32">
        <f t="shared" si="5"/>
        <v>21.638866498042148</v>
      </c>
      <c r="H26" s="32">
        <f t="shared" si="5"/>
        <v>21.98934135272826</v>
      </c>
      <c r="I26" s="32">
        <f t="shared" si="5"/>
        <v>21.148851442608162</v>
      </c>
      <c r="J26" s="32">
        <f t="shared" si="5"/>
        <v>20.765695263055264</v>
      </c>
      <c r="K26" s="32">
        <f t="shared" si="5"/>
        <v>21.292094123066391</v>
      </c>
      <c r="L26" s="32">
        <f t="shared" si="5"/>
        <v>21.26296244944065</v>
      </c>
      <c r="M26" s="32">
        <f t="shared" si="5"/>
        <v>20.877596205336346</v>
      </c>
      <c r="N26" s="32">
        <f t="shared" si="5"/>
        <v>20.858900696670872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5.1524564963671935</v>
      </c>
      <c r="D30" s="32">
        <f t="shared" ref="D30:N30" si="6">D17+D26+D28</f>
        <v>2.6571702881236021</v>
      </c>
      <c r="E30" s="32">
        <f t="shared" si="6"/>
        <v>2.1954420190904251</v>
      </c>
      <c r="F30" s="32">
        <f t="shared" si="6"/>
        <v>2.7932507332170857</v>
      </c>
      <c r="G30" s="32">
        <f t="shared" si="6"/>
        <v>2.4765076161035182</v>
      </c>
      <c r="H30" s="32">
        <f t="shared" si="6"/>
        <v>1.0582311049370148</v>
      </c>
      <c r="I30" s="32">
        <f t="shared" si="6"/>
        <v>1.0990881165916306</v>
      </c>
      <c r="J30" s="32">
        <f t="shared" si="6"/>
        <v>0.78230131340712816</v>
      </c>
      <c r="K30" s="32">
        <f t="shared" si="6"/>
        <v>0.69327788863498085</v>
      </c>
      <c r="L30" s="32">
        <f t="shared" si="6"/>
        <v>-0.4734335101731233</v>
      </c>
      <c r="M30" s="32">
        <f t="shared" si="6"/>
        <v>-0.62884122630882189</v>
      </c>
      <c r="N30" s="32">
        <f t="shared" si="6"/>
        <v>-1.7126161662331683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2647.152456496367</v>
      </c>
      <c r="D32" s="21">
        <v>2649.8096267844903</v>
      </c>
      <c r="E32" s="21">
        <v>2652.0050688035808</v>
      </c>
      <c r="F32" s="21">
        <v>2654.7983195367983</v>
      </c>
      <c r="G32" s="21">
        <v>2657.2748271529017</v>
      </c>
      <c r="H32" s="21">
        <v>2658.3330582578387</v>
      </c>
      <c r="I32" s="21">
        <v>2659.4321463744309</v>
      </c>
      <c r="J32" s="21">
        <v>2660.2144476878375</v>
      </c>
      <c r="K32" s="21">
        <v>2660.9077255764728</v>
      </c>
      <c r="L32" s="21">
        <v>2660.4342920662993</v>
      </c>
      <c r="M32" s="21">
        <v>2659.80545083999</v>
      </c>
      <c r="N32" s="21">
        <v>2658.0928346737574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1.9502106345068437E-3</v>
      </c>
      <c r="D34" s="39">
        <f t="shared" ref="D34:N34" si="7">(D32/D8)-1</f>
        <v>1.0037843803074598E-3</v>
      </c>
      <c r="E34" s="39">
        <f t="shared" si="7"/>
        <v>8.2852820704504282E-4</v>
      </c>
      <c r="F34" s="39">
        <f t="shared" si="7"/>
        <v>1.0532599526582587E-3</v>
      </c>
      <c r="G34" s="39">
        <f t="shared" si="7"/>
        <v>9.3284209119715022E-4</v>
      </c>
      <c r="H34" s="39">
        <f t="shared" si="7"/>
        <v>3.982392389840772E-4</v>
      </c>
      <c r="I34" s="39">
        <f t="shared" si="7"/>
        <v>4.1345011798954445E-4</v>
      </c>
      <c r="J34" s="39">
        <f t="shared" si="7"/>
        <v>2.9416103526958004E-4</v>
      </c>
      <c r="K34" s="39">
        <f t="shared" si="7"/>
        <v>2.606097749893177E-4</v>
      </c>
      <c r="L34" s="39">
        <f t="shared" si="7"/>
        <v>-1.7792180676645675E-4</v>
      </c>
      <c r="M34" s="39">
        <f t="shared" si="7"/>
        <v>-2.3636788481662396E-4</v>
      </c>
      <c r="N34" s="39">
        <f t="shared" si="7"/>
        <v>-6.4388775716350821E-4</v>
      </c>
    </row>
    <row r="35" spans="1:14" ht="15.75" thickBot="1" x14ac:dyDescent="0.3">
      <c r="A35" s="40" t="s">
        <v>15</v>
      </c>
      <c r="B35" s="41"/>
      <c r="C35" s="42">
        <f>(C32/$C$8)-1</f>
        <v>1.9502106345068437E-3</v>
      </c>
      <c r="D35" s="42">
        <f t="shared" ref="D35:N35" si="8">(D32/$C$8)-1</f>
        <v>2.9559526057874042E-3</v>
      </c>
      <c r="E35" s="42">
        <f t="shared" si="8"/>
        <v>3.7869299029449355E-3</v>
      </c>
      <c r="F35" s="42">
        <f t="shared" si="8"/>
        <v>4.8441784772135232E-3</v>
      </c>
      <c r="G35" s="42">
        <f t="shared" si="8"/>
        <v>5.781539421991555E-3</v>
      </c>
      <c r="H35" s="42">
        <f t="shared" si="8"/>
        <v>6.1820810968351569E-3</v>
      </c>
      <c r="I35" s="42">
        <f t="shared" si="8"/>
        <v>6.5980871969837374E-3</v>
      </c>
      <c r="J35" s="42">
        <f t="shared" si="8"/>
        <v>6.8941891324139082E-3</v>
      </c>
      <c r="K35" s="42">
        <f t="shared" si="8"/>
        <v>7.1565956004817632E-3</v>
      </c>
      <c r="L35" s="42">
        <f t="shared" si="8"/>
        <v>6.9774004792957367E-3</v>
      </c>
      <c r="M35" s="42">
        <f t="shared" si="8"/>
        <v>6.7393833610862597E-3</v>
      </c>
      <c r="N35" s="42">
        <f t="shared" si="8"/>
        <v>6.0911561974856809E-3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1.1998181769339167</v>
      </c>
      <c r="D41" s="47">
        <v>1.2233231672286036</v>
      </c>
      <c r="E41" s="47">
        <v>1.1936169909072309</v>
      </c>
      <c r="F41" s="47">
        <v>1.1683486319015777</v>
      </c>
      <c r="G41" s="47">
        <v>1.2022737817374851</v>
      </c>
      <c r="H41" s="47">
        <v>1.1817661555103878</v>
      </c>
      <c r="I41" s="47">
        <v>1.1972673771506115</v>
      </c>
      <c r="J41" s="47">
        <v>1.1788309979586744</v>
      </c>
      <c r="K41" s="47">
        <v>1.2205916822875205</v>
      </c>
      <c r="L41" s="47">
        <v>1.2036722716249684</v>
      </c>
      <c r="M41" s="47">
        <v>1.2103444351449846</v>
      </c>
      <c r="N41" s="47">
        <v>1.2173448920244796</v>
      </c>
    </row>
    <row r="43" spans="1:14" x14ac:dyDescent="0.25">
      <c r="A43" s="48" t="s">
        <v>31</v>
      </c>
      <c r="B43" s="48"/>
      <c r="C43" s="49">
        <v>85.359042636318122</v>
      </c>
      <c r="D43" s="49">
        <v>89.01337702038181</v>
      </c>
      <c r="E43" s="49">
        <v>83.917364719364016</v>
      </c>
      <c r="F43" s="49">
        <v>82.232592075271711</v>
      </c>
      <c r="G43" s="49">
        <v>82.188558319232513</v>
      </c>
      <c r="H43" s="49">
        <v>84.167669134390181</v>
      </c>
      <c r="I43" s="49">
        <v>81.068513036467479</v>
      </c>
      <c r="J43" s="49">
        <v>78.677649567023053</v>
      </c>
      <c r="K43" s="49">
        <v>79.862210331807162</v>
      </c>
      <c r="L43" s="49">
        <v>80.548813997576559</v>
      </c>
      <c r="M43" s="49">
        <v>78.711334717381547</v>
      </c>
      <c r="N43" s="49">
        <v>79.79170494163796</v>
      </c>
    </row>
    <row r="44" spans="1:14" x14ac:dyDescent="0.25">
      <c r="A44" s="19" t="s">
        <v>47</v>
      </c>
      <c r="B44" s="19"/>
      <c r="C44" s="50">
        <v>86.420201686686809</v>
      </c>
      <c r="D44" s="50">
        <v>89.013377020381796</v>
      </c>
      <c r="E44" s="50">
        <v>83.721109425014745</v>
      </c>
      <c r="F44" s="50">
        <v>81.870251298675441</v>
      </c>
      <c r="G44" s="50">
        <v>81.677335793693828</v>
      </c>
      <c r="H44" s="50">
        <v>83.491416680746539</v>
      </c>
      <c r="I44" s="50">
        <v>80.289000282590806</v>
      </c>
      <c r="J44" s="50">
        <v>77.814755717680228</v>
      </c>
      <c r="K44" s="50">
        <v>78.877869202067387</v>
      </c>
      <c r="L44" s="50">
        <v>79.4770972823639</v>
      </c>
      <c r="M44" s="50">
        <v>77.583968138077097</v>
      </c>
      <c r="N44" s="50">
        <v>78.553385892049945</v>
      </c>
    </row>
    <row r="45" spans="1:14" x14ac:dyDescent="0.25">
      <c r="A45" s="51" t="s">
        <v>48</v>
      </c>
      <c r="B45" s="51"/>
      <c r="C45" s="52">
        <v>84.393312829715796</v>
      </c>
      <c r="D45" s="52">
        <v>89.013377020381824</v>
      </c>
      <c r="E45" s="52">
        <v>84.106145584510799</v>
      </c>
      <c r="F45" s="52">
        <v>82.591360098130181</v>
      </c>
      <c r="G45" s="52">
        <v>82.700673205547389</v>
      </c>
      <c r="H45" s="52">
        <v>84.860014385833935</v>
      </c>
      <c r="I45" s="52">
        <v>81.881043587126527</v>
      </c>
      <c r="J45" s="52">
        <v>79.583302477905946</v>
      </c>
      <c r="K45" s="52">
        <v>80.901796829262082</v>
      </c>
      <c r="L45" s="52">
        <v>81.711042170171325</v>
      </c>
      <c r="M45" s="52">
        <v>79.950963780571854</v>
      </c>
      <c r="N45" s="52">
        <v>81.15504457501784</v>
      </c>
    </row>
    <row r="47" spans="1:14" x14ac:dyDescent="0.25">
      <c r="A47" s="48" t="s">
        <v>32</v>
      </c>
      <c r="B47" s="48"/>
      <c r="C47" s="49">
        <v>81.356024757182681</v>
      </c>
      <c r="D47" s="49">
        <v>80.848004636469355</v>
      </c>
      <c r="E47" s="49">
        <v>81.564193715751941</v>
      </c>
      <c r="F47" s="49">
        <v>81.805398311724218</v>
      </c>
      <c r="G47" s="49">
        <v>81.814445942073405</v>
      </c>
      <c r="H47" s="49">
        <v>81.530091398147661</v>
      </c>
      <c r="I47" s="49">
        <v>81.979460232788298</v>
      </c>
      <c r="J47" s="49">
        <v>82.34449345754274</v>
      </c>
      <c r="K47" s="49">
        <v>82.169353773160481</v>
      </c>
      <c r="L47" s="49">
        <v>82.069222733377032</v>
      </c>
      <c r="M47" s="49">
        <v>82.349320824466332</v>
      </c>
      <c r="N47" s="49">
        <v>82.198483569730868</v>
      </c>
    </row>
    <row r="48" spans="1:14" x14ac:dyDescent="0.25">
      <c r="A48" s="19" t="s">
        <v>45</v>
      </c>
      <c r="B48" s="19"/>
      <c r="C48" s="50">
        <v>79.28557364872907</v>
      </c>
      <c r="D48" s="50">
        <v>78.906222794567839</v>
      </c>
      <c r="E48" s="50">
        <v>79.694284401563181</v>
      </c>
      <c r="F48" s="50">
        <v>79.98097463186032</v>
      </c>
      <c r="G48" s="50">
        <v>80.01412372423647</v>
      </c>
      <c r="H48" s="50">
        <v>79.742532966771009</v>
      </c>
      <c r="I48" s="50">
        <v>80.245912532095076</v>
      </c>
      <c r="J48" s="50">
        <v>80.652076196786609</v>
      </c>
      <c r="K48" s="50">
        <v>80.482864909632895</v>
      </c>
      <c r="L48" s="50">
        <v>80.397848903462631</v>
      </c>
      <c r="M48" s="50">
        <v>80.714301337050784</v>
      </c>
      <c r="N48" s="50">
        <v>80.56877178475591</v>
      </c>
    </row>
    <row r="49" spans="1:14" x14ac:dyDescent="0.25">
      <c r="A49" s="51" t="s">
        <v>46</v>
      </c>
      <c r="B49" s="51"/>
      <c r="C49" s="52">
        <v>83.292738074405023</v>
      </c>
      <c r="D49" s="52">
        <v>82.703027534941015</v>
      </c>
      <c r="E49" s="52">
        <v>83.351647698923941</v>
      </c>
      <c r="F49" s="52">
        <v>83.56412887006671</v>
      </c>
      <c r="G49" s="52">
        <v>83.558445697255308</v>
      </c>
      <c r="H49" s="52">
        <v>83.28371755824017</v>
      </c>
      <c r="I49" s="52">
        <v>83.694145482099799</v>
      </c>
      <c r="J49" s="52">
        <v>84.022808610956531</v>
      </c>
      <c r="K49" s="52">
        <v>83.848542711874259</v>
      </c>
      <c r="L49" s="52">
        <v>83.751856357325138</v>
      </c>
      <c r="M49" s="52">
        <v>84.00385190367858</v>
      </c>
      <c r="N49" s="52">
        <v>83.854951955275681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4676</v>
      </c>
      <c r="D8" s="21">
        <v>4683.2200935529327</v>
      </c>
      <c r="E8" s="21">
        <v>4688.2180561817349</v>
      </c>
      <c r="F8" s="21">
        <v>4688.4725886422066</v>
      </c>
      <c r="G8" s="21">
        <v>4688.8893662438113</v>
      </c>
      <c r="H8" s="21">
        <v>4688.4002517447116</v>
      </c>
      <c r="I8" s="21">
        <v>4684.3883876581422</v>
      </c>
      <c r="J8" s="21">
        <v>4679.5342101719707</v>
      </c>
      <c r="K8" s="21">
        <v>4673.1656810924878</v>
      </c>
      <c r="L8" s="21">
        <v>4665.4286826256366</v>
      </c>
      <c r="M8" s="21">
        <v>4655.6605887425394</v>
      </c>
      <c r="N8" s="21">
        <v>4644.6258412386051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31.026831102171446</v>
      </c>
      <c r="D10" s="26">
        <f t="shared" ref="D10:N10" si="0">SUM(D11:D12)</f>
        <v>31.606197321450917</v>
      </c>
      <c r="E10" s="26">
        <f t="shared" si="0"/>
        <v>30.719527343075551</v>
      </c>
      <c r="F10" s="26">
        <f t="shared" si="0"/>
        <v>29.764598312361169</v>
      </c>
      <c r="G10" s="26">
        <f t="shared" si="0"/>
        <v>30.284014459694234</v>
      </c>
      <c r="H10" s="26">
        <f t="shared" si="0"/>
        <v>29.422036055395857</v>
      </c>
      <c r="I10" s="26">
        <f t="shared" si="0"/>
        <v>29.518452191659382</v>
      </c>
      <c r="J10" s="26">
        <f t="shared" si="0"/>
        <v>28.738043756329088</v>
      </c>
      <c r="K10" s="26">
        <f t="shared" si="0"/>
        <v>29.414768427195714</v>
      </c>
      <c r="L10" s="26">
        <f t="shared" si="0"/>
        <v>28.709998220514564</v>
      </c>
      <c r="M10" s="26">
        <f t="shared" si="0"/>
        <v>28.611602467793212</v>
      </c>
      <c r="N10" s="26">
        <f t="shared" si="0"/>
        <v>28.58073485120747</v>
      </c>
    </row>
    <row r="11" spans="1:14" x14ac:dyDescent="0.25">
      <c r="A11" s="20" t="s">
        <v>34</v>
      </c>
      <c r="B11" s="18"/>
      <c r="C11" s="22">
        <v>15.972392342537962</v>
      </c>
      <c r="D11" s="22">
        <v>16.259835616237755</v>
      </c>
      <c r="E11" s="22">
        <v>15.632422198251465</v>
      </c>
      <c r="F11" s="22">
        <v>15.333277918489086</v>
      </c>
      <c r="G11" s="22">
        <v>15.410800257595884</v>
      </c>
      <c r="H11" s="22">
        <v>14.978491082746981</v>
      </c>
      <c r="I11" s="22">
        <v>14.937048096984265</v>
      </c>
      <c r="J11" s="22">
        <v>14.723812541822928</v>
      </c>
      <c r="K11" s="22">
        <v>15.238976414089345</v>
      </c>
      <c r="L11" s="22">
        <v>14.532221321495026</v>
      </c>
      <c r="M11" s="22">
        <v>14.750080775321965</v>
      </c>
      <c r="N11" s="22">
        <v>14.647626611243828</v>
      </c>
    </row>
    <row r="12" spans="1:14" x14ac:dyDescent="0.25">
      <c r="A12" s="27" t="s">
        <v>35</v>
      </c>
      <c r="B12" s="28"/>
      <c r="C12" s="29">
        <v>15.054438759633484</v>
      </c>
      <c r="D12" s="29">
        <v>15.346361705213162</v>
      </c>
      <c r="E12" s="29">
        <v>15.087105144824086</v>
      </c>
      <c r="F12" s="29">
        <v>14.431320393872083</v>
      </c>
      <c r="G12" s="29">
        <v>14.87321420209835</v>
      </c>
      <c r="H12" s="29">
        <v>14.443544972648876</v>
      </c>
      <c r="I12" s="29">
        <v>14.581404094675117</v>
      </c>
      <c r="J12" s="29">
        <v>14.014231214506159</v>
      </c>
      <c r="K12" s="29">
        <v>14.175792013106369</v>
      </c>
      <c r="L12" s="29">
        <v>14.177776899019538</v>
      </c>
      <c r="M12" s="29">
        <v>13.861521692471246</v>
      </c>
      <c r="N12" s="29">
        <v>13.933108239963643</v>
      </c>
    </row>
    <row r="13" spans="1:14" x14ac:dyDescent="0.25">
      <c r="A13" s="33" t="s">
        <v>36</v>
      </c>
      <c r="B13" s="18"/>
      <c r="C13" s="26">
        <f>SUM(C14:C15)</f>
        <v>46.203438028958779</v>
      </c>
      <c r="D13" s="26">
        <f t="shared" ref="D13:N13" si="1">SUM(D14:D15)</f>
        <v>50.079499741817877</v>
      </c>
      <c r="E13" s="26">
        <f t="shared" si="1"/>
        <v>48.882610537293857</v>
      </c>
      <c r="F13" s="26">
        <f t="shared" si="1"/>
        <v>49.70620142346786</v>
      </c>
      <c r="G13" s="26">
        <f t="shared" si="1"/>
        <v>51.299914479607033</v>
      </c>
      <c r="H13" s="26">
        <f t="shared" si="1"/>
        <v>54.363326926214199</v>
      </c>
      <c r="I13" s="26">
        <f t="shared" si="1"/>
        <v>53.954316730880038</v>
      </c>
      <c r="J13" s="26">
        <f t="shared" si="1"/>
        <v>54.07527642657795</v>
      </c>
      <c r="K13" s="26">
        <f t="shared" si="1"/>
        <v>56.628499792654765</v>
      </c>
      <c r="L13" s="26">
        <f t="shared" si="1"/>
        <v>59.012249756596631</v>
      </c>
      <c r="M13" s="26">
        <f t="shared" si="1"/>
        <v>59.432210544659384</v>
      </c>
      <c r="N13" s="26">
        <f t="shared" si="1"/>
        <v>61.886399913540856</v>
      </c>
    </row>
    <row r="14" spans="1:14" x14ac:dyDescent="0.25">
      <c r="A14" s="20" t="s">
        <v>37</v>
      </c>
      <c r="B14" s="18"/>
      <c r="C14" s="22">
        <v>25.742482815479899</v>
      </c>
      <c r="D14" s="22">
        <v>27.535437928652755</v>
      </c>
      <c r="E14" s="22">
        <v>26.717552327601044</v>
      </c>
      <c r="F14" s="22">
        <v>27.028433812691731</v>
      </c>
      <c r="G14" s="22">
        <v>27.816952586741166</v>
      </c>
      <c r="H14" s="22">
        <v>29.261857462264565</v>
      </c>
      <c r="I14" s="22">
        <v>29.029645628645234</v>
      </c>
      <c r="J14" s="22">
        <v>29.009782904947009</v>
      </c>
      <c r="K14" s="22">
        <v>30.244647789630658</v>
      </c>
      <c r="L14" s="22">
        <v>31.480593406823097</v>
      </c>
      <c r="M14" s="22">
        <v>31.674235946860613</v>
      </c>
      <c r="N14" s="22">
        <v>32.920044861806161</v>
      </c>
    </row>
    <row r="15" spans="1:14" x14ac:dyDescent="0.25">
      <c r="A15" s="10" t="s">
        <v>38</v>
      </c>
      <c r="B15" s="12"/>
      <c r="C15" s="23">
        <v>20.460955213478879</v>
      </c>
      <c r="D15" s="23">
        <v>22.544061813165122</v>
      </c>
      <c r="E15" s="23">
        <v>22.165058209692809</v>
      </c>
      <c r="F15" s="23">
        <v>22.677767610776133</v>
      </c>
      <c r="G15" s="23">
        <v>23.482961892865866</v>
      </c>
      <c r="H15" s="23">
        <v>25.101469463949638</v>
      </c>
      <c r="I15" s="23">
        <v>24.9246711022348</v>
      </c>
      <c r="J15" s="23">
        <v>25.065493521630941</v>
      </c>
      <c r="K15" s="23">
        <v>26.383852003024106</v>
      </c>
      <c r="L15" s="23">
        <v>27.531656349773538</v>
      </c>
      <c r="M15" s="23">
        <v>27.757974597798775</v>
      </c>
      <c r="N15" s="23">
        <v>28.966355051734698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-15.176606926787333</v>
      </c>
      <c r="D17" s="32">
        <f t="shared" ref="D17:N17" si="2">D10-D13</f>
        <v>-18.473302420366959</v>
      </c>
      <c r="E17" s="32">
        <f t="shared" si="2"/>
        <v>-18.163083194218306</v>
      </c>
      <c r="F17" s="32">
        <f t="shared" si="2"/>
        <v>-19.941603111106691</v>
      </c>
      <c r="G17" s="32">
        <f t="shared" si="2"/>
        <v>-21.015900019912799</v>
      </c>
      <c r="H17" s="32">
        <f t="shared" si="2"/>
        <v>-24.941290870818342</v>
      </c>
      <c r="I17" s="32">
        <f t="shared" si="2"/>
        <v>-24.435864539220656</v>
      </c>
      <c r="J17" s="32">
        <f t="shared" si="2"/>
        <v>-25.337232670248863</v>
      </c>
      <c r="K17" s="32">
        <f t="shared" si="2"/>
        <v>-27.213731365459051</v>
      </c>
      <c r="L17" s="32">
        <f t="shared" si="2"/>
        <v>-30.302251536082068</v>
      </c>
      <c r="M17" s="32">
        <f t="shared" si="2"/>
        <v>-30.820608076866172</v>
      </c>
      <c r="N17" s="32">
        <f t="shared" si="2"/>
        <v>-33.305665062333389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211.19574935950504</v>
      </c>
      <c r="D19" s="26">
        <f t="shared" ref="D19:N19" si="3">SUM(D20:D21)</f>
        <v>211.54252569477106</v>
      </c>
      <c r="E19" s="26">
        <f t="shared" si="3"/>
        <v>209.61315944459733</v>
      </c>
      <c r="F19" s="26">
        <f t="shared" si="3"/>
        <v>210.00504222937138</v>
      </c>
      <c r="G19" s="26">
        <f t="shared" si="3"/>
        <v>210.27670465986699</v>
      </c>
      <c r="H19" s="26">
        <f t="shared" si="3"/>
        <v>209.87496644827803</v>
      </c>
      <c r="I19" s="26">
        <f t="shared" si="3"/>
        <v>209.60656354839281</v>
      </c>
      <c r="J19" s="26">
        <f t="shared" si="3"/>
        <v>208.87747380423011</v>
      </c>
      <c r="K19" s="26">
        <f t="shared" si="3"/>
        <v>209.7709853195594</v>
      </c>
      <c r="L19" s="26">
        <f t="shared" si="3"/>
        <v>210.02953534892885</v>
      </c>
      <c r="M19" s="26">
        <f t="shared" si="3"/>
        <v>210.01608605373178</v>
      </c>
      <c r="N19" s="26">
        <f t="shared" si="3"/>
        <v>209.87967741131439</v>
      </c>
    </row>
    <row r="20" spans="1:14" x14ac:dyDescent="0.25">
      <c r="A20" s="60" t="s">
        <v>40</v>
      </c>
      <c r="B20" s="60"/>
      <c r="C20" s="22">
        <v>105.71882259513896</v>
      </c>
      <c r="D20" s="22">
        <v>106.33340733662821</v>
      </c>
      <c r="E20" s="22">
        <v>106.02934507861836</v>
      </c>
      <c r="F20" s="22">
        <v>105.62584229201164</v>
      </c>
      <c r="G20" s="22">
        <v>106.20550781503817</v>
      </c>
      <c r="H20" s="22">
        <v>106.5162504872672</v>
      </c>
      <c r="I20" s="22">
        <v>106.35210556968936</v>
      </c>
      <c r="J20" s="22">
        <v>106.04083851808338</v>
      </c>
      <c r="K20" s="22">
        <v>107.13517451051527</v>
      </c>
      <c r="L20" s="22">
        <v>106.52876042024936</v>
      </c>
      <c r="M20" s="22">
        <v>106.44463276753864</v>
      </c>
      <c r="N20" s="22">
        <v>106.35102429564871</v>
      </c>
    </row>
    <row r="21" spans="1:14" x14ac:dyDescent="0.25">
      <c r="A21" s="27" t="s">
        <v>41</v>
      </c>
      <c r="B21" s="27"/>
      <c r="C21" s="29">
        <v>105.4769267643661</v>
      </c>
      <c r="D21" s="29">
        <v>105.20911835814285</v>
      </c>
      <c r="E21" s="29">
        <v>103.58381436597895</v>
      </c>
      <c r="F21" s="29">
        <v>104.37919993735976</v>
      </c>
      <c r="G21" s="29">
        <v>104.07119684482883</v>
      </c>
      <c r="H21" s="29">
        <v>103.35871596101084</v>
      </c>
      <c r="I21" s="29">
        <v>103.25445797870346</v>
      </c>
      <c r="J21" s="29">
        <v>102.83663528614673</v>
      </c>
      <c r="K21" s="29">
        <v>102.63581080904413</v>
      </c>
      <c r="L21" s="29">
        <v>103.50077492867948</v>
      </c>
      <c r="M21" s="29">
        <v>103.57145328619313</v>
      </c>
      <c r="N21" s="29">
        <v>103.52865311566569</v>
      </c>
    </row>
    <row r="22" spans="1:14" x14ac:dyDescent="0.25">
      <c r="A22" s="63" t="s">
        <v>44</v>
      </c>
      <c r="B22" s="63"/>
      <c r="C22" s="26">
        <f>SUM(C23:C24)</f>
        <v>188.7990488797858</v>
      </c>
      <c r="D22" s="26">
        <f t="shared" ref="D22:N22" si="4">SUM(D23:D24)</f>
        <v>188.07126064560009</v>
      </c>
      <c r="E22" s="26">
        <f t="shared" si="4"/>
        <v>191.19554378990892</v>
      </c>
      <c r="F22" s="26">
        <f t="shared" si="4"/>
        <v>189.64666151665935</v>
      </c>
      <c r="G22" s="26">
        <f t="shared" si="4"/>
        <v>189.74991913905424</v>
      </c>
      <c r="H22" s="26">
        <f t="shared" si="4"/>
        <v>188.94553966402918</v>
      </c>
      <c r="I22" s="26">
        <f t="shared" si="4"/>
        <v>190.02487649534248</v>
      </c>
      <c r="J22" s="26">
        <f t="shared" si="4"/>
        <v>189.90877021346517</v>
      </c>
      <c r="K22" s="26">
        <f t="shared" si="4"/>
        <v>190.2942524209513</v>
      </c>
      <c r="L22" s="26">
        <f t="shared" si="4"/>
        <v>189.49537769594457</v>
      </c>
      <c r="M22" s="26">
        <f t="shared" si="4"/>
        <v>190.23022548079967</v>
      </c>
      <c r="N22" s="26">
        <f t="shared" si="4"/>
        <v>189.45973205056714</v>
      </c>
    </row>
    <row r="23" spans="1:14" x14ac:dyDescent="0.25">
      <c r="A23" s="60" t="s">
        <v>42</v>
      </c>
      <c r="B23" s="60"/>
      <c r="C23" s="23">
        <v>94.034092344034235</v>
      </c>
      <c r="D23" s="22">
        <v>93.793492148645001</v>
      </c>
      <c r="E23" s="22">
        <v>94.040066905975465</v>
      </c>
      <c r="F23" s="22">
        <v>94.639901646210774</v>
      </c>
      <c r="G23" s="22">
        <v>93.86626951742528</v>
      </c>
      <c r="H23" s="22">
        <v>93.127373317314039</v>
      </c>
      <c r="I23" s="22">
        <v>93.807318773371321</v>
      </c>
      <c r="J23" s="22">
        <v>93.748944815644066</v>
      </c>
      <c r="K23" s="22">
        <v>93.330287444886565</v>
      </c>
      <c r="L23" s="22">
        <v>93.526846618471183</v>
      </c>
      <c r="M23" s="22">
        <v>94.502539773394787</v>
      </c>
      <c r="N23" s="22">
        <v>93.328030007664836</v>
      </c>
    </row>
    <row r="24" spans="1:14" x14ac:dyDescent="0.25">
      <c r="A24" s="10" t="s">
        <v>43</v>
      </c>
      <c r="B24" s="10"/>
      <c r="C24" s="23">
        <v>94.764956535751566</v>
      </c>
      <c r="D24" s="23">
        <v>94.277768496955105</v>
      </c>
      <c r="E24" s="23">
        <v>97.155476883933474</v>
      </c>
      <c r="F24" s="23">
        <v>95.006759870448576</v>
      </c>
      <c r="G24" s="23">
        <v>95.883649621628962</v>
      </c>
      <c r="H24" s="23">
        <v>95.818166346715145</v>
      </c>
      <c r="I24" s="23">
        <v>96.217557721971147</v>
      </c>
      <c r="J24" s="23">
        <v>96.159825397821109</v>
      </c>
      <c r="K24" s="23">
        <v>96.96396497606473</v>
      </c>
      <c r="L24" s="23">
        <v>95.968531077473372</v>
      </c>
      <c r="M24" s="23">
        <v>95.727685707404888</v>
      </c>
      <c r="N24" s="23">
        <v>96.13170204290229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22.396700479719243</v>
      </c>
      <c r="D26" s="32">
        <f t="shared" ref="D26:N26" si="5">D19-D22</f>
        <v>23.471265049170967</v>
      </c>
      <c r="E26" s="32">
        <f t="shared" si="5"/>
        <v>18.417615654688404</v>
      </c>
      <c r="F26" s="32">
        <f t="shared" si="5"/>
        <v>20.358380712712034</v>
      </c>
      <c r="G26" s="32">
        <f t="shared" si="5"/>
        <v>20.526785520812751</v>
      </c>
      <c r="H26" s="32">
        <f t="shared" si="5"/>
        <v>20.929426784248847</v>
      </c>
      <c r="I26" s="32">
        <f t="shared" si="5"/>
        <v>19.581687053050331</v>
      </c>
      <c r="J26" s="32">
        <f t="shared" si="5"/>
        <v>18.968703590764932</v>
      </c>
      <c r="K26" s="32">
        <f t="shared" si="5"/>
        <v>19.476732898608105</v>
      </c>
      <c r="L26" s="32">
        <f t="shared" si="5"/>
        <v>20.534157652984277</v>
      </c>
      <c r="M26" s="32">
        <f t="shared" si="5"/>
        <v>19.785860572932108</v>
      </c>
      <c r="N26" s="32">
        <f t="shared" si="5"/>
        <v>20.419945360747249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7.2200935529319104</v>
      </c>
      <c r="D30" s="32">
        <f t="shared" ref="D30:N30" si="6">D17+D26+D28</f>
        <v>4.9979626288040073</v>
      </c>
      <c r="E30" s="32">
        <f t="shared" si="6"/>
        <v>0.2545324604700987</v>
      </c>
      <c r="F30" s="32">
        <f t="shared" si="6"/>
        <v>0.41677760160534305</v>
      </c>
      <c r="G30" s="32">
        <f t="shared" si="6"/>
        <v>-0.48911449910004734</v>
      </c>
      <c r="H30" s="32">
        <f t="shared" si="6"/>
        <v>-4.0118640865694957</v>
      </c>
      <c r="I30" s="32">
        <f t="shared" si="6"/>
        <v>-4.8541774861703253</v>
      </c>
      <c r="J30" s="32">
        <f t="shared" si="6"/>
        <v>-6.3685290794839311</v>
      </c>
      <c r="K30" s="32">
        <f t="shared" si="6"/>
        <v>-7.7369984668509453</v>
      </c>
      <c r="L30" s="32">
        <f t="shared" si="6"/>
        <v>-9.7680938830977908</v>
      </c>
      <c r="M30" s="32">
        <f t="shared" si="6"/>
        <v>-11.034747503934064</v>
      </c>
      <c r="N30" s="32">
        <f t="shared" si="6"/>
        <v>-12.88571970158614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4683.2200935529327</v>
      </c>
      <c r="D32" s="21">
        <v>4688.2180561817349</v>
      </c>
      <c r="E32" s="21">
        <v>4688.4725886422066</v>
      </c>
      <c r="F32" s="21">
        <v>4688.8893662438113</v>
      </c>
      <c r="G32" s="21">
        <v>4688.4002517447116</v>
      </c>
      <c r="H32" s="21">
        <v>4684.3883876581422</v>
      </c>
      <c r="I32" s="21">
        <v>4679.5342101719707</v>
      </c>
      <c r="J32" s="21">
        <v>4673.1656810924878</v>
      </c>
      <c r="K32" s="21">
        <v>4665.4286826256366</v>
      </c>
      <c r="L32" s="21">
        <v>4655.6605887425394</v>
      </c>
      <c r="M32" s="21">
        <v>4644.6258412386051</v>
      </c>
      <c r="N32" s="21">
        <v>4631.7401215370191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1.5440747546904277E-3</v>
      </c>
      <c r="D34" s="39">
        <f t="shared" ref="D34:N34" si="7">(D32/D8)-1</f>
        <v>1.0672064368024703E-3</v>
      </c>
      <c r="E34" s="39">
        <f t="shared" si="7"/>
        <v>5.4291941505635322E-5</v>
      </c>
      <c r="F34" s="39">
        <f t="shared" si="7"/>
        <v>8.889411076307141E-5</v>
      </c>
      <c r="G34" s="39">
        <f t="shared" si="7"/>
        <v>-1.0431350814565921E-4</v>
      </c>
      <c r="H34" s="39">
        <f t="shared" si="7"/>
        <v>-8.5569999811263564E-4</v>
      </c>
      <c r="I34" s="39">
        <f t="shared" si="7"/>
        <v>-1.0362457346535514E-3</v>
      </c>
      <c r="J34" s="39">
        <f t="shared" si="7"/>
        <v>-1.3609322623691078E-3</v>
      </c>
      <c r="K34" s="39">
        <f t="shared" si="7"/>
        <v>-1.6556225468646879E-3</v>
      </c>
      <c r="L34" s="39">
        <f t="shared" si="7"/>
        <v>-2.0937184013709587E-3</v>
      </c>
      <c r="M34" s="39">
        <f t="shared" si="7"/>
        <v>-2.3701786875565123E-3</v>
      </c>
      <c r="N34" s="39">
        <f t="shared" si="7"/>
        <v>-2.7743289001186389E-3</v>
      </c>
    </row>
    <row r="35" spans="1:14" ht="15.75" thickBot="1" x14ac:dyDescent="0.3">
      <c r="A35" s="40" t="s">
        <v>15</v>
      </c>
      <c r="B35" s="41"/>
      <c r="C35" s="42">
        <f>(C32/$C$8)-1</f>
        <v>1.5440747546904277E-3</v>
      </c>
      <c r="D35" s="42">
        <f t="shared" ref="D35:N35" si="8">(D32/$C$8)-1</f>
        <v>2.6129290380101367E-3</v>
      </c>
      <c r="E35" s="42">
        <f t="shared" si="8"/>
        <v>2.6673628405060601E-3</v>
      </c>
      <c r="F35" s="42">
        <f t="shared" si="8"/>
        <v>2.7564940641171543E-3</v>
      </c>
      <c r="G35" s="42">
        <f t="shared" si="8"/>
        <v>2.6518930164054488E-3</v>
      </c>
      <c r="H35" s="42">
        <f t="shared" si="8"/>
        <v>1.7939237934436747E-3</v>
      </c>
      <c r="I35" s="42">
        <f t="shared" si="8"/>
        <v>7.5581911291067172E-4</v>
      </c>
      <c r="J35" s="42">
        <f t="shared" si="8"/>
        <v>-6.061417680736092E-4</v>
      </c>
      <c r="K35" s="42">
        <f t="shared" si="8"/>
        <v>-2.2607607729605572E-3</v>
      </c>
      <c r="L35" s="42">
        <f t="shared" si="8"/>
        <v>-4.3497457779000381E-3</v>
      </c>
      <c r="M35" s="42">
        <f t="shared" si="8"/>
        <v>-6.7096147907175219E-3</v>
      </c>
      <c r="N35" s="42">
        <f t="shared" si="8"/>
        <v>-9.4653290126135436E-3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1.4151621497952382</v>
      </c>
      <c r="D41" s="47">
        <v>1.4435550313634227</v>
      </c>
      <c r="E41" s="47">
        <v>1.408875118039937</v>
      </c>
      <c r="F41" s="47">
        <v>1.3778208768199858</v>
      </c>
      <c r="G41" s="47">
        <v>1.4160428474815989</v>
      </c>
      <c r="H41" s="47">
        <v>1.3909911641341173</v>
      </c>
      <c r="I41" s="47">
        <v>1.4107116860163191</v>
      </c>
      <c r="J41" s="47">
        <v>1.3884937779975313</v>
      </c>
      <c r="K41" s="47">
        <v>1.4374493823678942</v>
      </c>
      <c r="L41" s="47">
        <v>1.4168348824664465</v>
      </c>
      <c r="M41" s="47">
        <v>1.4239925535252407</v>
      </c>
      <c r="N41" s="47">
        <v>1.4321836526892462</v>
      </c>
    </row>
    <row r="43" spans="1:14" x14ac:dyDescent="0.25">
      <c r="A43" s="48" t="s">
        <v>31</v>
      </c>
      <c r="B43" s="48"/>
      <c r="C43" s="49">
        <v>77.612730846838446</v>
      </c>
      <c r="D43" s="49">
        <v>80.751250465471031</v>
      </c>
      <c r="E43" s="49">
        <v>76.072378160827199</v>
      </c>
      <c r="F43" s="49">
        <v>74.506233147318653</v>
      </c>
      <c r="G43" s="49">
        <v>74.43861849969629</v>
      </c>
      <c r="H43" s="49">
        <v>76.208180848186075</v>
      </c>
      <c r="I43" s="49">
        <v>73.368727951040043</v>
      </c>
      <c r="J43" s="49">
        <v>71.178843430549705</v>
      </c>
      <c r="K43" s="49">
        <v>72.233453220707062</v>
      </c>
      <c r="L43" s="49">
        <v>72.855454649604866</v>
      </c>
      <c r="M43" s="49">
        <v>71.191885714623396</v>
      </c>
      <c r="N43" s="49">
        <v>72.145215579195366</v>
      </c>
    </row>
    <row r="44" spans="1:14" x14ac:dyDescent="0.25">
      <c r="A44" s="19" t="s">
        <v>47</v>
      </c>
      <c r="B44" s="19"/>
      <c r="C44" s="50">
        <v>78.389920517009713</v>
      </c>
      <c r="D44" s="50">
        <v>80.751250465471017</v>
      </c>
      <c r="E44" s="50">
        <v>75.947050425708824</v>
      </c>
      <c r="F44" s="50">
        <v>74.260487595980237</v>
      </c>
      <c r="G44" s="50">
        <v>74.078575707955196</v>
      </c>
      <c r="H44" s="50">
        <v>75.702112308070255</v>
      </c>
      <c r="I44" s="50">
        <v>72.796233912666295</v>
      </c>
      <c r="J44" s="50">
        <v>70.537191669412266</v>
      </c>
      <c r="K44" s="50">
        <v>71.477156354267663</v>
      </c>
      <c r="L44" s="50">
        <v>72.025672015883458</v>
      </c>
      <c r="M44" s="50">
        <v>70.288556750931733</v>
      </c>
      <c r="N44" s="50">
        <v>71.179396661677728</v>
      </c>
    </row>
    <row r="45" spans="1:14" x14ac:dyDescent="0.25">
      <c r="A45" s="51" t="s">
        <v>48</v>
      </c>
      <c r="B45" s="51"/>
      <c r="C45" s="52">
        <v>76.656548800333582</v>
      </c>
      <c r="D45" s="52">
        <v>80.751250465471003</v>
      </c>
      <c r="E45" s="52">
        <v>76.223997917617623</v>
      </c>
      <c r="F45" s="52">
        <v>74.801257146205245</v>
      </c>
      <c r="G45" s="52">
        <v>74.869664940404633</v>
      </c>
      <c r="H45" s="52">
        <v>76.806734920798064</v>
      </c>
      <c r="I45" s="52">
        <v>74.046965169940435</v>
      </c>
      <c r="J45" s="52">
        <v>71.936193902421252</v>
      </c>
      <c r="K45" s="52">
        <v>73.120351132196305</v>
      </c>
      <c r="L45" s="52">
        <v>73.82799735430693</v>
      </c>
      <c r="M45" s="52">
        <v>72.251447373121522</v>
      </c>
      <c r="N45" s="52">
        <v>73.275180261048575</v>
      </c>
    </row>
    <row r="47" spans="1:14" x14ac:dyDescent="0.25">
      <c r="A47" s="48" t="s">
        <v>32</v>
      </c>
      <c r="B47" s="48"/>
      <c r="C47" s="49">
        <v>82.444008192884709</v>
      </c>
      <c r="D47" s="49">
        <v>81.952432191126348</v>
      </c>
      <c r="E47" s="49">
        <v>82.677194596172853</v>
      </c>
      <c r="F47" s="49">
        <v>82.933836720355643</v>
      </c>
      <c r="G47" s="49">
        <v>82.937476985118181</v>
      </c>
      <c r="H47" s="49">
        <v>82.66649929447847</v>
      </c>
      <c r="I47" s="49">
        <v>83.118793246170924</v>
      </c>
      <c r="J47" s="49">
        <v>83.48121603594096</v>
      </c>
      <c r="K47" s="49">
        <v>83.30718513318422</v>
      </c>
      <c r="L47" s="49">
        <v>83.214728401783859</v>
      </c>
      <c r="M47" s="49">
        <v>83.494430938828557</v>
      </c>
      <c r="N47" s="49">
        <v>83.33769222338411</v>
      </c>
    </row>
    <row r="48" spans="1:14" x14ac:dyDescent="0.25">
      <c r="A48" s="19" t="s">
        <v>45</v>
      </c>
      <c r="B48" s="19"/>
      <c r="C48" s="50">
        <v>80.535407654156614</v>
      </c>
      <c r="D48" s="50">
        <v>80.15416595489846</v>
      </c>
      <c r="E48" s="50">
        <v>80.937750588861434</v>
      </c>
      <c r="F48" s="50">
        <v>81.221423743566632</v>
      </c>
      <c r="G48" s="50">
        <v>81.251770584054881</v>
      </c>
      <c r="H48" s="50">
        <v>80.977541375504117</v>
      </c>
      <c r="I48" s="50">
        <v>81.477277820850787</v>
      </c>
      <c r="J48" s="50">
        <v>81.880396023265831</v>
      </c>
      <c r="K48" s="50">
        <v>81.708585049148866</v>
      </c>
      <c r="L48" s="50">
        <v>81.620932195459758</v>
      </c>
      <c r="M48" s="50">
        <v>81.934577389825137</v>
      </c>
      <c r="N48" s="50">
        <v>81.786493846219784</v>
      </c>
    </row>
    <row r="49" spans="1:14" x14ac:dyDescent="0.25">
      <c r="A49" s="51" t="s">
        <v>46</v>
      </c>
      <c r="B49" s="51"/>
      <c r="C49" s="52">
        <v>84.394687097254277</v>
      </c>
      <c r="D49" s="52">
        <v>83.800014235398024</v>
      </c>
      <c r="E49" s="52">
        <v>84.446067761351841</v>
      </c>
      <c r="F49" s="52">
        <v>84.656099715272674</v>
      </c>
      <c r="G49" s="52">
        <v>84.647454072770017</v>
      </c>
      <c r="H49" s="52">
        <v>84.368637436754042</v>
      </c>
      <c r="I49" s="52">
        <v>84.776864433766079</v>
      </c>
      <c r="J49" s="52">
        <v>85.103801821945851</v>
      </c>
      <c r="K49" s="52">
        <v>84.926050522092837</v>
      </c>
      <c r="L49" s="52">
        <v>84.826239402211115</v>
      </c>
      <c r="M49" s="52">
        <v>85.075899355784969</v>
      </c>
      <c r="N49" s="52">
        <v>84.923384993543408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Codes</vt:lpstr>
      <vt:lpstr>Orkney Islands</vt:lpstr>
      <vt:lpstr>EastMain</vt:lpstr>
      <vt:lpstr>KirkwalE</vt:lpstr>
      <vt:lpstr>KirkwaWO</vt:lpstr>
      <vt:lpstr>NorthIsO</vt:lpstr>
      <vt:lpstr>Stromnes</vt:lpstr>
      <vt:lpstr>WestMain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2020-08-07T17:45:59Z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