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2. Summary Tables/"/>
    </mc:Choice>
  </mc:AlternateContent>
  <xr:revisionPtr revIDLastSave="170" documentId="8_{9C3C4F0F-826A-400F-B439-865040310A60}" xr6:coauthVersionLast="45" xr6:coauthVersionMax="45" xr10:uidLastSave="{EE60631F-44D3-4A4F-8BB4-1E87B5D3A86A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West Lothian" sheetId="3" r:id="rId3"/>
    <sheet name="Armadale" sheetId="4" r:id="rId4"/>
    <sheet name="Bathgate" sheetId="5" r:id="rId5"/>
    <sheet name="Broxburn" sheetId="6" r:id="rId6"/>
    <sheet name="EastLivi" sheetId="7" r:id="rId7"/>
    <sheet name="Fauldhou" sheetId="8" r:id="rId8"/>
    <sheet name="Linlithg" sheetId="9" r:id="rId9"/>
    <sheet name="LivingsN" sheetId="10" r:id="rId10"/>
    <sheet name="LivingsS" sheetId="11" r:id="rId11"/>
    <sheet name="Whitburn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M30" i="10" l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D17" i="8" l="1"/>
  <c r="D30" i="8" s="1"/>
  <c r="D30" i="6"/>
  <c r="I30" i="6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<sst xmlns="http://schemas.openxmlformats.org/spreadsheetml/2006/main" count="620" uniqueCount="93">
  <si>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</si>
  <si>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</si>
  <si>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</si>
  <si>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</si>
  <si>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</si>
  <si>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</si>
  <si>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</si>
  <si>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</si>
  <si>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</si>
  <si>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</si>
  <si>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</si>
  <si>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</si>
  <si>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</si>
  <si>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</si>
  <si>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</si>
  <si>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</si>
  <si>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</si>
  <si>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</si>
  <si>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</si>
  <si>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</si>
  <si>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</si>
  <si>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</si>
  <si>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</si>
  <si>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</si>
  <si>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</si>
  <si>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</si>
  <si>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</si>
  <si>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</si>
  <si>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</si>
  <si>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</si>
  <si>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</si>
  <si>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</si>
  <si>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</si>
  <si>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</si>
  <si>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</si>
  <si>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</si>
  <si>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</si>
  <si>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</si>
  <si>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</si>
  <si>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</si>
  <si>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</si>
  <si>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</si>
  <si>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</si>
  <si>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</si>
  <si>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</si>
  <si>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</si>
  <si>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</si>
  <si>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</si>
  <si>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</si>
  <si>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</si>
  <si>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</si>
  <si>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</si>
  <si>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</si>
  <si>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</si>
  <si>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West Lothian Multi Member Wards</t>
  </si>
  <si>
    <t>Armadale and Blackridge</t>
  </si>
  <si>
    <t>Armadale</t>
  </si>
  <si>
    <t>Bathgate</t>
  </si>
  <si>
    <t>Broxburn, Uphall and Winchburgh</t>
  </si>
  <si>
    <t>Broxburn</t>
  </si>
  <si>
    <t>East Livingston and East Calder</t>
  </si>
  <si>
    <t>EastLivi</t>
  </si>
  <si>
    <t>Fauldhouse and the Breich Valley</t>
  </si>
  <si>
    <t>Fauldhou</t>
  </si>
  <si>
    <t>Linlithgow</t>
  </si>
  <si>
    <t>Linlithg</t>
  </si>
  <si>
    <t>Livingston North</t>
  </si>
  <si>
    <t>LivingsN</t>
  </si>
  <si>
    <t>Livingston South</t>
  </si>
  <si>
    <t>LivingsS</t>
  </si>
  <si>
    <t>Whitburn and Blackburn</t>
  </si>
  <si>
    <t>Whitburn</t>
  </si>
  <si>
    <t>Summary table for West Lothian</t>
  </si>
  <si>
    <t>Summary table for Armadale and Blackridge</t>
  </si>
  <si>
    <t>Summary table for Bathgate</t>
  </si>
  <si>
    <t>Summary table for Broxburn, Uphall and Winchburgh</t>
  </si>
  <si>
    <t>Summary table for East Livingston and East Calder</t>
  </si>
  <si>
    <t>Summary table for Fauldhouse and the Breich Valley</t>
  </si>
  <si>
    <t>Summary table for Linlithgow</t>
  </si>
  <si>
    <t>Summary table for Livingston North</t>
  </si>
  <si>
    <t>Summary table for Livingston South</t>
  </si>
  <si>
    <t>Summary table for Whitburn and Blackburn</t>
  </si>
  <si>
    <t>West Lothian</t>
  </si>
  <si>
    <t>2018-based principal population projection summary table - West Lothian</t>
  </si>
  <si>
    <t>2018-based principal population projection summary table - Armadale and Blackridge</t>
  </si>
  <si>
    <t>2018-based principal population projection summary table - Bathgate</t>
  </si>
  <si>
    <t>2018-based principal population projection summary table - Broxburn, Uphall and Winchburgh</t>
  </si>
  <si>
    <t>2018-based principal population projection summary table - East Livingston and East Calder</t>
  </si>
  <si>
    <t>2018-based principal population projection summary table - Fauldhouse and the Breich Valley</t>
  </si>
  <si>
    <t>2018-based principal population projection summary table - Linlithgow</t>
  </si>
  <si>
    <t>2018-based principal population projection summary table - Livingston North</t>
  </si>
  <si>
    <t>2018-based principal population projection summary table - Livingston South</t>
  </si>
  <si>
    <t>2018-based principal population projection summary table - Whitburn and Blackburn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</si>
</sst>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9" fontId="0" fillId="2" borderId="0" xfId="1" applyNumberFormat="1" applyFont="1" applyFill="1" applyBorder="1"/>
    <xf numFmtId="0" fontId="15" fillId="2" borderId="0" xfId="0" applyFont="1" applyFill="1" applyBorder="1"/>
    <xf numFmtId="3" fontId="16" fillId="2" borderId="0" xfId="0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6" sqref="B6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82</v>
      </c>
      <c r="D9" s="55" t="s">
        <v>83</v>
      </c>
    </row>
    <row r="10" spans="1:4" x14ac:dyDescent="0.25">
      <c r="A10" s="54" t="s">
        <v>55</v>
      </c>
      <c r="D10" s="55" t="s">
        <v>84</v>
      </c>
    </row>
    <row r="11" spans="1:4" x14ac:dyDescent="0.25">
      <c r="A11" s="54" t="s">
        <v>57</v>
      </c>
      <c r="D11" s="55" t="s">
        <v>85</v>
      </c>
    </row>
    <row r="12" spans="1:4" x14ac:dyDescent="0.25">
      <c r="A12" s="54" t="s">
        <v>58</v>
      </c>
      <c r="D12" s="55" t="s">
        <v>86</v>
      </c>
    </row>
    <row r="13" spans="1:4" x14ac:dyDescent="0.25">
      <c r="A13" s="54" t="s">
        <v>60</v>
      </c>
      <c r="D13" s="55" t="s">
        <v>87</v>
      </c>
    </row>
    <row r="14" spans="1:4" x14ac:dyDescent="0.25">
      <c r="A14" s="54" t="s">
        <v>62</v>
      </c>
      <c r="D14" s="55" t="s">
        <v>88</v>
      </c>
    </row>
    <row r="15" spans="1:4" x14ac:dyDescent="0.25">
      <c r="A15" s="54" t="s">
        <v>64</v>
      </c>
      <c r="D15" s="55" t="s">
        <v>89</v>
      </c>
    </row>
    <row r="16" spans="1:4" x14ac:dyDescent="0.25">
      <c r="A16" s="54" t="s">
        <v>66</v>
      </c>
      <c r="D16" s="55" t="s">
        <v>90</v>
      </c>
    </row>
    <row r="17" spans="1:4" x14ac:dyDescent="0.25">
      <c r="A17" s="54" t="s">
        <v>68</v>
      </c>
      <c r="D17" s="55" t="s">
        <v>91</v>
      </c>
    </row>
    <row r="18" spans="1:4" x14ac:dyDescent="0.25">
      <c r="A18" s="54" t="s">
        <v>70</v>
      </c>
      <c r="D18" s="55" t="s">
        <v>92</v>
      </c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West Lothian'!A1" display="2018-based principal population projection summary table - West Lothian" xr:uid="{8C13A383-8A2F-4E4C-ADE7-42713AD6A7C8}"/>
    <hyperlink ref="D10" location="Armadale!A1" display="2018-based principal population projection summary table - Armadale and Blackridge" xr:uid="{EBE67AB4-B547-4A5A-A4B1-0D8E956FFDCC}"/>
    <hyperlink ref="D11" location="Bathgate!A1" display="2018-based principal population projection summary table - Bathgate" xr:uid="{E1B18499-F634-4753-B982-D88ED63873AE}"/>
    <hyperlink ref="D12" location="Broxburn!A1" display="2018-based principal population projection summary table - Broxburn, Uphall and Winchburgh" xr:uid="{C4B50ADF-354F-4822-88CB-2FB03FE9CA6E}"/>
    <hyperlink ref="D13" location="EastLivi!A1" display="2018-based principal population projection summary table - East Livingston and East Calder" xr:uid="{0F36F2A4-F883-4E29-A8DB-11A050E9D77B}"/>
    <hyperlink ref="D14" location="Fauldhou!A1" display="2018-based principal population projection summary table - Fauldhouse and the Breich Valley" xr:uid="{7EC15C19-EE2C-4ABB-B393-DADEBF6BF999}"/>
    <hyperlink ref="D15" location="Linlithg!A1" display="2018-based principal population projection summary table - Linlithgow" xr:uid="{F816666B-5353-4820-B77B-D590E3FDED93}"/>
    <hyperlink ref="D16:D18" location="Lomond!A1" display="2018-based principal population projection summary table - Lomond" xr:uid="{39CD0E13-ECBF-4A21-8A8A-B54FC6EBD478}"/>
    <hyperlink ref="D16" location="LivingsN!A1" display="2018-based principal population projection summary table - Livingston North" xr:uid="{6DE8CA52-D5A9-4652-B8C4-3230C2862881}"/>
    <hyperlink ref="D17" location="LivingsS!A1" display="2018-based principal population projection summary table - Livingston South" xr:uid="{66459100-C54B-4518-83E1-87898EA6B52B}"/>
    <hyperlink ref="D18" location="Whitburn!A1" display="2018-based principal population projection summary table - Whitburn and Blackburn" xr:uid="{558FF0D7-C100-4E7C-A38F-0059370DD4E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F11D-14E5-45D9-AAC1-B6BB269D76B1}">
  <dimension ref="A1:AA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27" ht="15.75" x14ac:dyDescent="0.25">
      <c r="A1" s="60" t="s">
        <v>8</v>
      </c>
      <c r="B1" s="60"/>
      <c r="C1" s="60"/>
      <c r="D1" s="60"/>
      <c r="E1" s="60"/>
    </row>
    <row r="2" spans="1:27" x14ac:dyDescent="0.25">
      <c r="A2" s="61" t="s">
        <v>79</v>
      </c>
      <c r="B2" s="61"/>
      <c r="C2" s="61"/>
      <c r="D2" s="61"/>
      <c r="E2" s="61"/>
    </row>
    <row r="3" spans="1:27" x14ac:dyDescent="0.25">
      <c r="A3" s="7"/>
      <c r="B3" s="7"/>
      <c r="C3" s="9"/>
      <c r="D3" s="8"/>
      <c r="E3" s="8"/>
    </row>
    <row r="4" spans="1:27" x14ac:dyDescent="0.25">
      <c r="A4" s="5"/>
      <c r="B4" s="6"/>
      <c r="C4" s="8"/>
      <c r="D4" s="8"/>
      <c r="E4" s="8"/>
    </row>
    <row r="5" spans="1:27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27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27" ht="15.75" thickBot="1" x14ac:dyDescent="0.3"/>
    <row r="8" spans="1:27" s="69" customFormat="1" ht="16.5" thickTop="1" thickBot="1" x14ac:dyDescent="0.3">
      <c r="A8" s="63" t="s">
        <v>9</v>
      </c>
      <c r="B8" s="63"/>
      <c r="C8" s="21">
        <v>23497</v>
      </c>
      <c r="D8" s="21">
        <v>23484.577123420851</v>
      </c>
      <c r="E8" s="21">
        <v>23477.58179494592</v>
      </c>
      <c r="F8" s="21">
        <v>23456.512244906353</v>
      </c>
      <c r="G8" s="21">
        <v>23427.457391142594</v>
      </c>
      <c r="H8" s="21">
        <v>23387.851718831018</v>
      </c>
      <c r="I8" s="21">
        <v>23341.392094576891</v>
      </c>
      <c r="J8" s="21">
        <v>23283.279149418897</v>
      </c>
      <c r="K8" s="21">
        <v>23216.283687739833</v>
      </c>
      <c r="L8" s="21">
        <v>23144.766016160196</v>
      </c>
      <c r="M8" s="21">
        <v>23064.570543043403</v>
      </c>
      <c r="N8" s="21">
        <v>22976.855981061941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</row>
    <row r="9" spans="1:27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27" x14ac:dyDescent="0.25">
      <c r="A10" s="59" t="s">
        <v>33</v>
      </c>
      <c r="B10" s="25"/>
      <c r="C10" s="26">
        <f>SUM(C11:C12)</f>
        <v>235.73587162701995</v>
      </c>
      <c r="D10" s="26">
        <f t="shared" ref="D10:N10" si="0">SUM(D11:D12)</f>
        <v>236.07699753233129</v>
      </c>
      <c r="E10" s="26">
        <f t="shared" si="0"/>
        <v>233.91653721583177</v>
      </c>
      <c r="F10" s="26">
        <f t="shared" si="0"/>
        <v>232.78723365759464</v>
      </c>
      <c r="G10" s="26">
        <f t="shared" si="0"/>
        <v>231.49910496126492</v>
      </c>
      <c r="H10" s="26">
        <f t="shared" si="0"/>
        <v>231.17912273258523</v>
      </c>
      <c r="I10" s="26">
        <f t="shared" si="0"/>
        <v>230.65605314825663</v>
      </c>
      <c r="J10" s="26">
        <f t="shared" si="0"/>
        <v>229.31011122285415</v>
      </c>
      <c r="K10" s="26">
        <f t="shared" si="0"/>
        <v>229.10325920535018</v>
      </c>
      <c r="L10" s="26">
        <f t="shared" si="0"/>
        <v>228.55416437036521</v>
      </c>
      <c r="M10" s="26">
        <f t="shared" si="0"/>
        <v>227.90770290126224</v>
      </c>
      <c r="N10" s="26">
        <f t="shared" si="0"/>
        <v>226.44824646526538</v>
      </c>
    </row>
    <row r="11" spans="1:27" x14ac:dyDescent="0.25">
      <c r="A11" s="56" t="s">
        <v>34</v>
      </c>
      <c r="B11" s="18"/>
      <c r="C11" s="22">
        <v>120.82750188742999</v>
      </c>
      <c r="D11" s="22">
        <v>121.08793253407519</v>
      </c>
      <c r="E11" s="22">
        <v>119.72205153957448</v>
      </c>
      <c r="F11" s="22">
        <v>119.12936423289297</v>
      </c>
      <c r="G11" s="22">
        <v>118.52162797910422</v>
      </c>
      <c r="H11" s="22">
        <v>118.34023839510445</v>
      </c>
      <c r="I11" s="22">
        <v>117.9987808737397</v>
      </c>
      <c r="J11" s="22">
        <v>117.78968384055126</v>
      </c>
      <c r="K11" s="22">
        <v>117.30757885043819</v>
      </c>
      <c r="L11" s="22">
        <v>116.89866279839848</v>
      </c>
      <c r="M11" s="22">
        <v>116.50196149346894</v>
      </c>
      <c r="N11" s="22">
        <v>115.93396176993816</v>
      </c>
    </row>
    <row r="12" spans="1:27" x14ac:dyDescent="0.25">
      <c r="A12" s="27" t="s">
        <v>35</v>
      </c>
      <c r="B12" s="28"/>
      <c r="C12" s="29">
        <v>114.90836973958996</v>
      </c>
      <c r="D12" s="29">
        <v>114.9890649982561</v>
      </c>
      <c r="E12" s="29">
        <v>114.19448567625729</v>
      </c>
      <c r="F12" s="29">
        <v>113.65786942470167</v>
      </c>
      <c r="G12" s="29">
        <v>112.9774769821607</v>
      </c>
      <c r="H12" s="29">
        <v>112.83888433748078</v>
      </c>
      <c r="I12" s="29">
        <v>112.65727227451693</v>
      </c>
      <c r="J12" s="29">
        <v>111.52042738230288</v>
      </c>
      <c r="K12" s="29">
        <v>111.79568035491199</v>
      </c>
      <c r="L12" s="29">
        <v>111.65550157196674</v>
      </c>
      <c r="M12" s="29">
        <v>111.4057414077933</v>
      </c>
      <c r="N12" s="29">
        <v>110.51428469532722</v>
      </c>
    </row>
    <row r="13" spans="1:27" x14ac:dyDescent="0.25">
      <c r="A13" s="59" t="s">
        <v>36</v>
      </c>
      <c r="B13" s="18"/>
      <c r="C13" s="26">
        <f>SUM(C14:C15)</f>
        <v>151.14293613099656</v>
      </c>
      <c r="D13" s="26">
        <f t="shared" ref="D13:N13" si="1">SUM(D14:D15)</f>
        <v>159.98680365807255</v>
      </c>
      <c r="E13" s="26">
        <f t="shared" si="1"/>
        <v>168.75618332468409</v>
      </c>
      <c r="F13" s="26">
        <f t="shared" si="1"/>
        <v>176.54135767632818</v>
      </c>
      <c r="G13" s="26">
        <f t="shared" si="1"/>
        <v>177.25642836933713</v>
      </c>
      <c r="H13" s="26">
        <f t="shared" si="1"/>
        <v>185.16895870949435</v>
      </c>
      <c r="I13" s="26">
        <f t="shared" si="1"/>
        <v>190.20638907390304</v>
      </c>
      <c r="J13" s="26">
        <f t="shared" si="1"/>
        <v>196.4450046581257</v>
      </c>
      <c r="K13" s="26">
        <f t="shared" si="1"/>
        <v>199.81755806001632</v>
      </c>
      <c r="L13" s="26">
        <f t="shared" si="1"/>
        <v>206.86234455340161</v>
      </c>
      <c r="M13" s="26">
        <f t="shared" si="1"/>
        <v>213.93914402068617</v>
      </c>
      <c r="N13" s="26">
        <f t="shared" si="1"/>
        <v>217.41479167557543</v>
      </c>
    </row>
    <row r="14" spans="1:27" x14ac:dyDescent="0.25">
      <c r="A14" s="56" t="s">
        <v>37</v>
      </c>
      <c r="B14" s="18"/>
      <c r="C14" s="22">
        <v>81.451546220498088</v>
      </c>
      <c r="D14" s="22">
        <v>85.137620109941835</v>
      </c>
      <c r="E14" s="22">
        <v>89.599879609339794</v>
      </c>
      <c r="F14" s="22">
        <v>93.432274944943686</v>
      </c>
      <c r="G14" s="22">
        <v>93.628148404778571</v>
      </c>
      <c r="H14" s="22">
        <v>97.611338918875077</v>
      </c>
      <c r="I14" s="22">
        <v>100.0599338163162</v>
      </c>
      <c r="J14" s="22">
        <v>102.99509714421339</v>
      </c>
      <c r="K14" s="22">
        <v>104.65680592021587</v>
      </c>
      <c r="L14" s="22">
        <v>108.13509609234798</v>
      </c>
      <c r="M14" s="22">
        <v>111.71679944138324</v>
      </c>
      <c r="N14" s="22">
        <v>113.26125470717338</v>
      </c>
    </row>
    <row r="15" spans="1:27" x14ac:dyDescent="0.25">
      <c r="A15" s="57" t="s">
        <v>38</v>
      </c>
      <c r="B15" s="12"/>
      <c r="C15" s="23">
        <v>69.691389910498472</v>
      </c>
      <c r="D15" s="23">
        <v>74.849183548130711</v>
      </c>
      <c r="E15" s="23">
        <v>79.156303715344293</v>
      </c>
      <c r="F15" s="23">
        <v>83.109082731384476</v>
      </c>
      <c r="G15" s="23">
        <v>83.628279964558544</v>
      </c>
      <c r="H15" s="23">
        <v>87.557619790619256</v>
      </c>
      <c r="I15" s="23">
        <v>90.146455257586823</v>
      </c>
      <c r="J15" s="23">
        <v>93.449907513912322</v>
      </c>
      <c r="K15" s="23">
        <v>95.160752139800437</v>
      </c>
      <c r="L15" s="23">
        <v>98.727248461053634</v>
      </c>
      <c r="M15" s="23">
        <v>102.22234457930293</v>
      </c>
      <c r="N15" s="23">
        <v>104.15353696840205</v>
      </c>
    </row>
    <row r="16" spans="1:27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84.592935496023387</v>
      </c>
      <c r="D17" s="32">
        <f t="shared" ref="D17:N17" si="2">D10-D13</f>
        <v>76.090193874258745</v>
      </c>
      <c r="E17" s="32">
        <f t="shared" si="2"/>
        <v>65.160353891147679</v>
      </c>
      <c r="F17" s="32">
        <f t="shared" si="2"/>
        <v>56.245875981266465</v>
      </c>
      <c r="G17" s="32">
        <f t="shared" si="2"/>
        <v>54.24267659192779</v>
      </c>
      <c r="H17" s="32">
        <f t="shared" si="2"/>
        <v>46.01016402309088</v>
      </c>
      <c r="I17" s="32">
        <f t="shared" si="2"/>
        <v>40.449664074353592</v>
      </c>
      <c r="J17" s="32">
        <f t="shared" si="2"/>
        <v>32.86510656472845</v>
      </c>
      <c r="K17" s="32">
        <f t="shared" si="2"/>
        <v>29.28570114533386</v>
      </c>
      <c r="L17" s="32">
        <f t="shared" si="2"/>
        <v>21.691819816963601</v>
      </c>
      <c r="M17" s="32">
        <f t="shared" si="2"/>
        <v>13.968558880576069</v>
      </c>
      <c r="N17" s="32">
        <f t="shared" si="2"/>
        <v>9.0334547896899551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935.45198065083491</v>
      </c>
      <c r="D19" s="26">
        <f t="shared" ref="D19:N19" si="3">SUM(D20:D21)</f>
        <v>941.27521495721351</v>
      </c>
      <c r="E19" s="26">
        <f t="shared" si="3"/>
        <v>939.85945932687014</v>
      </c>
      <c r="F19" s="26">
        <f t="shared" si="3"/>
        <v>939.81474898645456</v>
      </c>
      <c r="G19" s="26">
        <f t="shared" si="3"/>
        <v>935.71895591017767</v>
      </c>
      <c r="H19" s="26">
        <f t="shared" si="3"/>
        <v>936.09369489718131</v>
      </c>
      <c r="I19" s="26">
        <f t="shared" si="3"/>
        <v>933.5257261170849</v>
      </c>
      <c r="J19" s="26">
        <f t="shared" si="3"/>
        <v>933.12421287279119</v>
      </c>
      <c r="K19" s="26">
        <f t="shared" si="3"/>
        <v>933.08393133385266</v>
      </c>
      <c r="L19" s="26">
        <f t="shared" si="3"/>
        <v>933.21092755131713</v>
      </c>
      <c r="M19" s="26">
        <f t="shared" si="3"/>
        <v>933.21183244075905</v>
      </c>
      <c r="N19" s="26">
        <f t="shared" si="3"/>
        <v>932.14108693976198</v>
      </c>
    </row>
    <row r="20" spans="1:14" x14ac:dyDescent="0.25">
      <c r="A20" s="64" t="s">
        <v>40</v>
      </c>
      <c r="B20" s="64"/>
      <c r="C20" s="22">
        <v>467.79658924984375</v>
      </c>
      <c r="D20" s="22">
        <v>470.22085425678131</v>
      </c>
      <c r="E20" s="22">
        <v>469.54548725115234</v>
      </c>
      <c r="F20" s="22">
        <v>469.4667755825792</v>
      </c>
      <c r="G20" s="22">
        <v>467.37523015638641</v>
      </c>
      <c r="H20" s="22">
        <v>467.9359292746899</v>
      </c>
      <c r="I20" s="22">
        <v>465.93040520508049</v>
      </c>
      <c r="J20" s="22">
        <v>465.77800586049545</v>
      </c>
      <c r="K20" s="22">
        <v>465.85742492807822</v>
      </c>
      <c r="L20" s="22">
        <v>466.37637261798204</v>
      </c>
      <c r="M20" s="22">
        <v>466.40339593450881</v>
      </c>
      <c r="N20" s="22">
        <v>465.81341174570451</v>
      </c>
    </row>
    <row r="21" spans="1:14" x14ac:dyDescent="0.25">
      <c r="A21" s="27" t="s">
        <v>41</v>
      </c>
      <c r="B21" s="27"/>
      <c r="C21" s="29">
        <v>467.65539140099111</v>
      </c>
      <c r="D21" s="29">
        <v>471.0543607004322</v>
      </c>
      <c r="E21" s="29">
        <v>470.31397207571786</v>
      </c>
      <c r="F21" s="29">
        <v>470.34797340387536</v>
      </c>
      <c r="G21" s="29">
        <v>468.34372575379126</v>
      </c>
      <c r="H21" s="29">
        <v>468.15776562249141</v>
      </c>
      <c r="I21" s="29">
        <v>467.59532091200441</v>
      </c>
      <c r="J21" s="29">
        <v>467.34620701229574</v>
      </c>
      <c r="K21" s="29">
        <v>467.2265064057745</v>
      </c>
      <c r="L21" s="29">
        <v>466.83455493333503</v>
      </c>
      <c r="M21" s="29">
        <v>466.80843650625019</v>
      </c>
      <c r="N21" s="29">
        <v>466.32767519405746</v>
      </c>
    </row>
    <row r="22" spans="1:14" x14ac:dyDescent="0.25">
      <c r="A22" s="67" t="s">
        <v>44</v>
      </c>
      <c r="B22" s="67"/>
      <c r="C22" s="26">
        <f>SUM(C23:C24)</f>
        <v>1032.4677927260063</v>
      </c>
      <c r="D22" s="26">
        <f t="shared" ref="D22:N22" si="4">SUM(D23:D24)</f>
        <v>1024.360737306406</v>
      </c>
      <c r="E22" s="26">
        <f t="shared" si="4"/>
        <v>1026.0893632575817</v>
      </c>
      <c r="F22" s="26">
        <f t="shared" si="4"/>
        <v>1025.1154787314804</v>
      </c>
      <c r="G22" s="26">
        <f t="shared" si="4"/>
        <v>1029.5673048136855</v>
      </c>
      <c r="H22" s="26">
        <f t="shared" si="4"/>
        <v>1028.5634831743948</v>
      </c>
      <c r="I22" s="26">
        <f t="shared" si="4"/>
        <v>1032.0883353494344</v>
      </c>
      <c r="J22" s="26">
        <f t="shared" si="4"/>
        <v>1032.9847811165814</v>
      </c>
      <c r="K22" s="26">
        <f t="shared" si="4"/>
        <v>1033.8873040588219</v>
      </c>
      <c r="L22" s="26">
        <f t="shared" si="4"/>
        <v>1035.0982204850784</v>
      </c>
      <c r="M22" s="26">
        <f t="shared" si="4"/>
        <v>1034.8949533027912</v>
      </c>
      <c r="N22" s="26">
        <f t="shared" si="4"/>
        <v>1036.3924226432118</v>
      </c>
    </row>
    <row r="23" spans="1:14" x14ac:dyDescent="0.25">
      <c r="A23" s="64" t="s">
        <v>42</v>
      </c>
      <c r="B23" s="64"/>
      <c r="C23" s="23">
        <v>515.41006543076821</v>
      </c>
      <c r="D23" s="22">
        <v>512.51294256227902</v>
      </c>
      <c r="E23" s="22">
        <v>513.56589915482709</v>
      </c>
      <c r="F23" s="22">
        <v>511.68505492352267</v>
      </c>
      <c r="G23" s="22">
        <v>514.40127776447616</v>
      </c>
      <c r="H23" s="22">
        <v>514.05613269429227</v>
      </c>
      <c r="I23" s="22">
        <v>516.90749603678273</v>
      </c>
      <c r="J23" s="22">
        <v>516.7402749687368</v>
      </c>
      <c r="K23" s="22">
        <v>517.05297741258869</v>
      </c>
      <c r="L23" s="22">
        <v>516.89816040117535</v>
      </c>
      <c r="M23" s="22">
        <v>516.64910954476761</v>
      </c>
      <c r="N23" s="22">
        <v>517.50268662073415</v>
      </c>
    </row>
    <row r="24" spans="1:14" x14ac:dyDescent="0.25">
      <c r="A24" s="57" t="s">
        <v>43</v>
      </c>
      <c r="B24" s="57"/>
      <c r="C24" s="23">
        <v>517.05772729523824</v>
      </c>
      <c r="D24" s="23">
        <v>511.84779474412687</v>
      </c>
      <c r="E24" s="23">
        <v>512.5234641027547</v>
      </c>
      <c r="F24" s="23">
        <v>513.4304238079576</v>
      </c>
      <c r="G24" s="23">
        <v>515.16602704920922</v>
      </c>
      <c r="H24" s="23">
        <v>514.50735048010256</v>
      </c>
      <c r="I24" s="23">
        <v>515.18083931265164</v>
      </c>
      <c r="J24" s="23">
        <v>516.24450614784462</v>
      </c>
      <c r="K24" s="23">
        <v>516.83432664623308</v>
      </c>
      <c r="L24" s="23">
        <v>518.20006008390305</v>
      </c>
      <c r="M24" s="23">
        <v>518.24584375802363</v>
      </c>
      <c r="N24" s="23">
        <v>518.88973602247756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-97.015812075171425</v>
      </c>
      <c r="D26" s="32">
        <f t="shared" ref="D26:N26" si="5">D19-D22</f>
        <v>-83.085522349192502</v>
      </c>
      <c r="E26" s="32">
        <f t="shared" si="5"/>
        <v>-86.229903930711544</v>
      </c>
      <c r="F26" s="32">
        <f t="shared" si="5"/>
        <v>-85.300729745025819</v>
      </c>
      <c r="G26" s="32">
        <f t="shared" si="5"/>
        <v>-93.848348903507826</v>
      </c>
      <c r="H26" s="32">
        <f t="shared" si="5"/>
        <v>-92.469788277213524</v>
      </c>
      <c r="I26" s="32">
        <f t="shared" si="5"/>
        <v>-98.562609232349473</v>
      </c>
      <c r="J26" s="32">
        <f t="shared" si="5"/>
        <v>-99.860568243790226</v>
      </c>
      <c r="K26" s="32">
        <f t="shared" si="5"/>
        <v>-100.80337272496922</v>
      </c>
      <c r="L26" s="32">
        <f t="shared" si="5"/>
        <v>-101.88729293376127</v>
      </c>
      <c r="M26" s="32">
        <f t="shared" si="5"/>
        <v>-101.68312086203218</v>
      </c>
      <c r="N26" s="32">
        <f t="shared" si="5"/>
        <v>-104.25133570344985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-12.422876579148038</v>
      </c>
      <c r="D30" s="32">
        <f t="shared" ref="D30:N30" si="6">D17+D26+D28</f>
        <v>-6.995328474933757</v>
      </c>
      <c r="E30" s="32">
        <f t="shared" si="6"/>
        <v>-21.069550039563865</v>
      </c>
      <c r="F30" s="32">
        <f t="shared" si="6"/>
        <v>-29.054853763759354</v>
      </c>
      <c r="G30" s="32">
        <f t="shared" si="6"/>
        <v>-39.605672311580037</v>
      </c>
      <c r="H30" s="32">
        <f t="shared" si="6"/>
        <v>-46.459624254122645</v>
      </c>
      <c r="I30" s="32">
        <f t="shared" si="6"/>
        <v>-58.112945157995881</v>
      </c>
      <c r="J30" s="32">
        <f t="shared" si="6"/>
        <v>-66.995461679061776</v>
      </c>
      <c r="K30" s="32">
        <f t="shared" si="6"/>
        <v>-71.517671579635362</v>
      </c>
      <c r="L30" s="32">
        <f t="shared" si="6"/>
        <v>-80.195473116797672</v>
      </c>
      <c r="M30" s="32">
        <f t="shared" si="6"/>
        <v>-87.714561981456114</v>
      </c>
      <c r="N30" s="32">
        <f t="shared" si="6"/>
        <v>-95.217880913759899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23484.577123420851</v>
      </c>
      <c r="D32" s="21">
        <v>23477.58179494592</v>
      </c>
      <c r="E32" s="21">
        <v>23456.512244906353</v>
      </c>
      <c r="F32" s="21">
        <v>23427.457391142594</v>
      </c>
      <c r="G32" s="21">
        <v>23387.851718831018</v>
      </c>
      <c r="H32" s="21">
        <v>23341.392094576891</v>
      </c>
      <c r="I32" s="21">
        <v>23283.279149418897</v>
      </c>
      <c r="J32" s="21">
        <v>23216.283687739833</v>
      </c>
      <c r="K32" s="21">
        <v>23144.766016160196</v>
      </c>
      <c r="L32" s="21">
        <v>23064.570543043403</v>
      </c>
      <c r="M32" s="21">
        <v>22976.855981061941</v>
      </c>
      <c r="N32" s="21">
        <v>22881.638100148186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-5.287005396070743E-4</v>
      </c>
      <c r="D34" s="39">
        <f t="shared" ref="D34:N34" si="7">(D32/D8)-1</f>
        <v>-2.9786904137840686E-4</v>
      </c>
      <c r="E34" s="39">
        <f t="shared" si="7"/>
        <v>-8.9743271788333967E-4</v>
      </c>
      <c r="F34" s="39">
        <f t="shared" si="7"/>
        <v>-1.2386689658036021E-3</v>
      </c>
      <c r="G34" s="39">
        <f t="shared" si="7"/>
        <v>-1.6905664003704635E-3</v>
      </c>
      <c r="H34" s="39">
        <f t="shared" si="7"/>
        <v>-1.9864853263422688E-3</v>
      </c>
      <c r="I34" s="39">
        <f t="shared" si="7"/>
        <v>-2.4896949129051826E-3</v>
      </c>
      <c r="J34" s="39">
        <f t="shared" si="7"/>
        <v>-2.8774066251203712E-3</v>
      </c>
      <c r="K34" s="39">
        <f t="shared" si="7"/>
        <v>-3.080496109607922E-3</v>
      </c>
      <c r="L34" s="39">
        <f t="shared" si="7"/>
        <v>-3.4649506960148235E-3</v>
      </c>
      <c r="M34" s="39">
        <f t="shared" si="7"/>
        <v>-3.8030000089430693E-3</v>
      </c>
      <c r="N34" s="39">
        <f t="shared" si="7"/>
        <v>-4.1440778926514765E-3</v>
      </c>
    </row>
    <row r="35" spans="1:14" ht="15.75" thickBot="1" x14ac:dyDescent="0.3">
      <c r="A35" s="40" t="s">
        <v>15</v>
      </c>
      <c r="B35" s="41"/>
      <c r="C35" s="42">
        <f>(C32/$C$8)-1</f>
        <v>-5.287005396070743E-4</v>
      </c>
      <c r="D35" s="42">
        <f t="shared" ref="D35:N35" si="8">(D32/$C$8)-1</f>
        <v>-8.2641209746270317E-4</v>
      </c>
      <c r="E35" s="42">
        <f t="shared" si="8"/>
        <v>-1.7231031660912555E-3</v>
      </c>
      <c r="F35" s="42">
        <f t="shared" si="8"/>
        <v>-2.9596377774782079E-3</v>
      </c>
      <c r="G35" s="42">
        <f t="shared" si="8"/>
        <v>-4.6452007136648099E-3</v>
      </c>
      <c r="H35" s="42">
        <f t="shared" si="8"/>
        <v>-6.6224584169514156E-3</v>
      </c>
      <c r="I35" s="42">
        <f t="shared" si="8"/>
        <v>-9.0956654288251171E-3</v>
      </c>
      <c r="J35" s="42">
        <f t="shared" si="8"/>
        <v>-1.1946900125980653E-2</v>
      </c>
      <c r="K35" s="42">
        <f t="shared" si="8"/>
        <v>-1.4990593856228585E-2</v>
      </c>
      <c r="L35" s="42">
        <f t="shared" si="8"/>
        <v>-1.8403602883627634E-2</v>
      </c>
      <c r="M35" s="42">
        <f t="shared" si="8"/>
        <v>-2.2136613990639598E-2</v>
      </c>
      <c r="N35" s="42">
        <f t="shared" si="8"/>
        <v>-2.6188956030634314E-2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1.5420644393287937</v>
      </c>
      <c r="D41" s="47">
        <v>1.5531804872516326</v>
      </c>
      <c r="E41" s="47">
        <v>1.5450020571556162</v>
      </c>
      <c r="F41" s="47">
        <v>1.5430328530801782</v>
      </c>
      <c r="G41" s="47">
        <v>1.5420651252738526</v>
      </c>
      <c r="H41" s="47">
        <v>1.5477172829534649</v>
      </c>
      <c r="I41" s="47">
        <v>1.5521128635924983</v>
      </c>
      <c r="J41" s="47">
        <v>1.5527043780982928</v>
      </c>
      <c r="K41" s="47">
        <v>1.5612773173484951</v>
      </c>
      <c r="L41" s="47">
        <v>1.5678589066363648</v>
      </c>
      <c r="M41" s="47">
        <v>1.5751855520862406</v>
      </c>
      <c r="N41" s="47">
        <v>1.5786523057675836</v>
      </c>
    </row>
    <row r="43" spans="1:14" x14ac:dyDescent="0.25">
      <c r="A43" s="48" t="s">
        <v>31</v>
      </c>
      <c r="B43" s="48"/>
      <c r="C43" s="49">
        <v>91.5130902066376</v>
      </c>
      <c r="D43" s="49">
        <v>92.717416728013319</v>
      </c>
      <c r="E43" s="49">
        <v>94.039592614539217</v>
      </c>
      <c r="F43" s="49">
        <v>94.579288213833991</v>
      </c>
      <c r="G43" s="49">
        <v>91.487281291950723</v>
      </c>
      <c r="H43" s="49">
        <v>91.964171474359901</v>
      </c>
      <c r="I43" s="49">
        <v>91.105908360040289</v>
      </c>
      <c r="J43" s="49">
        <v>90.861393317614358</v>
      </c>
      <c r="K43" s="49">
        <v>89.404578193258914</v>
      </c>
      <c r="L43" s="49">
        <v>89.475004372451053</v>
      </c>
      <c r="M43" s="49">
        <v>89.543389654394034</v>
      </c>
      <c r="N43" s="49">
        <v>88.311405376801119</v>
      </c>
    </row>
    <row r="44" spans="1:14" x14ac:dyDescent="0.25">
      <c r="A44" s="19" t="s">
        <v>47</v>
      </c>
      <c r="B44" s="19"/>
      <c r="C44" s="50">
        <v>92.449924819610416</v>
      </c>
      <c r="D44" s="50">
        <v>92.717416728013333</v>
      </c>
      <c r="E44" s="50">
        <v>93.879114227540043</v>
      </c>
      <c r="F44" s="50">
        <v>94.265754106233999</v>
      </c>
      <c r="G44" s="50">
        <v>91.046209465465623</v>
      </c>
      <c r="H44" s="50">
        <v>91.377400646331182</v>
      </c>
      <c r="I44" s="50">
        <v>90.397766800258452</v>
      </c>
      <c r="J44" s="50">
        <v>90.032373042908503</v>
      </c>
      <c r="K44" s="50">
        <v>88.500295880178882</v>
      </c>
      <c r="L44" s="50">
        <v>88.477245684757264</v>
      </c>
      <c r="M44" s="50">
        <v>88.4417713892867</v>
      </c>
      <c r="N44" s="50">
        <v>87.137223634625329</v>
      </c>
    </row>
    <row r="45" spans="1:14" x14ac:dyDescent="0.25">
      <c r="A45" s="51" t="s">
        <v>48</v>
      </c>
      <c r="B45" s="51"/>
      <c r="C45" s="52">
        <v>90.441949588387089</v>
      </c>
      <c r="D45" s="52">
        <v>92.717416728013291</v>
      </c>
      <c r="E45" s="52">
        <v>94.221907184723349</v>
      </c>
      <c r="F45" s="52">
        <v>94.934266903092947</v>
      </c>
      <c r="G45" s="52">
        <v>91.986192617041382</v>
      </c>
      <c r="H45" s="52">
        <v>92.627265139576451</v>
      </c>
      <c r="I45" s="52">
        <v>91.905030609776645</v>
      </c>
      <c r="J45" s="52">
        <v>91.792959040617774</v>
      </c>
      <c r="K45" s="52">
        <v>90.420678743978499</v>
      </c>
      <c r="L45" s="52">
        <v>90.593985929745614</v>
      </c>
      <c r="M45" s="52">
        <v>90.779144807471909</v>
      </c>
      <c r="N45" s="52">
        <v>89.624713807586986</v>
      </c>
    </row>
    <row r="47" spans="1:14" x14ac:dyDescent="0.25">
      <c r="A47" s="48" t="s">
        <v>32</v>
      </c>
      <c r="B47" s="48"/>
      <c r="C47" s="49">
        <v>80.533125497317997</v>
      </c>
      <c r="D47" s="49">
        <v>80.352901384626037</v>
      </c>
      <c r="E47" s="49">
        <v>80.167452639198146</v>
      </c>
      <c r="F47" s="49">
        <v>80.096702665309479</v>
      </c>
      <c r="G47" s="49">
        <v>80.493456388377425</v>
      </c>
      <c r="H47" s="49">
        <v>80.422475768473944</v>
      </c>
      <c r="I47" s="49">
        <v>80.532175429375755</v>
      </c>
      <c r="J47" s="49">
        <v>80.565106031924557</v>
      </c>
      <c r="K47" s="49">
        <v>80.754573463256719</v>
      </c>
      <c r="L47" s="49">
        <v>80.744644293696865</v>
      </c>
      <c r="M47" s="49">
        <v>80.732737399300177</v>
      </c>
      <c r="N47" s="49">
        <v>80.89846603639306</v>
      </c>
    </row>
    <row r="48" spans="1:14" x14ac:dyDescent="0.25">
      <c r="A48" s="19" t="s">
        <v>45</v>
      </c>
      <c r="B48" s="19"/>
      <c r="C48" s="50">
        <v>78.425485269780339</v>
      </c>
      <c r="D48" s="50">
        <v>78.382744104901533</v>
      </c>
      <c r="E48" s="50">
        <v>78.217879131918181</v>
      </c>
      <c r="F48" s="50">
        <v>78.161082637994511</v>
      </c>
      <c r="G48" s="50">
        <v>78.600625863366204</v>
      </c>
      <c r="H48" s="50">
        <v>78.55026097192804</v>
      </c>
      <c r="I48" s="50">
        <v>78.684394145790776</v>
      </c>
      <c r="J48" s="50">
        <v>78.733056165052915</v>
      </c>
      <c r="K48" s="50">
        <v>78.949653423283465</v>
      </c>
      <c r="L48" s="50">
        <v>78.953434823485026</v>
      </c>
      <c r="M48" s="50">
        <v>78.959785236877835</v>
      </c>
      <c r="N48" s="50">
        <v>79.148802996660024</v>
      </c>
    </row>
    <row r="49" spans="1:14" x14ac:dyDescent="0.25">
      <c r="A49" s="51" t="s">
        <v>46</v>
      </c>
      <c r="B49" s="51"/>
      <c r="C49" s="52">
        <v>82.536699776639665</v>
      </c>
      <c r="D49" s="52">
        <v>82.243650294666139</v>
      </c>
      <c r="E49" s="52">
        <v>82.056243935913969</v>
      </c>
      <c r="F49" s="52">
        <v>81.967862137711307</v>
      </c>
      <c r="G49" s="52">
        <v>82.318752354638235</v>
      </c>
      <c r="H49" s="52">
        <v>82.239096333775066</v>
      </c>
      <c r="I49" s="52">
        <v>82.325892987412672</v>
      </c>
      <c r="J49" s="52">
        <v>82.341169463112891</v>
      </c>
      <c r="K49" s="52">
        <v>82.505586184879178</v>
      </c>
      <c r="L49" s="52">
        <v>82.487299556249511</v>
      </c>
      <c r="M49" s="52">
        <v>82.468518878828135</v>
      </c>
      <c r="N49" s="52">
        <v>82.613252630362581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CE814-5810-496E-A3D1-CFDC169BDAA6}">
  <dimension ref="A1:AA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27" ht="15.75" x14ac:dyDescent="0.25">
      <c r="A1" s="60" t="s">
        <v>8</v>
      </c>
      <c r="B1" s="60"/>
      <c r="C1" s="60"/>
      <c r="D1" s="60"/>
      <c r="E1" s="60"/>
    </row>
    <row r="2" spans="1:27" x14ac:dyDescent="0.25">
      <c r="A2" s="61" t="s">
        <v>80</v>
      </c>
      <c r="B2" s="61"/>
      <c r="C2" s="61"/>
      <c r="D2" s="61"/>
      <c r="E2" s="61"/>
    </row>
    <row r="3" spans="1:27" x14ac:dyDescent="0.25">
      <c r="A3" s="7"/>
      <c r="B3" s="7"/>
      <c r="C3" s="9"/>
      <c r="D3" s="8"/>
      <c r="E3" s="8"/>
    </row>
    <row r="4" spans="1:27" x14ac:dyDescent="0.25">
      <c r="A4" s="5"/>
      <c r="B4" s="6"/>
      <c r="C4" s="8"/>
      <c r="D4" s="8"/>
      <c r="E4" s="8"/>
    </row>
    <row r="5" spans="1:27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27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27" ht="15.75" thickBot="1" x14ac:dyDescent="0.3"/>
    <row r="8" spans="1:27" s="69" customFormat="1" ht="16.5" thickTop="1" thickBot="1" x14ac:dyDescent="0.3">
      <c r="A8" s="63" t="s">
        <v>9</v>
      </c>
      <c r="B8" s="63"/>
      <c r="C8" s="21">
        <v>24053</v>
      </c>
      <c r="D8" s="21">
        <v>24070.59404789536</v>
      </c>
      <c r="E8" s="21">
        <v>24090.429718556828</v>
      </c>
      <c r="F8" s="21">
        <v>24093.382943534951</v>
      </c>
      <c r="G8" s="21">
        <v>24086.790856235119</v>
      </c>
      <c r="H8" s="21">
        <v>24075.897006528488</v>
      </c>
      <c r="I8" s="21">
        <v>24055.709316795288</v>
      </c>
      <c r="J8" s="21">
        <v>24026.51640648703</v>
      </c>
      <c r="K8" s="21">
        <v>23988.760661465451</v>
      </c>
      <c r="L8" s="21">
        <v>23948.664777340458</v>
      </c>
      <c r="M8" s="21">
        <v>23900.937286340264</v>
      </c>
      <c r="N8" s="21">
        <v>23845.725281755414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</row>
    <row r="9" spans="1:27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27" x14ac:dyDescent="0.25">
      <c r="A10" s="59" t="s">
        <v>33</v>
      </c>
      <c r="B10" s="25"/>
      <c r="C10" s="26">
        <f>SUM(C11:C12)</f>
        <v>227.75327695789196</v>
      </c>
      <c r="D10" s="26">
        <f t="shared" ref="D10:N10" si="0">SUM(D11:D12)</f>
        <v>229.86477623099239</v>
      </c>
      <c r="E10" s="26">
        <f t="shared" si="0"/>
        <v>229.32711066514432</v>
      </c>
      <c r="F10" s="26">
        <f t="shared" si="0"/>
        <v>229.77050363180763</v>
      </c>
      <c r="G10" s="26">
        <f t="shared" si="0"/>
        <v>230.22707975681072</v>
      </c>
      <c r="H10" s="26">
        <f t="shared" si="0"/>
        <v>231.26996557194099</v>
      </c>
      <c r="I10" s="26">
        <f t="shared" si="0"/>
        <v>231.88382437431443</v>
      </c>
      <c r="J10" s="26">
        <f t="shared" si="0"/>
        <v>231.68410765273845</v>
      </c>
      <c r="K10" s="26">
        <f t="shared" si="0"/>
        <v>232.57822811218981</v>
      </c>
      <c r="L10" s="26">
        <f t="shared" si="0"/>
        <v>232.87726994320732</v>
      </c>
      <c r="M10" s="26">
        <f t="shared" si="0"/>
        <v>232.73580527461854</v>
      </c>
      <c r="N10" s="26">
        <f t="shared" si="0"/>
        <v>231.5929625201735</v>
      </c>
    </row>
    <row r="11" spans="1:27" x14ac:dyDescent="0.25">
      <c r="A11" s="56" t="s">
        <v>34</v>
      </c>
      <c r="B11" s="18"/>
      <c r="C11" s="22">
        <v>116.73598638835183</v>
      </c>
      <c r="D11" s="22">
        <v>117.90157790534754</v>
      </c>
      <c r="E11" s="22">
        <v>117.37311303108622</v>
      </c>
      <c r="F11" s="22">
        <v>117.58554619619214</v>
      </c>
      <c r="G11" s="22">
        <v>117.87038356894726</v>
      </c>
      <c r="H11" s="22">
        <v>118.38674070525589</v>
      </c>
      <c r="I11" s="22">
        <v>118.62688278517558</v>
      </c>
      <c r="J11" s="22">
        <v>119.00913416231623</v>
      </c>
      <c r="K11" s="22">
        <v>119.08686470807207</v>
      </c>
      <c r="L11" s="22">
        <v>119.10980282288132</v>
      </c>
      <c r="M11" s="22">
        <v>118.96999302389496</v>
      </c>
      <c r="N11" s="22">
        <v>118.56788507796604</v>
      </c>
    </row>
    <row r="12" spans="1:27" x14ac:dyDescent="0.25">
      <c r="A12" s="27" t="s">
        <v>35</v>
      </c>
      <c r="B12" s="28"/>
      <c r="C12" s="29">
        <v>111.01729056954012</v>
      </c>
      <c r="D12" s="29">
        <v>111.96319832564485</v>
      </c>
      <c r="E12" s="29">
        <v>111.9539976340581</v>
      </c>
      <c r="F12" s="29">
        <v>112.18495743561549</v>
      </c>
      <c r="G12" s="29">
        <v>112.35669618786346</v>
      </c>
      <c r="H12" s="29">
        <v>112.8832248666851</v>
      </c>
      <c r="I12" s="29">
        <v>113.25694158913885</v>
      </c>
      <c r="J12" s="29">
        <v>112.67497349042222</v>
      </c>
      <c r="K12" s="29">
        <v>113.49136340411773</v>
      </c>
      <c r="L12" s="29">
        <v>113.767467120326</v>
      </c>
      <c r="M12" s="29">
        <v>113.76581225072358</v>
      </c>
      <c r="N12" s="29">
        <v>113.02507744220746</v>
      </c>
    </row>
    <row r="13" spans="1:27" x14ac:dyDescent="0.25">
      <c r="A13" s="59" t="s">
        <v>36</v>
      </c>
      <c r="B13" s="18"/>
      <c r="C13" s="26">
        <f>SUM(C14:C15)</f>
        <v>195.04496998033241</v>
      </c>
      <c r="D13" s="26">
        <f t="shared" ref="D13:N13" si="1">SUM(D14:D15)</f>
        <v>206.43530957663646</v>
      </c>
      <c r="E13" s="26">
        <f t="shared" si="1"/>
        <v>217.49839432895524</v>
      </c>
      <c r="F13" s="26">
        <f t="shared" si="1"/>
        <v>226.14006511491604</v>
      </c>
      <c r="G13" s="26">
        <f t="shared" si="1"/>
        <v>225.74963440429815</v>
      </c>
      <c r="H13" s="26">
        <f t="shared" si="1"/>
        <v>234.23698840890339</v>
      </c>
      <c r="I13" s="26">
        <f t="shared" si="1"/>
        <v>239.14540376543599</v>
      </c>
      <c r="J13" s="26">
        <f t="shared" si="1"/>
        <v>245.85196622684623</v>
      </c>
      <c r="K13" s="26">
        <f t="shared" si="1"/>
        <v>248.28528207893129</v>
      </c>
      <c r="L13" s="26">
        <f t="shared" si="1"/>
        <v>255.55193344909284</v>
      </c>
      <c r="M13" s="26">
        <f t="shared" si="1"/>
        <v>262.25213810171158</v>
      </c>
      <c r="N13" s="26">
        <f t="shared" si="1"/>
        <v>265.17709390880202</v>
      </c>
    </row>
    <row r="14" spans="1:27" x14ac:dyDescent="0.25">
      <c r="A14" s="56" t="s">
        <v>37</v>
      </c>
      <c r="B14" s="18"/>
      <c r="C14" s="22">
        <v>100.46725950174671</v>
      </c>
      <c r="D14" s="22">
        <v>105.26149604045439</v>
      </c>
      <c r="E14" s="22">
        <v>110.71600830849422</v>
      </c>
      <c r="F14" s="22">
        <v>115.55528195242425</v>
      </c>
      <c r="G14" s="22">
        <v>115.51189642283327</v>
      </c>
      <c r="H14" s="22">
        <v>119.925365183313</v>
      </c>
      <c r="I14" s="22">
        <v>122.62100336571152</v>
      </c>
      <c r="J14" s="22">
        <v>125.82751591963448</v>
      </c>
      <c r="K14" s="22">
        <v>127.19103800869635</v>
      </c>
      <c r="L14" s="22">
        <v>130.62262371638357</v>
      </c>
      <c r="M14" s="22">
        <v>134.17164992295096</v>
      </c>
      <c r="N14" s="22">
        <v>135.34243742755987</v>
      </c>
    </row>
    <row r="15" spans="1:27" x14ac:dyDescent="0.25">
      <c r="A15" s="57" t="s">
        <v>38</v>
      </c>
      <c r="B15" s="12"/>
      <c r="C15" s="23">
        <v>94.577710478585701</v>
      </c>
      <c r="D15" s="23">
        <v>101.17381353618207</v>
      </c>
      <c r="E15" s="23">
        <v>106.78238602046102</v>
      </c>
      <c r="F15" s="23">
        <v>110.58478316249179</v>
      </c>
      <c r="G15" s="23">
        <v>110.23773798146487</v>
      </c>
      <c r="H15" s="23">
        <v>114.31162322559038</v>
      </c>
      <c r="I15" s="23">
        <v>116.52440039972447</v>
      </c>
      <c r="J15" s="23">
        <v>120.02445030721174</v>
      </c>
      <c r="K15" s="23">
        <v>121.09424407023494</v>
      </c>
      <c r="L15" s="23">
        <v>124.92930973270927</v>
      </c>
      <c r="M15" s="23">
        <v>128.08048817876062</v>
      </c>
      <c r="N15" s="23">
        <v>129.83465648124212</v>
      </c>
    </row>
    <row r="16" spans="1:27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32.708306977559545</v>
      </c>
      <c r="D17" s="32">
        <f t="shared" ref="D17:N17" si="2">D10-D13</f>
        <v>23.429466654355934</v>
      </c>
      <c r="E17" s="32">
        <f t="shared" si="2"/>
        <v>11.828716336189075</v>
      </c>
      <c r="F17" s="32">
        <f t="shared" si="2"/>
        <v>3.6304385168915871</v>
      </c>
      <c r="G17" s="32">
        <f t="shared" si="2"/>
        <v>4.477445352512575</v>
      </c>
      <c r="H17" s="32">
        <f t="shared" si="2"/>
        <v>-2.9670228369623999</v>
      </c>
      <c r="I17" s="32">
        <f t="shared" si="2"/>
        <v>-7.2615793911215576</v>
      </c>
      <c r="J17" s="32">
        <f t="shared" si="2"/>
        <v>-14.167858574107782</v>
      </c>
      <c r="K17" s="32">
        <f t="shared" si="2"/>
        <v>-15.707053966741483</v>
      </c>
      <c r="L17" s="32">
        <f t="shared" si="2"/>
        <v>-22.674663505885519</v>
      </c>
      <c r="M17" s="32">
        <f t="shared" si="2"/>
        <v>-29.516332827093038</v>
      </c>
      <c r="N17" s="32">
        <f t="shared" si="2"/>
        <v>-33.584131388628521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991.45089039172535</v>
      </c>
      <c r="D19" s="26">
        <f t="shared" ref="D19:N19" si="3">SUM(D20:D21)</f>
        <v>997.27746943590182</v>
      </c>
      <c r="E19" s="26">
        <f t="shared" si="3"/>
        <v>993.19454041254971</v>
      </c>
      <c r="F19" s="26">
        <f t="shared" si="3"/>
        <v>993.56695515594765</v>
      </c>
      <c r="G19" s="26">
        <f t="shared" si="3"/>
        <v>991.32317206157268</v>
      </c>
      <c r="H19" s="26">
        <f t="shared" si="3"/>
        <v>990.33512878739862</v>
      </c>
      <c r="I19" s="26">
        <f t="shared" si="3"/>
        <v>987.81425956929934</v>
      </c>
      <c r="J19" s="26">
        <f t="shared" si="3"/>
        <v>987.32886576364274</v>
      </c>
      <c r="K19" s="26">
        <f t="shared" si="3"/>
        <v>986.40541968935827</v>
      </c>
      <c r="L19" s="26">
        <f t="shared" si="3"/>
        <v>987.04663725917158</v>
      </c>
      <c r="M19" s="26">
        <f t="shared" si="3"/>
        <v>986.69729834994041</v>
      </c>
      <c r="N19" s="26">
        <f t="shared" si="3"/>
        <v>986.66681795997215</v>
      </c>
    </row>
    <row r="20" spans="1:14" x14ac:dyDescent="0.25">
      <c r="A20" s="64" t="s">
        <v>40</v>
      </c>
      <c r="B20" s="64"/>
      <c r="C20" s="22">
        <v>497.33469857358341</v>
      </c>
      <c r="D20" s="22">
        <v>499.53161460581367</v>
      </c>
      <c r="E20" s="22">
        <v>499.26980574320731</v>
      </c>
      <c r="F20" s="22">
        <v>498.98508734612881</v>
      </c>
      <c r="G20" s="22">
        <v>497.45594119705356</v>
      </c>
      <c r="H20" s="22">
        <v>497.95735792075516</v>
      </c>
      <c r="I20" s="22">
        <v>495.50069514947387</v>
      </c>
      <c r="J20" s="22">
        <v>495.48945612269074</v>
      </c>
      <c r="K20" s="22">
        <v>495.04590334820176</v>
      </c>
      <c r="L20" s="22">
        <v>495.90944282688673</v>
      </c>
      <c r="M20" s="22">
        <v>495.33614503260873</v>
      </c>
      <c r="N20" s="22">
        <v>495.57175231562724</v>
      </c>
    </row>
    <row r="21" spans="1:14" x14ac:dyDescent="0.25">
      <c r="A21" s="27" t="s">
        <v>41</v>
      </c>
      <c r="B21" s="27"/>
      <c r="C21" s="29">
        <v>494.11619181814194</v>
      </c>
      <c r="D21" s="29">
        <v>497.74585483008815</v>
      </c>
      <c r="E21" s="29">
        <v>493.92473466934234</v>
      </c>
      <c r="F21" s="29">
        <v>494.58186780981885</v>
      </c>
      <c r="G21" s="29">
        <v>493.86723086451917</v>
      </c>
      <c r="H21" s="29">
        <v>492.37777086664352</v>
      </c>
      <c r="I21" s="29">
        <v>492.31356441982541</v>
      </c>
      <c r="J21" s="29">
        <v>491.839409640952</v>
      </c>
      <c r="K21" s="29">
        <v>491.35951634115656</v>
      </c>
      <c r="L21" s="29">
        <v>491.13719443228479</v>
      </c>
      <c r="M21" s="29">
        <v>491.36115331733168</v>
      </c>
      <c r="N21" s="29">
        <v>491.09506564434497</v>
      </c>
    </row>
    <row r="22" spans="1:14" x14ac:dyDescent="0.25">
      <c r="A22" s="67" t="s">
        <v>44</v>
      </c>
      <c r="B22" s="67"/>
      <c r="C22" s="26">
        <f>SUM(C23:C24)</f>
        <v>1006.5651494739266</v>
      </c>
      <c r="D22" s="26">
        <f t="shared" ref="D22:N22" si="4">SUM(D23:D24)</f>
        <v>1000.8712654287829</v>
      </c>
      <c r="E22" s="26">
        <f t="shared" si="4"/>
        <v>1002.0700317706219</v>
      </c>
      <c r="F22" s="26">
        <f t="shared" si="4"/>
        <v>1003.7894809726722</v>
      </c>
      <c r="G22" s="26">
        <f t="shared" si="4"/>
        <v>1006.6944671207142</v>
      </c>
      <c r="H22" s="26">
        <f t="shared" si="4"/>
        <v>1007.5557956836394</v>
      </c>
      <c r="I22" s="26">
        <f t="shared" si="4"/>
        <v>1009.7455904864328</v>
      </c>
      <c r="J22" s="26">
        <f t="shared" si="4"/>
        <v>1010.9167522111161</v>
      </c>
      <c r="K22" s="26">
        <f t="shared" si="4"/>
        <v>1010.7942498476057</v>
      </c>
      <c r="L22" s="26">
        <f t="shared" si="4"/>
        <v>1012.0994647534808</v>
      </c>
      <c r="M22" s="26">
        <f t="shared" si="4"/>
        <v>1012.3929701076999</v>
      </c>
      <c r="N22" s="26">
        <f t="shared" si="4"/>
        <v>1013.0889653317497</v>
      </c>
    </row>
    <row r="23" spans="1:14" x14ac:dyDescent="0.25">
      <c r="A23" s="64" t="s">
        <v>42</v>
      </c>
      <c r="B23" s="64"/>
      <c r="C23" s="23">
        <v>503.07786361476946</v>
      </c>
      <c r="D23" s="22">
        <v>500.95923394143165</v>
      </c>
      <c r="E23" s="22">
        <v>501.78165623360417</v>
      </c>
      <c r="F23" s="22">
        <v>501.595489340634</v>
      </c>
      <c r="G23" s="22">
        <v>503.78693594093932</v>
      </c>
      <c r="H23" s="22">
        <v>503.76970234227059</v>
      </c>
      <c r="I23" s="22">
        <v>505.64191485601486</v>
      </c>
      <c r="J23" s="22">
        <v>505.78723400728569</v>
      </c>
      <c r="K23" s="22">
        <v>505.74716127013772</v>
      </c>
      <c r="L23" s="22">
        <v>504.65520096371807</v>
      </c>
      <c r="M23" s="22">
        <v>504.53439057095119</v>
      </c>
      <c r="N23" s="22">
        <v>505.68243602306956</v>
      </c>
    </row>
    <row r="24" spans="1:14" x14ac:dyDescent="0.25">
      <c r="A24" s="57" t="s">
        <v>43</v>
      </c>
      <c r="B24" s="57"/>
      <c r="C24" s="23">
        <v>503.48728585915711</v>
      </c>
      <c r="D24" s="23">
        <v>499.91203148735121</v>
      </c>
      <c r="E24" s="23">
        <v>500.28837553701777</v>
      </c>
      <c r="F24" s="23">
        <v>502.19399163203815</v>
      </c>
      <c r="G24" s="23">
        <v>502.90753117977488</v>
      </c>
      <c r="H24" s="23">
        <v>503.78609334136877</v>
      </c>
      <c r="I24" s="23">
        <v>504.10367563041785</v>
      </c>
      <c r="J24" s="23">
        <v>505.12951820383034</v>
      </c>
      <c r="K24" s="23">
        <v>505.047088577468</v>
      </c>
      <c r="L24" s="23">
        <v>507.44426378976272</v>
      </c>
      <c r="M24" s="23">
        <v>507.85857953674866</v>
      </c>
      <c r="N24" s="23">
        <v>507.40652930868009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-15.114259082201215</v>
      </c>
      <c r="D26" s="32">
        <f t="shared" ref="D26:N26" si="5">D19-D22</f>
        <v>-3.5937959928810415</v>
      </c>
      <c r="E26" s="32">
        <f t="shared" si="5"/>
        <v>-8.8754913580721677</v>
      </c>
      <c r="F26" s="32">
        <f t="shared" si="5"/>
        <v>-10.222525816724556</v>
      </c>
      <c r="G26" s="32">
        <f t="shared" si="5"/>
        <v>-15.371295059141517</v>
      </c>
      <c r="H26" s="32">
        <f t="shared" si="5"/>
        <v>-17.2206668962408</v>
      </c>
      <c r="I26" s="32">
        <f t="shared" si="5"/>
        <v>-21.931330917133437</v>
      </c>
      <c r="J26" s="32">
        <f t="shared" si="5"/>
        <v>-23.587886447473352</v>
      </c>
      <c r="K26" s="32">
        <f t="shared" si="5"/>
        <v>-24.388830158247401</v>
      </c>
      <c r="L26" s="32">
        <f t="shared" si="5"/>
        <v>-25.052827494309213</v>
      </c>
      <c r="M26" s="32">
        <f t="shared" si="5"/>
        <v>-25.695671757759442</v>
      </c>
      <c r="N26" s="32">
        <f t="shared" si="5"/>
        <v>-26.422147371777555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17.594047895358329</v>
      </c>
      <c r="D30" s="32">
        <f t="shared" ref="D30:N30" si="6">D17+D26+D28</f>
        <v>19.835670661474893</v>
      </c>
      <c r="E30" s="32">
        <f t="shared" si="6"/>
        <v>2.9532249781169071</v>
      </c>
      <c r="F30" s="32">
        <f t="shared" si="6"/>
        <v>-6.5920872998329685</v>
      </c>
      <c r="G30" s="32">
        <f t="shared" si="6"/>
        <v>-10.893849706628941</v>
      </c>
      <c r="H30" s="32">
        <f t="shared" si="6"/>
        <v>-20.1876897332032</v>
      </c>
      <c r="I30" s="32">
        <f t="shared" si="6"/>
        <v>-29.192910308254994</v>
      </c>
      <c r="J30" s="32">
        <f t="shared" si="6"/>
        <v>-37.755745021581134</v>
      </c>
      <c r="K30" s="32">
        <f t="shared" si="6"/>
        <v>-40.095884124988885</v>
      </c>
      <c r="L30" s="32">
        <f t="shared" si="6"/>
        <v>-47.727491000194732</v>
      </c>
      <c r="M30" s="32">
        <f t="shared" si="6"/>
        <v>-55.21200458485248</v>
      </c>
      <c r="N30" s="32">
        <f t="shared" si="6"/>
        <v>-60.006278760406076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24070.59404789536</v>
      </c>
      <c r="D32" s="21">
        <v>24090.429718556828</v>
      </c>
      <c r="E32" s="21">
        <v>24093.382943534951</v>
      </c>
      <c r="F32" s="21">
        <v>24086.790856235119</v>
      </c>
      <c r="G32" s="21">
        <v>24075.897006528488</v>
      </c>
      <c r="H32" s="21">
        <v>24055.709316795288</v>
      </c>
      <c r="I32" s="21">
        <v>24026.51640648703</v>
      </c>
      <c r="J32" s="21">
        <v>23988.760661465451</v>
      </c>
      <c r="K32" s="21">
        <v>23948.664777340458</v>
      </c>
      <c r="L32" s="21">
        <v>23900.937286340264</v>
      </c>
      <c r="M32" s="21">
        <v>23845.725281755414</v>
      </c>
      <c r="N32" s="21">
        <v>23785.719002995007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7.3146999939144308E-4</v>
      </c>
      <c r="D34" s="39">
        <f t="shared" ref="D34:N34" si="7">(D32/D8)-1</f>
        <v>8.2406236514143139E-4</v>
      </c>
      <c r="E34" s="39">
        <f t="shared" si="7"/>
        <v>1.2258913654195069E-4</v>
      </c>
      <c r="F34" s="39">
        <f t="shared" si="7"/>
        <v>-2.7360571636125819E-4</v>
      </c>
      <c r="G34" s="39">
        <f t="shared" si="7"/>
        <v>-4.5227484938326068E-4</v>
      </c>
      <c r="H34" s="39">
        <f t="shared" si="7"/>
        <v>-8.385020806379595E-4</v>
      </c>
      <c r="I34" s="39">
        <f t="shared" si="7"/>
        <v>-1.2135543343915201E-3</v>
      </c>
      <c r="J34" s="39">
        <f t="shared" si="7"/>
        <v>-1.5714198589099615E-3</v>
      </c>
      <c r="K34" s="39">
        <f t="shared" si="7"/>
        <v>-1.6714445856887972E-3</v>
      </c>
      <c r="L34" s="39">
        <f t="shared" si="7"/>
        <v>-1.9929082244849461E-3</v>
      </c>
      <c r="M34" s="39">
        <f t="shared" si="7"/>
        <v>-2.3100351221959636E-3</v>
      </c>
      <c r="N34" s="39">
        <f t="shared" si="7"/>
        <v>-2.5164375606691047E-3</v>
      </c>
    </row>
    <row r="35" spans="1:14" ht="15.75" thickBot="1" x14ac:dyDescent="0.3">
      <c r="A35" s="40" t="s">
        <v>15</v>
      </c>
      <c r="B35" s="41"/>
      <c r="C35" s="42">
        <f>(C32/$C$8)-1</f>
        <v>7.3146999939144308E-4</v>
      </c>
      <c r="D35" s="42">
        <f t="shared" ref="D35:N35" si="8">(D32/$C$8)-1</f>
        <v>1.5561351414306035E-3</v>
      </c>
      <c r="E35" s="42">
        <f t="shared" si="8"/>
        <v>1.6789150432356958E-3</v>
      </c>
      <c r="F35" s="42">
        <f t="shared" si="8"/>
        <v>1.4048499661214464E-3</v>
      </c>
      <c r="G35" s="42">
        <f t="shared" si="8"/>
        <v>9.5193973843121782E-4</v>
      </c>
      <c r="H35" s="42">
        <f t="shared" si="8"/>
        <v>1.1263945434203393E-4</v>
      </c>
      <c r="I35" s="42">
        <f t="shared" si="8"/>
        <v>-1.1010515741475269E-3</v>
      </c>
      <c r="J35" s="42">
        <f t="shared" si="8"/>
        <v>-2.6707412187481072E-3</v>
      </c>
      <c r="K35" s="42">
        <f t="shared" si="8"/>
        <v>-4.3377218084871272E-3</v>
      </c>
      <c r="L35" s="42">
        <f t="shared" si="8"/>
        <v>-6.3219853515044111E-3</v>
      </c>
      <c r="M35" s="42">
        <f t="shared" si="8"/>
        <v>-8.6174164654964081E-3</v>
      </c>
      <c r="N35" s="42">
        <f t="shared" si="8"/>
        <v>-1.1112168835695879E-2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1.5370545707442267</v>
      </c>
      <c r="D41" s="47">
        <v>1.5482566048636772</v>
      </c>
      <c r="E41" s="47">
        <v>1.5399885574511172</v>
      </c>
      <c r="F41" s="47">
        <v>1.5378004351057313</v>
      </c>
      <c r="G41" s="47">
        <v>1.5369366655836707</v>
      </c>
      <c r="H41" s="47">
        <v>1.5427697395261804</v>
      </c>
      <c r="I41" s="47">
        <v>1.547297244415208</v>
      </c>
      <c r="J41" s="47">
        <v>1.5477569892886238</v>
      </c>
      <c r="K41" s="47">
        <v>1.5562759789828287</v>
      </c>
      <c r="L41" s="47">
        <v>1.562808294039312</v>
      </c>
      <c r="M41" s="47">
        <v>1.5703286870216113</v>
      </c>
      <c r="N41" s="47">
        <v>1.5737414469026647</v>
      </c>
    </row>
    <row r="43" spans="1:14" x14ac:dyDescent="0.25">
      <c r="A43" s="48" t="s">
        <v>31</v>
      </c>
      <c r="B43" s="48"/>
      <c r="C43" s="49">
        <v>104.77303083750766</v>
      </c>
      <c r="D43" s="49">
        <v>106.25029596330756</v>
      </c>
      <c r="E43" s="49">
        <v>107.80957469715516</v>
      </c>
      <c r="F43" s="49">
        <v>108.46313722550987</v>
      </c>
      <c r="G43" s="49">
        <v>104.95090572219681</v>
      </c>
      <c r="H43" s="49">
        <v>105.53318451434905</v>
      </c>
      <c r="I43" s="49">
        <v>104.5837926456511</v>
      </c>
      <c r="J43" s="49">
        <v>104.32900269386624</v>
      </c>
      <c r="K43" s="49">
        <v>102.6817035355641</v>
      </c>
      <c r="L43" s="49">
        <v>102.79637027808141</v>
      </c>
      <c r="M43" s="49">
        <v>102.90562799929938</v>
      </c>
      <c r="N43" s="49">
        <v>101.50028473700978</v>
      </c>
    </row>
    <row r="44" spans="1:14" x14ac:dyDescent="0.25">
      <c r="A44" s="19" t="s">
        <v>47</v>
      </c>
      <c r="B44" s="19"/>
      <c r="C44" s="50">
        <v>105.92911855631954</v>
      </c>
      <c r="D44" s="50">
        <v>106.25029596330755</v>
      </c>
      <c r="E44" s="50">
        <v>107.60021345706184</v>
      </c>
      <c r="F44" s="50">
        <v>108.06790303239129</v>
      </c>
      <c r="G44" s="50">
        <v>104.40320657108884</v>
      </c>
      <c r="H44" s="50">
        <v>104.81396997060783</v>
      </c>
      <c r="I44" s="50">
        <v>103.72197509490267</v>
      </c>
      <c r="J44" s="50">
        <v>103.33700661578982</v>
      </c>
      <c r="K44" s="50">
        <v>101.60654479878318</v>
      </c>
      <c r="L44" s="50">
        <v>101.62768881910837</v>
      </c>
      <c r="M44" s="50">
        <v>101.64556265287607</v>
      </c>
      <c r="N44" s="50">
        <v>100.16132363209469</v>
      </c>
    </row>
    <row r="45" spans="1:14" x14ac:dyDescent="0.25">
      <c r="A45" s="51" t="s">
        <v>48</v>
      </c>
      <c r="B45" s="51"/>
      <c r="C45" s="52">
        <v>103.57227500611735</v>
      </c>
      <c r="D45" s="52">
        <v>106.25029596330758</v>
      </c>
      <c r="E45" s="52">
        <v>108.02751036580482</v>
      </c>
      <c r="F45" s="52">
        <v>108.87923681216179</v>
      </c>
      <c r="G45" s="52">
        <v>105.53100822397194</v>
      </c>
      <c r="H45" s="52">
        <v>106.29840519180219</v>
      </c>
      <c r="I45" s="52">
        <v>105.50630235853322</v>
      </c>
      <c r="J45" s="52">
        <v>105.38961779112223</v>
      </c>
      <c r="K45" s="52">
        <v>103.83577022292009</v>
      </c>
      <c r="L45" s="52">
        <v>104.04740516624474</v>
      </c>
      <c r="M45" s="52">
        <v>104.25956462615331</v>
      </c>
      <c r="N45" s="52">
        <v>102.93469387758184</v>
      </c>
    </row>
    <row r="47" spans="1:14" x14ac:dyDescent="0.25">
      <c r="A47" s="48" t="s">
        <v>32</v>
      </c>
      <c r="B47" s="48"/>
      <c r="C47" s="49">
        <v>78.914979570503036</v>
      </c>
      <c r="D47" s="49">
        <v>78.736516144968093</v>
      </c>
      <c r="E47" s="49">
        <v>78.560212601740361</v>
      </c>
      <c r="F47" s="49">
        <v>78.484506605450093</v>
      </c>
      <c r="G47" s="49">
        <v>78.888240546924578</v>
      </c>
      <c r="H47" s="49">
        <v>78.824377350374121</v>
      </c>
      <c r="I47" s="49">
        <v>78.937472072089975</v>
      </c>
      <c r="J47" s="49">
        <v>78.973689150470719</v>
      </c>
      <c r="K47" s="49">
        <v>79.166800375292723</v>
      </c>
      <c r="L47" s="49">
        <v>79.164104025572783</v>
      </c>
      <c r="M47" s="49">
        <v>79.15746931550369</v>
      </c>
      <c r="N47" s="49">
        <v>79.328265029184195</v>
      </c>
    </row>
    <row r="48" spans="1:14" x14ac:dyDescent="0.25">
      <c r="A48" s="19" t="s">
        <v>45</v>
      </c>
      <c r="B48" s="19"/>
      <c r="C48" s="50">
        <v>76.665836604715793</v>
      </c>
      <c r="D48" s="50">
        <v>76.626526318805162</v>
      </c>
      <c r="E48" s="50">
        <v>76.464175672741405</v>
      </c>
      <c r="F48" s="50">
        <v>76.41034206922366</v>
      </c>
      <c r="G48" s="50">
        <v>76.856361976964891</v>
      </c>
      <c r="H48" s="50">
        <v>76.809521243588094</v>
      </c>
      <c r="I48" s="50">
        <v>76.948254332149688</v>
      </c>
      <c r="J48" s="50">
        <v>77.00068928467465</v>
      </c>
      <c r="K48" s="50">
        <v>77.222103947745723</v>
      </c>
      <c r="L48" s="50">
        <v>77.229259595152413</v>
      </c>
      <c r="M48" s="50">
        <v>77.238803173207756</v>
      </c>
      <c r="N48" s="50">
        <v>77.432409984535823</v>
      </c>
    </row>
    <row r="49" spans="1:14" x14ac:dyDescent="0.25">
      <c r="A49" s="51" t="s">
        <v>46</v>
      </c>
      <c r="B49" s="51"/>
      <c r="C49" s="52">
        <v>80.992823179746651</v>
      </c>
      <c r="D49" s="52">
        <v>80.703781408840314</v>
      </c>
      <c r="E49" s="52">
        <v>80.519511461884306</v>
      </c>
      <c r="F49" s="52">
        <v>80.434366583199292</v>
      </c>
      <c r="G49" s="52">
        <v>80.791374480369186</v>
      </c>
      <c r="H49" s="52">
        <v>80.715731824969708</v>
      </c>
      <c r="I49" s="52">
        <v>80.807139530232945</v>
      </c>
      <c r="J49" s="52">
        <v>80.826183287678745</v>
      </c>
      <c r="K49" s="52">
        <v>80.995237558429082</v>
      </c>
      <c r="L49" s="52">
        <v>80.98039875006944</v>
      </c>
      <c r="M49" s="52">
        <v>80.965452393261572</v>
      </c>
      <c r="N49" s="52">
        <v>81.115008757684819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7FE0-0A64-48E9-8DC5-521774851F1C}">
  <dimension ref="A1:AA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27" ht="15.75" x14ac:dyDescent="0.25">
      <c r="A1" s="60" t="s">
        <v>8</v>
      </c>
      <c r="B1" s="60"/>
      <c r="C1" s="60"/>
      <c r="D1" s="60"/>
      <c r="E1" s="60"/>
    </row>
    <row r="2" spans="1:27" x14ac:dyDescent="0.25">
      <c r="A2" s="61" t="s">
        <v>81</v>
      </c>
      <c r="B2" s="61"/>
      <c r="C2" s="61"/>
      <c r="D2" s="61"/>
      <c r="E2" s="61"/>
    </row>
    <row r="3" spans="1:27" x14ac:dyDescent="0.25">
      <c r="A3" s="7"/>
      <c r="B3" s="7"/>
      <c r="C3" s="9"/>
      <c r="D3" s="8"/>
      <c r="E3" s="8"/>
    </row>
    <row r="4" spans="1:27" x14ac:dyDescent="0.25">
      <c r="A4" s="5"/>
      <c r="B4" s="6"/>
      <c r="C4" s="8"/>
      <c r="D4" s="8"/>
      <c r="E4" s="8"/>
    </row>
    <row r="5" spans="1:27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27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27" ht="15.75" thickBot="1" x14ac:dyDescent="0.3"/>
    <row r="8" spans="1:27" s="69" customFormat="1" ht="16.5" thickTop="1" thickBot="1" x14ac:dyDescent="0.3">
      <c r="A8" s="63" t="s">
        <v>9</v>
      </c>
      <c r="B8" s="63"/>
      <c r="C8" s="21">
        <v>21541</v>
      </c>
      <c r="D8" s="21">
        <v>21837.722768408374</v>
      </c>
      <c r="E8" s="21">
        <v>22144.696134928898</v>
      </c>
      <c r="F8" s="21">
        <v>22445.01716942052</v>
      </c>
      <c r="G8" s="21">
        <v>22745.110311846336</v>
      </c>
      <c r="H8" s="21">
        <v>23046.04488316031</v>
      </c>
      <c r="I8" s="21">
        <v>23346.72689239074</v>
      </c>
      <c r="J8" s="21">
        <v>23643.52934371604</v>
      </c>
      <c r="K8" s="21">
        <v>23937.621183063879</v>
      </c>
      <c r="L8" s="21">
        <v>24233.148186554263</v>
      </c>
      <c r="M8" s="21">
        <v>24524.37622064025</v>
      </c>
      <c r="N8" s="21">
        <v>24812.884182477464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</row>
    <row r="9" spans="1:27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27" x14ac:dyDescent="0.25">
      <c r="A10" s="59" t="s">
        <v>33</v>
      </c>
      <c r="B10" s="25"/>
      <c r="C10" s="26">
        <f>SUM(C11:C12)</f>
        <v>245.84861185488421</v>
      </c>
      <c r="D10" s="26">
        <f t="shared" ref="D10:N10" si="0">SUM(D11:D12)</f>
        <v>254.05066641990314</v>
      </c>
      <c r="E10" s="26">
        <f t="shared" si="0"/>
        <v>258.90360235409054</v>
      </c>
      <c r="F10" s="26">
        <f t="shared" si="0"/>
        <v>264.19974022106231</v>
      </c>
      <c r="G10" s="26">
        <f t="shared" si="0"/>
        <v>268.61677233247605</v>
      </c>
      <c r="H10" s="26">
        <f t="shared" si="0"/>
        <v>273.40895673692239</v>
      </c>
      <c r="I10" s="26">
        <f t="shared" si="0"/>
        <v>277.29786330479777</v>
      </c>
      <c r="J10" s="26">
        <f t="shared" si="0"/>
        <v>279.54280516775327</v>
      </c>
      <c r="K10" s="26">
        <f t="shared" si="0"/>
        <v>282.57325568415172</v>
      </c>
      <c r="L10" s="26">
        <f t="shared" si="0"/>
        <v>284.56363321525032</v>
      </c>
      <c r="M10" s="26">
        <f t="shared" si="0"/>
        <v>286.16534395636791</v>
      </c>
      <c r="N10" s="26">
        <f t="shared" si="0"/>
        <v>286.73331328863986</v>
      </c>
    </row>
    <row r="11" spans="1:27" x14ac:dyDescent="0.25">
      <c r="A11" s="56" t="s">
        <v>34</v>
      </c>
      <c r="B11" s="18"/>
      <c r="C11" s="22">
        <v>126.01083325968138</v>
      </c>
      <c r="D11" s="22">
        <v>130.30693492904612</v>
      </c>
      <c r="E11" s="22">
        <v>132.51081259046632</v>
      </c>
      <c r="F11" s="22">
        <v>135.20478158748807</v>
      </c>
      <c r="G11" s="22">
        <v>137.52492548368386</v>
      </c>
      <c r="H11" s="22">
        <v>139.95762565909089</v>
      </c>
      <c r="I11" s="22">
        <v>141.85974901698074</v>
      </c>
      <c r="J11" s="22">
        <v>143.59270275967137</v>
      </c>
      <c r="K11" s="22">
        <v>144.68578311442704</v>
      </c>
      <c r="L11" s="22">
        <v>145.5458415975811</v>
      </c>
      <c r="M11" s="22">
        <v>146.28212850187708</v>
      </c>
      <c r="N11" s="22">
        <v>146.79790857233175</v>
      </c>
    </row>
    <row r="12" spans="1:27" x14ac:dyDescent="0.25">
      <c r="A12" s="27" t="s">
        <v>35</v>
      </c>
      <c r="B12" s="28"/>
      <c r="C12" s="29">
        <v>119.83777859520283</v>
      </c>
      <c r="D12" s="29">
        <v>123.74373149085702</v>
      </c>
      <c r="E12" s="29">
        <v>126.39278976362422</v>
      </c>
      <c r="F12" s="29">
        <v>128.99495863357424</v>
      </c>
      <c r="G12" s="29">
        <v>131.09184684879219</v>
      </c>
      <c r="H12" s="29">
        <v>133.4513310778315</v>
      </c>
      <c r="I12" s="29">
        <v>135.43811428781703</v>
      </c>
      <c r="J12" s="29">
        <v>135.9501024080819</v>
      </c>
      <c r="K12" s="29">
        <v>137.88747256972468</v>
      </c>
      <c r="L12" s="29">
        <v>139.01779161766922</v>
      </c>
      <c r="M12" s="29">
        <v>139.88321545449082</v>
      </c>
      <c r="N12" s="29">
        <v>139.93540471630811</v>
      </c>
    </row>
    <row r="13" spans="1:27" x14ac:dyDescent="0.25">
      <c r="A13" s="59" t="s">
        <v>36</v>
      </c>
      <c r="B13" s="18"/>
      <c r="C13" s="26">
        <f>SUM(C14:C15)</f>
        <v>219.25510603264536</v>
      </c>
      <c r="D13" s="26">
        <f t="shared" ref="D13:N13" si="1">SUM(D14:D15)</f>
        <v>227.53906929166448</v>
      </c>
      <c r="E13" s="26">
        <f t="shared" si="1"/>
        <v>236.85057211957599</v>
      </c>
      <c r="F13" s="26">
        <f t="shared" si="1"/>
        <v>243.07791642466464</v>
      </c>
      <c r="G13" s="26">
        <f t="shared" si="1"/>
        <v>239.63031742371254</v>
      </c>
      <c r="H13" s="26">
        <f t="shared" si="1"/>
        <v>245.57059876161208</v>
      </c>
      <c r="I13" s="26">
        <f t="shared" si="1"/>
        <v>248.21821831084941</v>
      </c>
      <c r="J13" s="26">
        <f t="shared" si="1"/>
        <v>252.02364263380792</v>
      </c>
      <c r="K13" s="26">
        <f t="shared" si="1"/>
        <v>252.75264217866047</v>
      </c>
      <c r="L13" s="26">
        <f t="shared" si="1"/>
        <v>257.61771472282874</v>
      </c>
      <c r="M13" s="26">
        <f t="shared" si="1"/>
        <v>262.49911612430986</v>
      </c>
      <c r="N13" s="26">
        <f t="shared" si="1"/>
        <v>262.94780600938833</v>
      </c>
    </row>
    <row r="14" spans="1:27" x14ac:dyDescent="0.25">
      <c r="A14" s="56" t="s">
        <v>37</v>
      </c>
      <c r="B14" s="18"/>
      <c r="C14" s="22">
        <v>115.79409262897308</v>
      </c>
      <c r="D14" s="22">
        <v>118.0933400264434</v>
      </c>
      <c r="E14" s="22">
        <v>122.02745684587404</v>
      </c>
      <c r="F14" s="22">
        <v>124.74824999840176</v>
      </c>
      <c r="G14" s="22">
        <v>122.80111560483483</v>
      </c>
      <c r="H14" s="22">
        <v>125.24452210402607</v>
      </c>
      <c r="I14" s="22">
        <v>126.40075552574899</v>
      </c>
      <c r="J14" s="22">
        <v>128.26056783164034</v>
      </c>
      <c r="K14" s="22">
        <v>128.43991729866585</v>
      </c>
      <c r="L14" s="22">
        <v>130.83674339073005</v>
      </c>
      <c r="M14" s="22">
        <v>133.06847776766136</v>
      </c>
      <c r="N14" s="22">
        <v>133.36626616596547</v>
      </c>
    </row>
    <row r="15" spans="1:27" x14ac:dyDescent="0.25">
      <c r="A15" s="57" t="s">
        <v>38</v>
      </c>
      <c r="B15" s="12"/>
      <c r="C15" s="23">
        <v>103.46101340367227</v>
      </c>
      <c r="D15" s="23">
        <v>109.44572926522108</v>
      </c>
      <c r="E15" s="23">
        <v>114.82311527370193</v>
      </c>
      <c r="F15" s="23">
        <v>118.32966642626288</v>
      </c>
      <c r="G15" s="23">
        <v>116.82920181887771</v>
      </c>
      <c r="H15" s="23">
        <v>120.32607665758601</v>
      </c>
      <c r="I15" s="23">
        <v>121.8174627851004</v>
      </c>
      <c r="J15" s="23">
        <v>123.76307480216758</v>
      </c>
      <c r="K15" s="23">
        <v>124.31272487999462</v>
      </c>
      <c r="L15" s="23">
        <v>126.7809713320987</v>
      </c>
      <c r="M15" s="23">
        <v>129.4306383566485</v>
      </c>
      <c r="N15" s="23">
        <v>129.58153984342286</v>
      </c>
    </row>
    <row r="16" spans="1:27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26.593505822238853</v>
      </c>
      <c r="D17" s="32">
        <f t="shared" ref="D17:N17" si="2">D10-D13</f>
        <v>26.511597128238662</v>
      </c>
      <c r="E17" s="32">
        <f t="shared" si="2"/>
        <v>22.053030234514551</v>
      </c>
      <c r="F17" s="32">
        <f t="shared" si="2"/>
        <v>21.121823796397678</v>
      </c>
      <c r="G17" s="32">
        <f t="shared" si="2"/>
        <v>28.986454908763506</v>
      </c>
      <c r="H17" s="32">
        <f t="shared" si="2"/>
        <v>27.838357975310316</v>
      </c>
      <c r="I17" s="32">
        <f t="shared" si="2"/>
        <v>29.079644993948364</v>
      </c>
      <c r="J17" s="32">
        <f t="shared" si="2"/>
        <v>27.519162533945348</v>
      </c>
      <c r="K17" s="32">
        <f t="shared" si="2"/>
        <v>29.820613505491252</v>
      </c>
      <c r="L17" s="32">
        <f t="shared" si="2"/>
        <v>26.945918492421583</v>
      </c>
      <c r="M17" s="32">
        <f t="shared" si="2"/>
        <v>23.666227832058041</v>
      </c>
      <c r="N17" s="32">
        <f t="shared" si="2"/>
        <v>23.785507279251533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980.12306739042867</v>
      </c>
      <c r="D19" s="26">
        <f t="shared" ref="D19:N19" si="3">SUM(D20:D21)</f>
        <v>985.65080474167212</v>
      </c>
      <c r="E19" s="26">
        <f t="shared" si="3"/>
        <v>984.18571846565339</v>
      </c>
      <c r="F19" s="26">
        <f t="shared" si="3"/>
        <v>984.76451349765716</v>
      </c>
      <c r="G19" s="26">
        <f t="shared" si="3"/>
        <v>980.46403279093897</v>
      </c>
      <c r="H19" s="26">
        <f t="shared" si="3"/>
        <v>980.13791718377581</v>
      </c>
      <c r="I19" s="26">
        <f t="shared" si="3"/>
        <v>977.4923908423948</v>
      </c>
      <c r="J19" s="26">
        <f t="shared" si="3"/>
        <v>977.30522649716249</v>
      </c>
      <c r="K19" s="26">
        <f t="shared" si="3"/>
        <v>977.05803535603127</v>
      </c>
      <c r="L19" s="26">
        <f t="shared" si="3"/>
        <v>977.30955236843238</v>
      </c>
      <c r="M19" s="26">
        <f t="shared" si="3"/>
        <v>977.99714955315358</v>
      </c>
      <c r="N19" s="26">
        <f t="shared" si="3"/>
        <v>976.92195431087055</v>
      </c>
    </row>
    <row r="20" spans="1:14" x14ac:dyDescent="0.25">
      <c r="A20" s="64" t="s">
        <v>40</v>
      </c>
      <c r="B20" s="64"/>
      <c r="C20" s="22">
        <v>490.42591382552564</v>
      </c>
      <c r="D20" s="22">
        <v>492.65404912546757</v>
      </c>
      <c r="E20" s="22">
        <v>492.00170852212335</v>
      </c>
      <c r="F20" s="22">
        <v>492.6764858170331</v>
      </c>
      <c r="G20" s="22">
        <v>490.1829180619668</v>
      </c>
      <c r="H20" s="22">
        <v>490.50865049658825</v>
      </c>
      <c r="I20" s="22">
        <v>488.27199890893354</v>
      </c>
      <c r="J20" s="22">
        <v>488.41947273456799</v>
      </c>
      <c r="K20" s="22">
        <v>488.44493508600488</v>
      </c>
      <c r="L20" s="22">
        <v>489.06549227217977</v>
      </c>
      <c r="M20" s="22">
        <v>489.30562344595313</v>
      </c>
      <c r="N20" s="22">
        <v>488.74521081463382</v>
      </c>
    </row>
    <row r="21" spans="1:14" x14ac:dyDescent="0.25">
      <c r="A21" s="27" t="s">
        <v>41</v>
      </c>
      <c r="B21" s="27"/>
      <c r="C21" s="29">
        <v>489.69715356490303</v>
      </c>
      <c r="D21" s="29">
        <v>492.9967556162045</v>
      </c>
      <c r="E21" s="29">
        <v>492.18400994353004</v>
      </c>
      <c r="F21" s="29">
        <v>492.08802768062412</v>
      </c>
      <c r="G21" s="29">
        <v>490.28111472897211</v>
      </c>
      <c r="H21" s="29">
        <v>489.62926668718757</v>
      </c>
      <c r="I21" s="29">
        <v>489.2203919334612</v>
      </c>
      <c r="J21" s="29">
        <v>488.8857537625945</v>
      </c>
      <c r="K21" s="29">
        <v>488.61310027002634</v>
      </c>
      <c r="L21" s="29">
        <v>488.24406009625267</v>
      </c>
      <c r="M21" s="29">
        <v>488.69152610720039</v>
      </c>
      <c r="N21" s="29">
        <v>488.17674349623672</v>
      </c>
    </row>
    <row r="22" spans="1:14" x14ac:dyDescent="0.25">
      <c r="A22" s="67" t="s">
        <v>44</v>
      </c>
      <c r="B22" s="67"/>
      <c r="C22" s="26">
        <f>SUM(C23:C24)</f>
        <v>709.9938048042975</v>
      </c>
      <c r="D22" s="26">
        <f t="shared" ref="D22:N22" si="4">SUM(D23:D24)</f>
        <v>705.18903534938238</v>
      </c>
      <c r="E22" s="26">
        <f t="shared" si="4"/>
        <v>705.91771420854434</v>
      </c>
      <c r="F22" s="26">
        <f t="shared" si="4"/>
        <v>705.79319486823704</v>
      </c>
      <c r="G22" s="26">
        <f t="shared" si="4"/>
        <v>708.5159163857362</v>
      </c>
      <c r="H22" s="26">
        <f t="shared" si="4"/>
        <v>707.2942659286532</v>
      </c>
      <c r="I22" s="26">
        <f t="shared" si="4"/>
        <v>709.76958451104315</v>
      </c>
      <c r="J22" s="26">
        <f t="shared" si="4"/>
        <v>710.73254968327115</v>
      </c>
      <c r="K22" s="26">
        <f t="shared" si="4"/>
        <v>711.35164537113189</v>
      </c>
      <c r="L22" s="26">
        <f t="shared" si="4"/>
        <v>713.0274367748691</v>
      </c>
      <c r="M22" s="26">
        <f t="shared" si="4"/>
        <v>713.15541554800052</v>
      </c>
      <c r="N22" s="26">
        <f t="shared" si="4"/>
        <v>712.65535085369459</v>
      </c>
    </row>
    <row r="23" spans="1:14" x14ac:dyDescent="0.25">
      <c r="A23" s="64" t="s">
        <v>42</v>
      </c>
      <c r="B23" s="64"/>
      <c r="C23" s="23">
        <v>355.31367408193802</v>
      </c>
      <c r="D23" s="22">
        <v>353.38183427472956</v>
      </c>
      <c r="E23" s="22">
        <v>353.35379718807246</v>
      </c>
      <c r="F23" s="22">
        <v>352.91102710420256</v>
      </c>
      <c r="G23" s="22">
        <v>355.0731771001544</v>
      </c>
      <c r="H23" s="22">
        <v>353.82887429887091</v>
      </c>
      <c r="I23" s="22">
        <v>355.82894559503859</v>
      </c>
      <c r="J23" s="22">
        <v>355.98848880476135</v>
      </c>
      <c r="K23" s="22">
        <v>356.56989008782386</v>
      </c>
      <c r="L23" s="22">
        <v>356.41709383981458</v>
      </c>
      <c r="M23" s="22">
        <v>355.91270614690757</v>
      </c>
      <c r="N23" s="22">
        <v>356.38755790724969</v>
      </c>
    </row>
    <row r="24" spans="1:14" x14ac:dyDescent="0.25">
      <c r="A24" s="57" t="s">
        <v>43</v>
      </c>
      <c r="B24" s="57"/>
      <c r="C24" s="23">
        <v>354.68013072235942</v>
      </c>
      <c r="D24" s="23">
        <v>351.80720107465282</v>
      </c>
      <c r="E24" s="23">
        <v>352.56391702047188</v>
      </c>
      <c r="F24" s="23">
        <v>352.88216776403448</v>
      </c>
      <c r="G24" s="23">
        <v>353.44273928558181</v>
      </c>
      <c r="H24" s="23">
        <v>353.46539162978235</v>
      </c>
      <c r="I24" s="23">
        <v>353.94063891600456</v>
      </c>
      <c r="J24" s="23">
        <v>354.7440608785098</v>
      </c>
      <c r="K24" s="23">
        <v>354.78175528330803</v>
      </c>
      <c r="L24" s="23">
        <v>356.61034293505458</v>
      </c>
      <c r="M24" s="23">
        <v>357.24270940109301</v>
      </c>
      <c r="N24" s="23">
        <v>356.2677929464449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270.12926258613118</v>
      </c>
      <c r="D26" s="32">
        <f t="shared" ref="D26:N26" si="5">D19-D22</f>
        <v>280.46176939228974</v>
      </c>
      <c r="E26" s="32">
        <f t="shared" si="5"/>
        <v>278.26800425710906</v>
      </c>
      <c r="F26" s="32">
        <f t="shared" si="5"/>
        <v>278.97131862942013</v>
      </c>
      <c r="G26" s="32">
        <f t="shared" si="5"/>
        <v>271.94811640520277</v>
      </c>
      <c r="H26" s="32">
        <f t="shared" si="5"/>
        <v>272.84365125512261</v>
      </c>
      <c r="I26" s="32">
        <f t="shared" si="5"/>
        <v>267.72280633135165</v>
      </c>
      <c r="J26" s="32">
        <f t="shared" si="5"/>
        <v>266.57267681389135</v>
      </c>
      <c r="K26" s="32">
        <f t="shared" si="5"/>
        <v>265.70638998489937</v>
      </c>
      <c r="L26" s="32">
        <f t="shared" si="5"/>
        <v>264.28211559356328</v>
      </c>
      <c r="M26" s="32">
        <f t="shared" si="5"/>
        <v>264.84173400515306</v>
      </c>
      <c r="N26" s="32">
        <f t="shared" si="5"/>
        <v>264.26660345717596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296.72276840837003</v>
      </c>
      <c r="D30" s="32">
        <f t="shared" ref="D30:N30" si="6">D17+D26+D28</f>
        <v>306.97336652052843</v>
      </c>
      <c r="E30" s="32">
        <f t="shared" si="6"/>
        <v>300.32103449162361</v>
      </c>
      <c r="F30" s="32">
        <f t="shared" si="6"/>
        <v>300.0931424258178</v>
      </c>
      <c r="G30" s="32">
        <f t="shared" si="6"/>
        <v>300.93457131396627</v>
      </c>
      <c r="H30" s="32">
        <f t="shared" si="6"/>
        <v>300.68200923043293</v>
      </c>
      <c r="I30" s="32">
        <f t="shared" si="6"/>
        <v>296.80245132530001</v>
      </c>
      <c r="J30" s="32">
        <f t="shared" si="6"/>
        <v>294.0918393478367</v>
      </c>
      <c r="K30" s="32">
        <f t="shared" si="6"/>
        <v>295.5270034903906</v>
      </c>
      <c r="L30" s="32">
        <f t="shared" si="6"/>
        <v>291.22803408598486</v>
      </c>
      <c r="M30" s="32">
        <f t="shared" si="6"/>
        <v>288.5079618372111</v>
      </c>
      <c r="N30" s="32">
        <f t="shared" si="6"/>
        <v>288.05211073642749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21837.722768408374</v>
      </c>
      <c r="D32" s="21">
        <v>22144.696134928898</v>
      </c>
      <c r="E32" s="21">
        <v>22445.01716942052</v>
      </c>
      <c r="F32" s="21">
        <v>22745.110311846336</v>
      </c>
      <c r="G32" s="21">
        <v>23046.04488316031</v>
      </c>
      <c r="H32" s="21">
        <v>23346.72689239074</v>
      </c>
      <c r="I32" s="21">
        <v>23643.52934371604</v>
      </c>
      <c r="J32" s="21">
        <v>23937.621183063879</v>
      </c>
      <c r="K32" s="21">
        <v>24233.148186554263</v>
      </c>
      <c r="L32" s="21">
        <v>24524.37622064025</v>
      </c>
      <c r="M32" s="21">
        <v>24812.884182477464</v>
      </c>
      <c r="N32" s="21">
        <v>25100.936293213894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1.3774790790045621E-2</v>
      </c>
      <c r="D34" s="39">
        <f t="shared" ref="D34:N34" si="7">(D32/D8)-1</f>
        <v>1.405702278465637E-2</v>
      </c>
      <c r="E34" s="39">
        <f t="shared" si="7"/>
        <v>1.3561759107542093E-2</v>
      </c>
      <c r="F34" s="39">
        <f t="shared" si="7"/>
        <v>1.3370145371716102E-2</v>
      </c>
      <c r="G34" s="39">
        <f t="shared" si="7"/>
        <v>1.3230736944689125E-2</v>
      </c>
      <c r="H34" s="39">
        <f t="shared" si="7"/>
        <v>1.3047011352917082E-2</v>
      </c>
      <c r="I34" s="39">
        <f t="shared" si="7"/>
        <v>1.2712807782149449E-2</v>
      </c>
      <c r="J34" s="39">
        <f t="shared" si="7"/>
        <v>1.2438576114103039E-2</v>
      </c>
      <c r="K34" s="39">
        <f t="shared" si="7"/>
        <v>1.2345713102832168E-2</v>
      </c>
      <c r="L34" s="39">
        <f t="shared" si="7"/>
        <v>1.2017754847369444E-2</v>
      </c>
      <c r="M34" s="39">
        <f t="shared" si="7"/>
        <v>1.1764130481508372E-2</v>
      </c>
      <c r="N34" s="39">
        <f t="shared" si="7"/>
        <v>1.1608973330873296E-2</v>
      </c>
    </row>
    <row r="35" spans="1:14" ht="15.75" thickBot="1" x14ac:dyDescent="0.3">
      <c r="A35" s="40" t="s">
        <v>15</v>
      </c>
      <c r="B35" s="41"/>
      <c r="C35" s="42">
        <f>(C32/$C$8)-1</f>
        <v>1.3774790790045621E-2</v>
      </c>
      <c r="D35" s="42">
        <f t="shared" ref="D35:N35" si="8">(D32/$C$8)-1</f>
        <v>2.8025446122691422E-2</v>
      </c>
      <c r="E35" s="42">
        <f t="shared" si="8"/>
        <v>4.1967279579430805E-2</v>
      </c>
      <c r="F35" s="42">
        <f t="shared" si="8"/>
        <v>5.5898533579979315E-2</v>
      </c>
      <c r="G35" s="42">
        <f t="shared" si="8"/>
        <v>6.9868849318059034E-2</v>
      </c>
      <c r="H35" s="42">
        <f t="shared" si="8"/>
        <v>8.3827440341244008E-2</v>
      </c>
      <c r="I35" s="42">
        <f t="shared" si="8"/>
        <v>9.7605930259321294E-2</v>
      </c>
      <c r="J35" s="42">
        <f t="shared" si="8"/>
        <v>0.11125858516614273</v>
      </c>
      <c r="K35" s="42">
        <f t="shared" si="8"/>
        <v>0.12497786484166307</v>
      </c>
      <c r="L35" s="42">
        <f t="shared" si="8"/>
        <v>0.13849757303004728</v>
      </c>
      <c r="M35" s="42">
        <f t="shared" si="8"/>
        <v>0.1518910070320536</v>
      </c>
      <c r="N35" s="42">
        <f t="shared" si="8"/>
        <v>0.1652632790127615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1.708650633975874</v>
      </c>
      <c r="D41" s="47">
        <v>1.7215745018079365</v>
      </c>
      <c r="E41" s="47">
        <v>1.7129873647323579</v>
      </c>
      <c r="F41" s="47">
        <v>1.7114385576767595</v>
      </c>
      <c r="G41" s="47">
        <v>1.7106986267149542</v>
      </c>
      <c r="H41" s="47">
        <v>1.7173819390997513</v>
      </c>
      <c r="I41" s="47">
        <v>1.722664616760696</v>
      </c>
      <c r="J41" s="47">
        <v>1.7233104467525771</v>
      </c>
      <c r="K41" s="47">
        <v>1.7327624626458749</v>
      </c>
      <c r="L41" s="47">
        <v>1.740221349679447</v>
      </c>
      <c r="M41" s="47">
        <v>1.7481691535743744</v>
      </c>
      <c r="N41" s="47">
        <v>1.7523373959051241</v>
      </c>
    </row>
    <row r="43" spans="1:14" x14ac:dyDescent="0.25">
      <c r="A43" s="48" t="s">
        <v>31</v>
      </c>
      <c r="B43" s="48"/>
      <c r="C43" s="49">
        <v>104.58055651777872</v>
      </c>
      <c r="D43" s="49">
        <v>106.05933812024371</v>
      </c>
      <c r="E43" s="49">
        <v>107.64513988522604</v>
      </c>
      <c r="F43" s="49">
        <v>108.33177173735191</v>
      </c>
      <c r="G43" s="49">
        <v>104.85009588798911</v>
      </c>
      <c r="H43" s="49">
        <v>105.45650032725922</v>
      </c>
      <c r="I43" s="49">
        <v>104.52241310623134</v>
      </c>
      <c r="J43" s="49">
        <v>104.27006771040153</v>
      </c>
      <c r="K43" s="49">
        <v>102.64961292651724</v>
      </c>
      <c r="L43" s="49">
        <v>102.74220496195632</v>
      </c>
      <c r="M43" s="49">
        <v>102.83619123972764</v>
      </c>
      <c r="N43" s="49">
        <v>101.40453862761102</v>
      </c>
    </row>
    <row r="44" spans="1:14" x14ac:dyDescent="0.25">
      <c r="A44" s="19" t="s">
        <v>47</v>
      </c>
      <c r="B44" s="19"/>
      <c r="C44" s="50">
        <v>105.69728493907097</v>
      </c>
      <c r="D44" s="50">
        <v>106.05933812024367</v>
      </c>
      <c r="E44" s="50">
        <v>107.44122685901635</v>
      </c>
      <c r="F44" s="50">
        <v>107.93410104445837</v>
      </c>
      <c r="G44" s="50">
        <v>104.29788302649791</v>
      </c>
      <c r="H44" s="50">
        <v>104.70248863046868</v>
      </c>
      <c r="I44" s="50">
        <v>103.61082652653438</v>
      </c>
      <c r="J44" s="50">
        <v>103.22646146187982</v>
      </c>
      <c r="K44" s="50">
        <v>101.50260945070136</v>
      </c>
      <c r="L44" s="50">
        <v>101.48781773882993</v>
      </c>
      <c r="M44" s="50">
        <v>101.46162928765874</v>
      </c>
      <c r="N44" s="50">
        <v>99.954005178776384</v>
      </c>
    </row>
    <row r="45" spans="1:14" x14ac:dyDescent="0.25">
      <c r="A45" s="51" t="s">
        <v>48</v>
      </c>
      <c r="B45" s="51"/>
      <c r="C45" s="52">
        <v>103.3583656149183</v>
      </c>
      <c r="D45" s="52">
        <v>106.05933812024372</v>
      </c>
      <c r="E45" s="52">
        <v>107.86269711565271</v>
      </c>
      <c r="F45" s="52">
        <v>108.75419882819367</v>
      </c>
      <c r="G45" s="52">
        <v>105.43687473733074</v>
      </c>
      <c r="H45" s="52">
        <v>106.25295502718191</v>
      </c>
      <c r="I45" s="52">
        <v>105.48541092588073</v>
      </c>
      <c r="J45" s="52">
        <v>105.37409948923676</v>
      </c>
      <c r="K45" s="52">
        <v>103.86224673067041</v>
      </c>
      <c r="L45" s="52">
        <v>104.06965279908884</v>
      </c>
      <c r="M45" s="52">
        <v>104.28876470139943</v>
      </c>
      <c r="N45" s="52">
        <v>102.94206753383236</v>
      </c>
    </row>
    <row r="47" spans="1:14" x14ac:dyDescent="0.25">
      <c r="A47" s="48" t="s">
        <v>32</v>
      </c>
      <c r="B47" s="48"/>
      <c r="C47" s="49">
        <v>78.88103550574337</v>
      </c>
      <c r="D47" s="49">
        <v>78.720677709116231</v>
      </c>
      <c r="E47" s="49">
        <v>78.545873279126567</v>
      </c>
      <c r="F47" s="49">
        <v>78.476231831874713</v>
      </c>
      <c r="G47" s="49">
        <v>78.876283131371579</v>
      </c>
      <c r="H47" s="49">
        <v>78.818599612109026</v>
      </c>
      <c r="I47" s="49">
        <v>78.934330509094082</v>
      </c>
      <c r="J47" s="49">
        <v>78.968151189755076</v>
      </c>
      <c r="K47" s="49">
        <v>79.165017447061032</v>
      </c>
      <c r="L47" s="49">
        <v>79.159902208674893</v>
      </c>
      <c r="M47" s="49">
        <v>79.159180143547886</v>
      </c>
      <c r="N47" s="49">
        <v>79.330257039872436</v>
      </c>
    </row>
    <row r="48" spans="1:14" x14ac:dyDescent="0.25">
      <c r="A48" s="19" t="s">
        <v>45</v>
      </c>
      <c r="B48" s="19"/>
      <c r="C48" s="50">
        <v>76.689145930368767</v>
      </c>
      <c r="D48" s="50">
        <v>76.64979165018589</v>
      </c>
      <c r="E48" s="50">
        <v>76.487410095013857</v>
      </c>
      <c r="F48" s="50">
        <v>76.433538708113872</v>
      </c>
      <c r="G48" s="50">
        <v>76.879470592676483</v>
      </c>
      <c r="H48" s="50">
        <v>76.832585238185217</v>
      </c>
      <c r="I48" s="50">
        <v>76.971257796811827</v>
      </c>
      <c r="J48" s="50">
        <v>77.023643839913063</v>
      </c>
      <c r="K48" s="50">
        <v>77.244993992505613</v>
      </c>
      <c r="L48" s="50">
        <v>77.252106591387843</v>
      </c>
      <c r="M48" s="50">
        <v>77.261609400559294</v>
      </c>
      <c r="N48" s="50">
        <v>77.455155004843249</v>
      </c>
    </row>
    <row r="49" spans="1:14" x14ac:dyDescent="0.25">
      <c r="A49" s="51" t="s">
        <v>46</v>
      </c>
      <c r="B49" s="51"/>
      <c r="C49" s="52">
        <v>81.013264963443802</v>
      </c>
      <c r="D49" s="52">
        <v>80.724180200322834</v>
      </c>
      <c r="E49" s="52">
        <v>80.539874912923693</v>
      </c>
      <c r="F49" s="52">
        <v>80.454690475447862</v>
      </c>
      <c r="G49" s="52">
        <v>80.81160946348264</v>
      </c>
      <c r="H49" s="52">
        <v>80.735917292746379</v>
      </c>
      <c r="I49" s="52">
        <v>80.827262977711726</v>
      </c>
      <c r="J49" s="52">
        <v>80.846257710504503</v>
      </c>
      <c r="K49" s="52">
        <v>81.01524735034856</v>
      </c>
      <c r="L49" s="52">
        <v>81.000364902740358</v>
      </c>
      <c r="M49" s="52">
        <v>80.985370052624816</v>
      </c>
      <c r="N49" s="52">
        <v>81.134860188543854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C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3" ht="24" customHeight="1" x14ac:dyDescent="0.25">
      <c r="A1" s="4" t="s">
        <v>53</v>
      </c>
      <c r="B1" s="4" t="s">
        <v>6</v>
      </c>
    </row>
    <row r="2" spans="1:3" x14ac:dyDescent="0.25">
      <c r="A2" s="54" t="s">
        <v>55</v>
      </c>
      <c r="B2" s="54" t="s">
        <v>56</v>
      </c>
      <c r="C2" s="54"/>
    </row>
    <row r="3" spans="1:3" x14ac:dyDescent="0.25">
      <c r="A3" s="54" t="s">
        <v>57</v>
      </c>
      <c r="B3" s="54" t="s">
        <v>57</v>
      </c>
      <c r="C3" s="54"/>
    </row>
    <row r="4" spans="1:3" x14ac:dyDescent="0.25">
      <c r="A4" s="54" t="s">
        <v>58</v>
      </c>
      <c r="B4" s="54" t="s">
        <v>59</v>
      </c>
      <c r="C4" s="54"/>
    </row>
    <row r="5" spans="1:3" x14ac:dyDescent="0.25">
      <c r="A5" s="54" t="s">
        <v>60</v>
      </c>
      <c r="B5" s="54" t="s">
        <v>61</v>
      </c>
      <c r="C5" s="54"/>
    </row>
    <row r="6" spans="1:3" x14ac:dyDescent="0.25">
      <c r="A6" s="54" t="s">
        <v>62</v>
      </c>
      <c r="B6" s="54" t="s">
        <v>63</v>
      </c>
      <c r="C6" s="54"/>
    </row>
    <row r="7" spans="1:3" x14ac:dyDescent="0.25">
      <c r="A7" s="54" t="s">
        <v>64</v>
      </c>
      <c r="B7" s="54" t="s">
        <v>65</v>
      </c>
      <c r="C7" s="54"/>
    </row>
    <row r="8" spans="1:3" x14ac:dyDescent="0.25">
      <c r="A8" s="54" t="s">
        <v>66</v>
      </c>
      <c r="B8" s="54" t="s">
        <v>67</v>
      </c>
      <c r="C8" s="54"/>
    </row>
    <row r="9" spans="1:3" x14ac:dyDescent="0.25">
      <c r="A9" s="54" t="s">
        <v>68</v>
      </c>
      <c r="B9" s="54" t="s">
        <v>69</v>
      </c>
      <c r="C9" s="54"/>
    </row>
    <row r="10" spans="1:3" x14ac:dyDescent="0.25">
      <c r="A10" s="54" t="s">
        <v>70</v>
      </c>
      <c r="B10" s="54" t="s">
        <v>71</v>
      </c>
      <c r="C10" s="54"/>
    </row>
    <row r="11" spans="1:3" x14ac:dyDescent="0.25">
      <c r="A11" s="54"/>
      <c r="B11" s="54"/>
    </row>
    <row r="12" spans="1:3" x14ac:dyDescent="0.25">
      <c r="A12" s="54"/>
      <c r="B12" s="54"/>
    </row>
    <row r="13" spans="1:3" x14ac:dyDescent="0.25">
      <c r="A13" s="54"/>
      <c r="B13" s="54"/>
    </row>
    <row r="14" spans="1:3" x14ac:dyDescent="0.25">
      <c r="A14" s="54"/>
      <c r="B14" s="54"/>
    </row>
    <row r="15" spans="1:3" x14ac:dyDescent="0.25">
      <c r="A15" s="54"/>
      <c r="B15" s="54"/>
    </row>
    <row r="16" spans="1:3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72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182140</v>
      </c>
      <c r="D8" s="21">
        <v>183369</v>
      </c>
      <c r="E8" s="21">
        <v>184631</v>
      </c>
      <c r="F8" s="21">
        <v>185797</v>
      </c>
      <c r="G8" s="21">
        <v>186918.99999999997</v>
      </c>
      <c r="H8" s="21">
        <v>188014</v>
      </c>
      <c r="I8" s="21">
        <v>189065</v>
      </c>
      <c r="J8" s="21">
        <v>190057</v>
      </c>
      <c r="K8" s="21">
        <v>191000</v>
      </c>
      <c r="L8" s="21">
        <v>191930.99999999997</v>
      </c>
      <c r="M8" s="21">
        <v>192811.99999999997</v>
      </c>
      <c r="N8" s="21">
        <v>193651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1831.9999999999995</v>
      </c>
      <c r="D10" s="26">
        <f t="shared" ref="D10:N10" si="0">SUM(D11:D12)</f>
        <v>1858</v>
      </c>
      <c r="E10" s="26">
        <f t="shared" si="0"/>
        <v>1862</v>
      </c>
      <c r="F10" s="26">
        <f t="shared" si="0"/>
        <v>1872</v>
      </c>
      <c r="G10" s="26">
        <f t="shared" si="0"/>
        <v>1879.0000000000005</v>
      </c>
      <c r="H10" s="26">
        <f t="shared" si="0"/>
        <v>1890.9999999999995</v>
      </c>
      <c r="I10" s="26">
        <f t="shared" si="0"/>
        <v>1900.0000000000005</v>
      </c>
      <c r="J10" s="26">
        <f t="shared" si="0"/>
        <v>1902</v>
      </c>
      <c r="K10" s="26">
        <f t="shared" si="0"/>
        <v>1912</v>
      </c>
      <c r="L10" s="26">
        <f t="shared" si="0"/>
        <v>1918</v>
      </c>
      <c r="M10" s="26">
        <f t="shared" si="0"/>
        <v>1923</v>
      </c>
      <c r="N10" s="26">
        <f t="shared" si="0"/>
        <v>1921.9999999999995</v>
      </c>
    </row>
    <row r="11" spans="1:14" x14ac:dyDescent="0.25">
      <c r="A11" s="17" t="s">
        <v>34</v>
      </c>
      <c r="B11" s="18"/>
      <c r="C11" s="22">
        <v>938.99999999999989</v>
      </c>
      <c r="D11" s="22">
        <v>953</v>
      </c>
      <c r="E11" s="22">
        <v>953</v>
      </c>
      <c r="F11" s="22">
        <v>958</v>
      </c>
      <c r="G11" s="22">
        <v>962.00000000000011</v>
      </c>
      <c r="H11" s="22">
        <v>968</v>
      </c>
      <c r="I11" s="22">
        <v>972.00000000000023</v>
      </c>
      <c r="J11" s="22">
        <v>977.00000000000011</v>
      </c>
      <c r="K11" s="22">
        <v>979</v>
      </c>
      <c r="L11" s="22">
        <v>981</v>
      </c>
      <c r="M11" s="22">
        <v>982.99999999999989</v>
      </c>
      <c r="N11" s="22">
        <v>983.99999999999977</v>
      </c>
    </row>
    <row r="12" spans="1:14" x14ac:dyDescent="0.25">
      <c r="A12" s="27" t="s">
        <v>35</v>
      </c>
      <c r="B12" s="28"/>
      <c r="C12" s="29">
        <v>892.99999999999966</v>
      </c>
      <c r="D12" s="29">
        <v>905.00000000000011</v>
      </c>
      <c r="E12" s="29">
        <v>909</v>
      </c>
      <c r="F12" s="29">
        <v>914.00000000000011</v>
      </c>
      <c r="G12" s="29">
        <v>917.00000000000023</v>
      </c>
      <c r="H12" s="29">
        <v>922.99999999999966</v>
      </c>
      <c r="I12" s="29">
        <v>928.00000000000011</v>
      </c>
      <c r="J12" s="29">
        <v>925</v>
      </c>
      <c r="K12" s="29">
        <v>933</v>
      </c>
      <c r="L12" s="29">
        <v>937.00000000000011</v>
      </c>
      <c r="M12" s="29">
        <v>940</v>
      </c>
      <c r="N12" s="29">
        <v>937.99999999999977</v>
      </c>
    </row>
    <row r="13" spans="1:14" x14ac:dyDescent="0.25">
      <c r="A13" s="24" t="s">
        <v>36</v>
      </c>
      <c r="B13" s="18"/>
      <c r="C13" s="26">
        <f>SUM(C14:C15)</f>
        <v>1531.9999999999986</v>
      </c>
      <c r="D13" s="26">
        <f t="shared" ref="D13:N13" si="1">SUM(D14:D15)</f>
        <v>1601</v>
      </c>
      <c r="E13" s="26">
        <f t="shared" si="1"/>
        <v>1670.9999999999955</v>
      </c>
      <c r="F13" s="26">
        <f t="shared" si="1"/>
        <v>1725.0000000000009</v>
      </c>
      <c r="G13" s="26">
        <f t="shared" si="1"/>
        <v>1710.0000000000005</v>
      </c>
      <c r="H13" s="26">
        <f t="shared" si="1"/>
        <v>1765.9999999999986</v>
      </c>
      <c r="I13" s="26">
        <f t="shared" si="1"/>
        <v>1793.9999999999993</v>
      </c>
      <c r="J13" s="26">
        <f t="shared" si="1"/>
        <v>1833.9999999999982</v>
      </c>
      <c r="K13" s="26">
        <f t="shared" si="1"/>
        <v>1848.9999999999986</v>
      </c>
      <c r="L13" s="26">
        <f t="shared" si="1"/>
        <v>1896.0000000000036</v>
      </c>
      <c r="M13" s="26">
        <f t="shared" si="1"/>
        <v>1941.9999999999986</v>
      </c>
      <c r="N13" s="26">
        <f t="shared" si="1"/>
        <v>1956.9999999999986</v>
      </c>
    </row>
    <row r="14" spans="1:14" x14ac:dyDescent="0.25">
      <c r="A14" s="17" t="s">
        <v>37</v>
      </c>
      <c r="B14" s="18"/>
      <c r="C14" s="22">
        <v>791.51642973113815</v>
      </c>
      <c r="D14" s="22">
        <v>819.26141730968493</v>
      </c>
      <c r="E14" s="22">
        <v>855.02290944310471</v>
      </c>
      <c r="F14" s="22">
        <v>884.82051310535371</v>
      </c>
      <c r="G14" s="22">
        <v>879.00302394040978</v>
      </c>
      <c r="H14" s="22">
        <v>907.76106371377227</v>
      </c>
      <c r="I14" s="22">
        <v>923.25597541444813</v>
      </c>
      <c r="J14" s="22">
        <v>943.51293299657482</v>
      </c>
      <c r="K14" s="22">
        <v>951.45342003800363</v>
      </c>
      <c r="L14" s="22">
        <v>975.15198645552618</v>
      </c>
      <c r="M14" s="22">
        <v>999.6040399764704</v>
      </c>
      <c r="N14" s="22">
        <v>1007.3483067068415</v>
      </c>
    </row>
    <row r="15" spans="1:14" x14ac:dyDescent="0.25">
      <c r="A15" s="10" t="s">
        <v>38</v>
      </c>
      <c r="B15" s="12"/>
      <c r="C15" s="23">
        <v>740.4835702688606</v>
      </c>
      <c r="D15" s="23">
        <v>781.73858269031496</v>
      </c>
      <c r="E15" s="23">
        <v>815.97709055689063</v>
      </c>
      <c r="F15" s="23">
        <v>840.17948689464731</v>
      </c>
      <c r="G15" s="23">
        <v>830.99697605959079</v>
      </c>
      <c r="H15" s="23">
        <v>858.23893628622648</v>
      </c>
      <c r="I15" s="23">
        <v>870.74402458555119</v>
      </c>
      <c r="J15" s="23">
        <v>890.48706700342325</v>
      </c>
      <c r="K15" s="23">
        <v>897.54657996199489</v>
      </c>
      <c r="L15" s="23">
        <v>920.84801354447734</v>
      </c>
      <c r="M15" s="23">
        <v>942.39596002352812</v>
      </c>
      <c r="N15" s="23">
        <v>949.65169329315722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300.00000000000091</v>
      </c>
      <c r="D17" s="32">
        <f t="shared" ref="D17:N17" si="2">D10-D13</f>
        <v>257</v>
      </c>
      <c r="E17" s="32">
        <f t="shared" si="2"/>
        <v>191.00000000000455</v>
      </c>
      <c r="F17" s="32">
        <f t="shared" si="2"/>
        <v>146.99999999999909</v>
      </c>
      <c r="G17" s="32">
        <f t="shared" si="2"/>
        <v>169</v>
      </c>
      <c r="H17" s="32">
        <f t="shared" si="2"/>
        <v>125.00000000000091</v>
      </c>
      <c r="I17" s="32">
        <f t="shared" si="2"/>
        <v>106.00000000000114</v>
      </c>
      <c r="J17" s="32">
        <f t="shared" si="2"/>
        <v>68.000000000001819</v>
      </c>
      <c r="K17" s="32">
        <f t="shared" si="2"/>
        <v>63.000000000001364</v>
      </c>
      <c r="L17" s="32">
        <f t="shared" si="2"/>
        <v>21.999999999996362</v>
      </c>
      <c r="M17" s="32">
        <f t="shared" si="2"/>
        <v>-18.999999999998636</v>
      </c>
      <c r="N17" s="32">
        <f t="shared" si="2"/>
        <v>-34.999999999999091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7716.4680146719948</v>
      </c>
      <c r="D19" s="26">
        <f t="shared" ref="D19:N19" si="3">SUM(D20:D21)</f>
        <v>7762.2680145274535</v>
      </c>
      <c r="E19" s="26">
        <f t="shared" si="3"/>
        <v>7747.268014527448</v>
      </c>
      <c r="F19" s="26">
        <f t="shared" si="3"/>
        <v>7751.7929679394456</v>
      </c>
      <c r="G19" s="26">
        <f t="shared" si="3"/>
        <v>7722.7680145274526</v>
      </c>
      <c r="H19" s="26">
        <f t="shared" si="3"/>
        <v>7724.7479118161164</v>
      </c>
      <c r="I19" s="26">
        <f t="shared" si="3"/>
        <v>7703.5635465807154</v>
      </c>
      <c r="J19" s="26">
        <f t="shared" si="3"/>
        <v>7700.9880575679954</v>
      </c>
      <c r="K19" s="26">
        <f t="shared" si="3"/>
        <v>7695.8473174197979</v>
      </c>
      <c r="L19" s="26">
        <f t="shared" si="3"/>
        <v>7699.0340534533752</v>
      </c>
      <c r="M19" s="26">
        <f t="shared" si="3"/>
        <v>7700.6193257351861</v>
      </c>
      <c r="N19" s="26">
        <f t="shared" si="3"/>
        <v>7693.3212832473746</v>
      </c>
    </row>
    <row r="20" spans="1:14" x14ac:dyDescent="0.25">
      <c r="A20" s="64" t="s">
        <v>40</v>
      </c>
      <c r="B20" s="64"/>
      <c r="C20" s="22">
        <v>3862.8422222738373</v>
      </c>
      <c r="D20" s="22">
        <v>3880.5147159185699</v>
      </c>
      <c r="E20" s="22">
        <v>3876.895461985278</v>
      </c>
      <c r="F20" s="22">
        <v>3880.294263816405</v>
      </c>
      <c r="G20" s="22">
        <v>3863.8855192339306</v>
      </c>
      <c r="H20" s="22">
        <v>3868.2645391206124</v>
      </c>
      <c r="I20" s="22">
        <v>3850.011994970951</v>
      </c>
      <c r="J20" s="22">
        <v>3850.1404737620123</v>
      </c>
      <c r="K20" s="22">
        <v>3848.6107172827278</v>
      </c>
      <c r="L20" s="22">
        <v>3853.4600004914887</v>
      </c>
      <c r="M20" s="22">
        <v>3853.6860272519616</v>
      </c>
      <c r="N20" s="22">
        <v>3850.0581606171472</v>
      </c>
    </row>
    <row r="21" spans="1:14" x14ac:dyDescent="0.25">
      <c r="A21" s="27" t="s">
        <v>41</v>
      </c>
      <c r="B21" s="27"/>
      <c r="C21" s="29">
        <v>3853.6257923981575</v>
      </c>
      <c r="D21" s="29">
        <v>3881.7532986088836</v>
      </c>
      <c r="E21" s="29">
        <v>3870.3725525421705</v>
      </c>
      <c r="F21" s="29">
        <v>3871.4987041230406</v>
      </c>
      <c r="G21" s="29">
        <v>3858.882495293522</v>
      </c>
      <c r="H21" s="29">
        <v>3856.4833726955039</v>
      </c>
      <c r="I21" s="29">
        <v>3853.5515516097648</v>
      </c>
      <c r="J21" s="29">
        <v>3850.847583805983</v>
      </c>
      <c r="K21" s="29">
        <v>3847.2366001370701</v>
      </c>
      <c r="L21" s="29">
        <v>3845.574052961887</v>
      </c>
      <c r="M21" s="29">
        <v>3846.9332984832249</v>
      </c>
      <c r="N21" s="29">
        <v>3843.2631226302269</v>
      </c>
    </row>
    <row r="22" spans="1:14" x14ac:dyDescent="0.25">
      <c r="A22" s="67" t="s">
        <v>44</v>
      </c>
      <c r="B22" s="67"/>
      <c r="C22" s="26">
        <f>SUM(C23:C24)</f>
        <v>6803.0680143829122</v>
      </c>
      <c r="D22" s="26">
        <f t="shared" ref="D22:N22" si="4">SUM(D23:D24)</f>
        <v>6757.2680145274517</v>
      </c>
      <c r="E22" s="26">
        <f t="shared" si="4"/>
        <v>6772.2680145274553</v>
      </c>
      <c r="F22" s="26">
        <f t="shared" si="4"/>
        <v>6776.792967939442</v>
      </c>
      <c r="G22" s="26">
        <f t="shared" si="4"/>
        <v>6796.7680145274535</v>
      </c>
      <c r="H22" s="26">
        <f t="shared" si="4"/>
        <v>6798.7479118161173</v>
      </c>
      <c r="I22" s="26">
        <f t="shared" si="4"/>
        <v>6817.5635465807154</v>
      </c>
      <c r="J22" s="26">
        <f t="shared" si="4"/>
        <v>6825.9880575680008</v>
      </c>
      <c r="K22" s="26">
        <f t="shared" si="4"/>
        <v>6827.8473174198007</v>
      </c>
      <c r="L22" s="26">
        <f t="shared" si="4"/>
        <v>6840.0340534533734</v>
      </c>
      <c r="M22" s="26">
        <f t="shared" si="4"/>
        <v>6842.6193257351842</v>
      </c>
      <c r="N22" s="26">
        <f t="shared" si="4"/>
        <v>6845.3212832473746</v>
      </c>
    </row>
    <row r="23" spans="1:14" x14ac:dyDescent="0.25">
      <c r="A23" s="64" t="s">
        <v>42</v>
      </c>
      <c r="B23" s="64"/>
      <c r="C23" s="23">
        <v>3396.9257922536162</v>
      </c>
      <c r="D23" s="22">
        <v>3379.2532986088841</v>
      </c>
      <c r="E23" s="22">
        <v>3382.8725525421746</v>
      </c>
      <c r="F23" s="22">
        <v>3379.4737507110485</v>
      </c>
      <c r="G23" s="22">
        <v>3395.882495293522</v>
      </c>
      <c r="H23" s="22">
        <v>3391.5034754068402</v>
      </c>
      <c r="I23" s="22">
        <v>3409.7560195565015</v>
      </c>
      <c r="J23" s="22">
        <v>3409.6275407654393</v>
      </c>
      <c r="K23" s="22">
        <v>3411.1572972447238</v>
      </c>
      <c r="L23" s="22">
        <v>3406.3080140359634</v>
      </c>
      <c r="M23" s="22">
        <v>3406.081987275491</v>
      </c>
      <c r="N23" s="22">
        <v>3409.7098539103049</v>
      </c>
    </row>
    <row r="24" spans="1:14" x14ac:dyDescent="0.25">
      <c r="A24" s="10" t="s">
        <v>43</v>
      </c>
      <c r="B24" s="10"/>
      <c r="C24" s="23">
        <v>3406.142222129296</v>
      </c>
      <c r="D24" s="23">
        <v>3378.0147159185681</v>
      </c>
      <c r="E24" s="23">
        <v>3389.3954619852811</v>
      </c>
      <c r="F24" s="23">
        <v>3397.3192172283934</v>
      </c>
      <c r="G24" s="23">
        <v>3400.8855192339311</v>
      </c>
      <c r="H24" s="23">
        <v>3407.2444364092767</v>
      </c>
      <c r="I24" s="23">
        <v>3407.8075270242134</v>
      </c>
      <c r="J24" s="23">
        <v>3416.3605168025615</v>
      </c>
      <c r="K24" s="23">
        <v>3416.6900201750764</v>
      </c>
      <c r="L24" s="23">
        <v>3433.7260394174095</v>
      </c>
      <c r="M24" s="23">
        <v>3436.5373384596933</v>
      </c>
      <c r="N24" s="23">
        <v>3435.6114293370692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913.40000028908253</v>
      </c>
      <c r="D26" s="32">
        <f t="shared" ref="D26:N26" si="5">D19-D22</f>
        <v>1005.0000000000018</v>
      </c>
      <c r="E26" s="32">
        <f t="shared" si="5"/>
        <v>974.99999999999272</v>
      </c>
      <c r="F26" s="32">
        <f t="shared" si="5"/>
        <v>975.00000000000364</v>
      </c>
      <c r="G26" s="32">
        <f t="shared" si="5"/>
        <v>925.99999999999909</v>
      </c>
      <c r="H26" s="32">
        <f t="shared" si="5"/>
        <v>925.99999999999909</v>
      </c>
      <c r="I26" s="32">
        <f t="shared" si="5"/>
        <v>886</v>
      </c>
      <c r="J26" s="32">
        <f t="shared" si="5"/>
        <v>874.99999999999454</v>
      </c>
      <c r="K26" s="32">
        <f t="shared" si="5"/>
        <v>867.99999999999727</v>
      </c>
      <c r="L26" s="32">
        <f t="shared" si="5"/>
        <v>859.00000000000182</v>
      </c>
      <c r="M26" s="32">
        <f t="shared" si="5"/>
        <v>858.00000000000182</v>
      </c>
      <c r="N26" s="32">
        <f t="shared" si="5"/>
        <v>848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68">
        <v>15.60009765625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1229.0000979453334</v>
      </c>
      <c r="D30" s="32">
        <f t="shared" ref="D30:N30" si="6">D17+D26+D28</f>
        <v>1262.0000000000018</v>
      </c>
      <c r="E30" s="32">
        <f t="shared" si="6"/>
        <v>1165.9999999999973</v>
      </c>
      <c r="F30" s="32">
        <f t="shared" si="6"/>
        <v>1122.0000000000027</v>
      </c>
      <c r="G30" s="32">
        <f t="shared" si="6"/>
        <v>1094.9999999999991</v>
      </c>
      <c r="H30" s="32">
        <f t="shared" si="6"/>
        <v>1051</v>
      </c>
      <c r="I30" s="32">
        <f t="shared" si="6"/>
        <v>992.00000000000114</v>
      </c>
      <c r="J30" s="32">
        <f t="shared" si="6"/>
        <v>942.99999999999636</v>
      </c>
      <c r="K30" s="32">
        <f t="shared" si="6"/>
        <v>930.99999999999864</v>
      </c>
      <c r="L30" s="32">
        <f t="shared" si="6"/>
        <v>880.99999999999818</v>
      </c>
      <c r="M30" s="32">
        <f t="shared" si="6"/>
        <v>839.00000000000318</v>
      </c>
      <c r="N30" s="32">
        <f t="shared" si="6"/>
        <v>813.00000000000091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183369</v>
      </c>
      <c r="D32" s="21">
        <v>184631</v>
      </c>
      <c r="E32" s="21">
        <v>185797</v>
      </c>
      <c r="F32" s="21">
        <v>186918.99999999997</v>
      </c>
      <c r="G32" s="21">
        <v>188014</v>
      </c>
      <c r="H32" s="21">
        <v>189065</v>
      </c>
      <c r="I32" s="21">
        <v>190057</v>
      </c>
      <c r="J32" s="21">
        <v>191000</v>
      </c>
      <c r="K32" s="21">
        <v>191930.99999999997</v>
      </c>
      <c r="L32" s="21">
        <v>192811.99999999997</v>
      </c>
      <c r="M32" s="21">
        <v>193651</v>
      </c>
      <c r="N32" s="21">
        <v>194464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6.7475568244208528E-3</v>
      </c>
      <c r="D34" s="39">
        <f>(D32/D8)-1</f>
        <v>6.8822974439517459E-3</v>
      </c>
      <c r="E34" s="39">
        <f>(E32/E8)-1</f>
        <v>6.3152991642789758E-3</v>
      </c>
      <c r="F34" s="39">
        <f>(F32/F8)-1</f>
        <v>6.038848851165346E-3</v>
      </c>
      <c r="G34" s="39">
        <f>(G32/G8)-1</f>
        <v>5.8581524617615788E-3</v>
      </c>
      <c r="H34" s="39">
        <f>(H32/H8)-1</f>
        <v>5.5900092546299351E-3</v>
      </c>
      <c r="I34" s="39">
        <f>(I32/I8)-1</f>
        <v>5.2468727686245664E-3</v>
      </c>
      <c r="J34" s="39">
        <f>(J32/J8)-1</f>
        <v>4.9616693939187329E-3</v>
      </c>
      <c r="K34" s="39">
        <f>(K32/K8)-1</f>
        <v>4.8743455497379795E-3</v>
      </c>
      <c r="L34" s="39">
        <f>(L32/L8)-1</f>
        <v>4.5901912666530542E-3</v>
      </c>
      <c r="M34" s="39">
        <f>(M32/M8)-1</f>
        <v>4.3513889177022591E-3</v>
      </c>
      <c r="N34" s="39">
        <f>(N32/N8)-1</f>
        <v>4.1982742149537788E-3</v>
      </c>
    </row>
    <row r="35" spans="1:14" ht="15.75" thickBot="1" x14ac:dyDescent="0.3">
      <c r="A35" s="40" t="s">
        <v>15</v>
      </c>
      <c r="B35" s="41"/>
      <c r="C35" s="42">
        <f>(C32/$C$8)-1</f>
        <v>6.7475568244208528E-3</v>
      </c>
      <c r="D35" s="42">
        <f>(D32/$C$8)-1</f>
        <v>1.3676292961458225E-2</v>
      </c>
      <c r="E35" s="42">
        <f>(E32/$C$8)-1</f>
        <v>2.0077962007247097E-2</v>
      </c>
      <c r="F35" s="42">
        <f>(F32/$C$8)-1</f>
        <v>2.6238058636213646E-2</v>
      </c>
      <c r="G35" s="42">
        <f>(G32/$C$8)-1</f>
        <v>3.2249917645766901E-2</v>
      </c>
      <c r="H35" s="42">
        <f>(H32/$C$8)-1</f>
        <v>3.8020204238497834E-2</v>
      </c>
      <c r="I35" s="42">
        <f>(I32/$C$8)-1</f>
        <v>4.3466564181398937E-2</v>
      </c>
      <c r="J35" s="42">
        <f>(J32/$C$8)-1</f>
        <v>4.864390029647514E-2</v>
      </c>
      <c r="K35" s="42">
        <f>(K32/$C$8)-1</f>
        <v>5.3755353025145336E-2</v>
      </c>
      <c r="L35" s="42">
        <f>(L32/$C$8)-1</f>
        <v>5.8592291643790428E-2</v>
      </c>
      <c r="M35" s="42">
        <f>(M32/$C$8)-1</f>
        <v>6.3198638410014274E-2</v>
      </c>
      <c r="N35" s="42">
        <f>(N32/$C$8)-1</f>
        <v>6.766223783902503E-2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1.5723672606017878</v>
      </c>
      <c r="D41" s="47">
        <v>1.5843525032377783</v>
      </c>
      <c r="E41" s="47">
        <v>1.5763744157204955</v>
      </c>
      <c r="F41" s="47">
        <v>1.5748686499398037</v>
      </c>
      <c r="G41" s="47">
        <v>1.5741648599981815</v>
      </c>
      <c r="H41" s="47">
        <v>1.5804963541464119</v>
      </c>
      <c r="I41" s="47">
        <v>1.5855071950381081</v>
      </c>
      <c r="J41" s="47">
        <v>1.586557920030091</v>
      </c>
      <c r="K41" s="47">
        <v>1.5956335981023146</v>
      </c>
      <c r="L41" s="47">
        <v>1.6025936778928203</v>
      </c>
      <c r="M41" s="47">
        <v>1.6103413840725969</v>
      </c>
      <c r="N41" s="47">
        <v>1.6142768509861776</v>
      </c>
    </row>
    <row r="43" spans="1:14" x14ac:dyDescent="0.25">
      <c r="A43" s="48" t="s">
        <v>31</v>
      </c>
      <c r="B43" s="48"/>
      <c r="C43" s="49">
        <v>95.567117075225411</v>
      </c>
      <c r="D43" s="49">
        <v>96.877998732159867</v>
      </c>
      <c r="E43" s="49">
        <v>98.264418000230961</v>
      </c>
      <c r="F43" s="49">
        <v>98.812140300529819</v>
      </c>
      <c r="G43" s="49">
        <v>95.574241202674614</v>
      </c>
      <c r="H43" s="49">
        <v>96.064609918723207</v>
      </c>
      <c r="I43" s="49">
        <v>95.144405161767679</v>
      </c>
      <c r="J43" s="49">
        <v>94.858125883635012</v>
      </c>
      <c r="K43" s="49">
        <v>93.311627899409729</v>
      </c>
      <c r="L43" s="49">
        <v>93.344417211266688</v>
      </c>
      <c r="M43" s="49">
        <v>93.37203560532069</v>
      </c>
      <c r="N43" s="49">
        <v>92.03844899271958</v>
      </c>
    </row>
    <row r="44" spans="1:14" x14ac:dyDescent="0.25">
      <c r="A44" s="19" t="s">
        <v>47</v>
      </c>
      <c r="B44" s="19"/>
      <c r="C44" s="50">
        <v>96.664349228472233</v>
      </c>
      <c r="D44" s="50">
        <v>96.91585184078734</v>
      </c>
      <c r="E44" s="50">
        <v>98.114007486699833</v>
      </c>
      <c r="F44" s="50">
        <v>98.49278812956787</v>
      </c>
      <c r="G44" s="50">
        <v>95.112176881268454</v>
      </c>
      <c r="H44" s="50">
        <v>95.416355564684224</v>
      </c>
      <c r="I44" s="50">
        <v>94.357693455339387</v>
      </c>
      <c r="J44" s="50">
        <v>93.93791752049971</v>
      </c>
      <c r="K44" s="50">
        <v>92.291516146889549</v>
      </c>
      <c r="L44" s="50">
        <v>92.224130721688653</v>
      </c>
      <c r="M44" s="50">
        <v>92.150223226149066</v>
      </c>
      <c r="N44" s="50">
        <v>90.738293480060634</v>
      </c>
    </row>
    <row r="45" spans="1:14" x14ac:dyDescent="0.25">
      <c r="A45" s="51" t="s">
        <v>48</v>
      </c>
      <c r="B45" s="51"/>
      <c r="C45" s="52">
        <v>94.421478840432471</v>
      </c>
      <c r="D45" s="52">
        <v>96.838360423344056</v>
      </c>
      <c r="E45" s="52">
        <v>98.422521488462138</v>
      </c>
      <c r="F45" s="52">
        <v>99.150707097976181</v>
      </c>
      <c r="G45" s="52">
        <v>96.067909890104957</v>
      </c>
      <c r="H45" s="52">
        <v>96.759924723887167</v>
      </c>
      <c r="I45" s="52">
        <v>95.993017939039547</v>
      </c>
      <c r="J45" s="52">
        <v>95.853007099238795</v>
      </c>
      <c r="K45" s="52">
        <v>94.41792289476119</v>
      </c>
      <c r="L45" s="52">
        <v>94.560827674546232</v>
      </c>
      <c r="M45" s="52">
        <v>94.703932883109317</v>
      </c>
      <c r="N45" s="52">
        <v>93.458947873597182</v>
      </c>
    </row>
    <row r="47" spans="1:14" x14ac:dyDescent="0.25">
      <c r="A47" s="48" t="s">
        <v>32</v>
      </c>
      <c r="B47" s="48"/>
      <c r="C47" s="49">
        <v>80.021155998976027</v>
      </c>
      <c r="D47" s="49">
        <v>79.852996534542157</v>
      </c>
      <c r="E47" s="49">
        <v>79.674928050983581</v>
      </c>
      <c r="F47" s="49">
        <v>79.614760304266596</v>
      </c>
      <c r="G47" s="49">
        <v>80.015726691792096</v>
      </c>
      <c r="H47" s="49">
        <v>79.952670823286553</v>
      </c>
      <c r="I47" s="49">
        <v>80.069785236473791</v>
      </c>
      <c r="J47" s="49">
        <v>80.101794421153087</v>
      </c>
      <c r="K47" s="49">
        <v>80.298580982850666</v>
      </c>
      <c r="L47" s="49">
        <v>80.29946442080319</v>
      </c>
      <c r="M47" s="49">
        <v>80.302271199147057</v>
      </c>
      <c r="N47" s="49">
        <v>80.469462089685976</v>
      </c>
    </row>
    <row r="48" spans="1:14" x14ac:dyDescent="0.25">
      <c r="A48" s="19" t="s">
        <v>45</v>
      </c>
      <c r="B48" s="19"/>
      <c r="C48" s="50">
        <v>77.863858011684485</v>
      </c>
      <c r="D48" s="50">
        <v>77.843169587484738</v>
      </c>
      <c r="E48" s="50">
        <v>77.677966663613432</v>
      </c>
      <c r="F48" s="50">
        <v>77.629700874696127</v>
      </c>
      <c r="G48" s="50">
        <v>78.06316104924062</v>
      </c>
      <c r="H48" s="50">
        <v>78.029577164337553</v>
      </c>
      <c r="I48" s="50">
        <v>78.167382907431332</v>
      </c>
      <c r="J48" s="50">
        <v>78.221181700841953</v>
      </c>
      <c r="K48" s="50">
        <v>78.447926277295593</v>
      </c>
      <c r="L48" s="50">
        <v>78.462016726919686</v>
      </c>
      <c r="M48" s="50">
        <v>78.480230671957543</v>
      </c>
      <c r="N48" s="50">
        <v>78.678461442215891</v>
      </c>
    </row>
    <row r="49" spans="1:14" x14ac:dyDescent="0.25">
      <c r="A49" s="51" t="s">
        <v>46</v>
      </c>
      <c r="B49" s="51"/>
      <c r="C49" s="52">
        <v>82.04069132729893</v>
      </c>
      <c r="D49" s="52">
        <v>81.756397031895602</v>
      </c>
      <c r="E49" s="52">
        <v>81.576218792107923</v>
      </c>
      <c r="F49" s="52">
        <v>81.509843411123796</v>
      </c>
      <c r="G49" s="52">
        <v>81.875647573247136</v>
      </c>
      <c r="H49" s="52">
        <v>81.794895664664111</v>
      </c>
      <c r="I49" s="52">
        <v>81.893929056805561</v>
      </c>
      <c r="J49" s="52">
        <v>81.909602328584057</v>
      </c>
      <c r="K49" s="52">
        <v>82.078755223578241</v>
      </c>
      <c r="L49" s="52">
        <v>82.069381038778289</v>
      </c>
      <c r="M49" s="52">
        <v>82.06175801837351</v>
      </c>
      <c r="N49" s="52">
        <v>82.201869888626064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73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15681</v>
      </c>
      <c r="D8" s="21">
        <v>15688.839455180503</v>
      </c>
      <c r="E8" s="21">
        <v>15699.701123080204</v>
      </c>
      <c r="F8" s="21">
        <v>15701.057619342531</v>
      </c>
      <c r="G8" s="21">
        <v>15697.842049181467</v>
      </c>
      <c r="H8" s="21">
        <v>15692.325686671291</v>
      </c>
      <c r="I8" s="21">
        <v>15682.911835598603</v>
      </c>
      <c r="J8" s="21">
        <v>15668.827361543083</v>
      </c>
      <c r="K8" s="21">
        <v>15651.947393410428</v>
      </c>
      <c r="L8" s="21">
        <v>15634.678648169667</v>
      </c>
      <c r="M8" s="21">
        <v>15614.808962871934</v>
      </c>
      <c r="N8" s="21">
        <v>15592.954654485451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162.44954886777197</v>
      </c>
      <c r="D10" s="26">
        <f t="shared" ref="D10:N10" si="0">SUM(D11:D12)</f>
        <v>162.48383006719462</v>
      </c>
      <c r="E10" s="26">
        <f t="shared" si="0"/>
        <v>160.80652755880845</v>
      </c>
      <c r="F10" s="26">
        <f t="shared" si="0"/>
        <v>159.86061788284658</v>
      </c>
      <c r="G10" s="26">
        <f t="shared" si="0"/>
        <v>159.10041475916645</v>
      </c>
      <c r="H10" s="26">
        <f t="shared" si="0"/>
        <v>159.04562907596363</v>
      </c>
      <c r="I10" s="26">
        <f t="shared" si="0"/>
        <v>159.088082648745</v>
      </c>
      <c r="J10" s="26">
        <f t="shared" si="0"/>
        <v>158.84189512735659</v>
      </c>
      <c r="K10" s="26">
        <f t="shared" si="0"/>
        <v>159.65975012196267</v>
      </c>
      <c r="L10" s="26">
        <f t="shared" si="0"/>
        <v>160.55843899835989</v>
      </c>
      <c r="M10" s="26">
        <f t="shared" si="0"/>
        <v>161.54727031968361</v>
      </c>
      <c r="N10" s="26">
        <f t="shared" si="0"/>
        <v>162.29199772372215</v>
      </c>
    </row>
    <row r="11" spans="1:14" x14ac:dyDescent="0.25">
      <c r="A11" s="20" t="s">
        <v>34</v>
      </c>
      <c r="B11" s="18"/>
      <c r="C11" s="22">
        <v>83.264261128186618</v>
      </c>
      <c r="D11" s="22">
        <v>83.340737381074518</v>
      </c>
      <c r="E11" s="22">
        <v>82.303233492773614</v>
      </c>
      <c r="F11" s="22">
        <v>81.809012784063569</v>
      </c>
      <c r="G11" s="22">
        <v>81.455348056582295</v>
      </c>
      <c r="H11" s="22">
        <v>81.415213614771446</v>
      </c>
      <c r="I11" s="22">
        <v>81.386113860305329</v>
      </c>
      <c r="J11" s="22">
        <v>81.592287875619036</v>
      </c>
      <c r="K11" s="22">
        <v>81.750468289435901</v>
      </c>
      <c r="L11" s="22">
        <v>82.120869998639748</v>
      </c>
      <c r="M11" s="22">
        <v>82.579805888845016</v>
      </c>
      <c r="N11" s="22">
        <v>83.088098730563274</v>
      </c>
    </row>
    <row r="12" spans="1:14" x14ac:dyDescent="0.25">
      <c r="A12" s="27" t="s">
        <v>35</v>
      </c>
      <c r="B12" s="28"/>
      <c r="C12" s="29">
        <v>79.185287739585348</v>
      </c>
      <c r="D12" s="29">
        <v>79.143092686120099</v>
      </c>
      <c r="E12" s="29">
        <v>78.50329406603484</v>
      </c>
      <c r="F12" s="29">
        <v>78.051605098783014</v>
      </c>
      <c r="G12" s="29">
        <v>77.64506670258416</v>
      </c>
      <c r="H12" s="29">
        <v>77.630415461192186</v>
      </c>
      <c r="I12" s="29">
        <v>77.701968788439672</v>
      </c>
      <c r="J12" s="29">
        <v>77.249607251737558</v>
      </c>
      <c r="K12" s="29">
        <v>77.909281832526773</v>
      </c>
      <c r="L12" s="29">
        <v>78.437568999720142</v>
      </c>
      <c r="M12" s="29">
        <v>78.967464430838589</v>
      </c>
      <c r="N12" s="29">
        <v>79.203898993158873</v>
      </c>
    </row>
    <row r="13" spans="1:14" x14ac:dyDescent="0.25">
      <c r="A13" s="33" t="s">
        <v>36</v>
      </c>
      <c r="B13" s="18"/>
      <c r="C13" s="26">
        <f>SUM(C14:C15)</f>
        <v>147.85195809173655</v>
      </c>
      <c r="D13" s="26">
        <f t="shared" ref="D13:N13" si="1">SUM(D14:D15)</f>
        <v>153.3458717359976</v>
      </c>
      <c r="E13" s="26">
        <f t="shared" si="1"/>
        <v>158.67855459325216</v>
      </c>
      <c r="F13" s="26">
        <f t="shared" si="1"/>
        <v>162.1441802519949</v>
      </c>
      <c r="G13" s="26">
        <f t="shared" si="1"/>
        <v>159.22606158451106</v>
      </c>
      <c r="H13" s="26">
        <f t="shared" si="1"/>
        <v>163.24218445195081</v>
      </c>
      <c r="I13" s="26">
        <f t="shared" si="1"/>
        <v>164.43073973029291</v>
      </c>
      <c r="J13" s="26">
        <f t="shared" si="1"/>
        <v>166.73889570810769</v>
      </c>
      <c r="K13" s="26">
        <f t="shared" si="1"/>
        <v>166.43287351344208</v>
      </c>
      <c r="L13" s="26">
        <f t="shared" si="1"/>
        <v>169.37013087098575</v>
      </c>
      <c r="M13" s="26">
        <f t="shared" si="1"/>
        <v>171.81572282978686</v>
      </c>
      <c r="N13" s="26">
        <f t="shared" si="1"/>
        <v>171.7018372523566</v>
      </c>
    </row>
    <row r="14" spans="1:14" x14ac:dyDescent="0.25">
      <c r="A14" s="20" t="s">
        <v>37</v>
      </c>
      <c r="B14" s="18"/>
      <c r="C14" s="22">
        <v>76.916688525921685</v>
      </c>
      <c r="D14" s="22">
        <v>79.004196978420282</v>
      </c>
      <c r="E14" s="22">
        <v>81.941588769714727</v>
      </c>
      <c r="F14" s="22">
        <v>84.20019123991257</v>
      </c>
      <c r="G14" s="22">
        <v>83.036965552626739</v>
      </c>
      <c r="H14" s="22">
        <v>84.963435279194073</v>
      </c>
      <c r="I14" s="22">
        <v>85.717437756122877</v>
      </c>
      <c r="J14" s="22">
        <v>86.891484226315967</v>
      </c>
      <c r="K14" s="22">
        <v>86.825541097996762</v>
      </c>
      <c r="L14" s="22">
        <v>88.376325434906093</v>
      </c>
      <c r="M14" s="22">
        <v>89.664354436290211</v>
      </c>
      <c r="N14" s="22">
        <v>89.561911847369942</v>
      </c>
    </row>
    <row r="15" spans="1:14" x14ac:dyDescent="0.25">
      <c r="A15" s="10" t="s">
        <v>38</v>
      </c>
      <c r="B15" s="12"/>
      <c r="C15" s="23">
        <v>70.935269565814878</v>
      </c>
      <c r="D15" s="23">
        <v>74.341674757577309</v>
      </c>
      <c r="E15" s="23">
        <v>76.736965823537417</v>
      </c>
      <c r="F15" s="23">
        <v>77.943989012082326</v>
      </c>
      <c r="G15" s="23">
        <v>76.189096031884304</v>
      </c>
      <c r="H15" s="23">
        <v>78.278749172756733</v>
      </c>
      <c r="I15" s="23">
        <v>78.713301974170037</v>
      </c>
      <c r="J15" s="23">
        <v>79.847411481791724</v>
      </c>
      <c r="K15" s="23">
        <v>79.607332415445327</v>
      </c>
      <c r="L15" s="23">
        <v>80.99380543607964</v>
      </c>
      <c r="M15" s="23">
        <v>82.151368393496654</v>
      </c>
      <c r="N15" s="23">
        <v>82.139925404986656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14.597590776035418</v>
      </c>
      <c r="D17" s="32">
        <f t="shared" ref="D17:N17" si="2">D10-D13</f>
        <v>9.1379583311970123</v>
      </c>
      <c r="E17" s="32">
        <f t="shared" si="2"/>
        <v>2.127972965556296</v>
      </c>
      <c r="F17" s="32">
        <f t="shared" si="2"/>
        <v>-2.2835623691483136</v>
      </c>
      <c r="G17" s="32">
        <f t="shared" si="2"/>
        <v>-0.12564682534460303</v>
      </c>
      <c r="H17" s="32">
        <f t="shared" si="2"/>
        <v>-4.1965553759871739</v>
      </c>
      <c r="I17" s="32">
        <f t="shared" si="2"/>
        <v>-5.3426570815479124</v>
      </c>
      <c r="J17" s="32">
        <f t="shared" si="2"/>
        <v>-7.8970005807510972</v>
      </c>
      <c r="K17" s="32">
        <f t="shared" si="2"/>
        <v>-6.7731233914794018</v>
      </c>
      <c r="L17" s="32">
        <f t="shared" si="2"/>
        <v>-8.8116918726258575</v>
      </c>
      <c r="M17" s="32">
        <f t="shared" si="2"/>
        <v>-10.268452510103259</v>
      </c>
      <c r="N17" s="32">
        <f t="shared" si="2"/>
        <v>-9.4098395286344498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616.94630033734711</v>
      </c>
      <c r="D19" s="26">
        <f t="shared" ref="D19:N19" si="3">SUM(D20:D21)</f>
        <v>620.5396250671173</v>
      </c>
      <c r="E19" s="26">
        <f t="shared" si="3"/>
        <v>618.88946146048943</v>
      </c>
      <c r="F19" s="26">
        <f t="shared" si="3"/>
        <v>619.13810272642377</v>
      </c>
      <c r="G19" s="26">
        <f t="shared" si="3"/>
        <v>616.87874326715598</v>
      </c>
      <c r="H19" s="26">
        <f t="shared" si="3"/>
        <v>616.65490876955266</v>
      </c>
      <c r="I19" s="26">
        <f t="shared" si="3"/>
        <v>615.12268104154657</v>
      </c>
      <c r="J19" s="26">
        <f t="shared" si="3"/>
        <v>615.2209255685068</v>
      </c>
      <c r="K19" s="26">
        <f t="shared" si="3"/>
        <v>614.43550609719659</v>
      </c>
      <c r="L19" s="26">
        <f t="shared" si="3"/>
        <v>614.57619175620516</v>
      </c>
      <c r="M19" s="26">
        <f t="shared" si="3"/>
        <v>614.46250692497495</v>
      </c>
      <c r="N19" s="26">
        <f t="shared" si="3"/>
        <v>613.84674857286359</v>
      </c>
    </row>
    <row r="20" spans="1:14" x14ac:dyDescent="0.25">
      <c r="A20" s="64" t="s">
        <v>40</v>
      </c>
      <c r="B20" s="64"/>
      <c r="C20" s="22">
        <v>308.64261122884585</v>
      </c>
      <c r="D20" s="22">
        <v>310.18235748957528</v>
      </c>
      <c r="E20" s="22">
        <v>309.9780273598264</v>
      </c>
      <c r="F20" s="22">
        <v>310.29481635548257</v>
      </c>
      <c r="G20" s="22">
        <v>308.88967868824494</v>
      </c>
      <c r="H20" s="22">
        <v>308.99951418702176</v>
      </c>
      <c r="I20" s="22">
        <v>307.60648568963728</v>
      </c>
      <c r="J20" s="22">
        <v>307.77816934641902</v>
      </c>
      <c r="K20" s="22">
        <v>307.39632380158724</v>
      </c>
      <c r="L20" s="22">
        <v>307.67590004076806</v>
      </c>
      <c r="M20" s="22">
        <v>307.6798527377095</v>
      </c>
      <c r="N20" s="22">
        <v>307.50407163733928</v>
      </c>
    </row>
    <row r="21" spans="1:14" x14ac:dyDescent="0.25">
      <c r="A21" s="27" t="s">
        <v>41</v>
      </c>
      <c r="B21" s="27"/>
      <c r="C21" s="29">
        <v>308.30368910850126</v>
      </c>
      <c r="D21" s="29">
        <v>310.35726757754202</v>
      </c>
      <c r="E21" s="29">
        <v>308.91143410066309</v>
      </c>
      <c r="F21" s="29">
        <v>308.84328637094126</v>
      </c>
      <c r="G21" s="29">
        <v>307.98906457891104</v>
      </c>
      <c r="H21" s="29">
        <v>307.6553945825309</v>
      </c>
      <c r="I21" s="29">
        <v>307.51619535190929</v>
      </c>
      <c r="J21" s="29">
        <v>307.44275622208778</v>
      </c>
      <c r="K21" s="29">
        <v>307.03918229560929</v>
      </c>
      <c r="L21" s="29">
        <v>306.90029171543716</v>
      </c>
      <c r="M21" s="29">
        <v>306.78265418726545</v>
      </c>
      <c r="N21" s="29">
        <v>306.34267693552425</v>
      </c>
    </row>
    <row r="22" spans="1:14" x14ac:dyDescent="0.25">
      <c r="A22" s="67" t="s">
        <v>44</v>
      </c>
      <c r="B22" s="67"/>
      <c r="C22" s="26">
        <f>SUM(C23:C24)</f>
        <v>623.70443593287769</v>
      </c>
      <c r="D22" s="26">
        <f t="shared" ref="D22:N22" si="4">SUM(D23:D24)</f>
        <v>618.81591549861628</v>
      </c>
      <c r="E22" s="26">
        <f t="shared" si="4"/>
        <v>619.6609381637154</v>
      </c>
      <c r="F22" s="26">
        <f t="shared" si="4"/>
        <v>620.07011051834411</v>
      </c>
      <c r="G22" s="26">
        <f t="shared" si="4"/>
        <v>622.26945895198719</v>
      </c>
      <c r="H22" s="26">
        <f t="shared" si="4"/>
        <v>621.87220446625201</v>
      </c>
      <c r="I22" s="26">
        <f t="shared" si="4"/>
        <v>623.86449801551771</v>
      </c>
      <c r="J22" s="26">
        <f t="shared" si="4"/>
        <v>624.20389312041323</v>
      </c>
      <c r="K22" s="26">
        <f t="shared" si="4"/>
        <v>624.93112794647686</v>
      </c>
      <c r="L22" s="26">
        <f t="shared" si="4"/>
        <v>625.63418518131175</v>
      </c>
      <c r="M22" s="26">
        <f t="shared" si="4"/>
        <v>626.04836280135771</v>
      </c>
      <c r="N22" s="26">
        <f t="shared" si="4"/>
        <v>626.128718754852</v>
      </c>
    </row>
    <row r="23" spans="1:14" x14ac:dyDescent="0.25">
      <c r="A23" s="64" t="s">
        <v>42</v>
      </c>
      <c r="B23" s="64"/>
      <c r="C23" s="23">
        <v>310.88952347984235</v>
      </c>
      <c r="D23" s="22">
        <v>309.36486124380446</v>
      </c>
      <c r="E23" s="22">
        <v>309.342347237159</v>
      </c>
      <c r="F23" s="22">
        <v>309.22771891611484</v>
      </c>
      <c r="G23" s="22">
        <v>310.67233509770995</v>
      </c>
      <c r="H23" s="22">
        <v>310.2130814937521</v>
      </c>
      <c r="I23" s="22">
        <v>311.62977820366473</v>
      </c>
      <c r="J23" s="22">
        <v>311.49872572925568</v>
      </c>
      <c r="K23" s="22">
        <v>312.02620759845604</v>
      </c>
      <c r="L23" s="22">
        <v>311.04839151508321</v>
      </c>
      <c r="M23" s="22">
        <v>311.62596476210956</v>
      </c>
      <c r="N23" s="22">
        <v>311.59001140792094</v>
      </c>
    </row>
    <row r="24" spans="1:14" x14ac:dyDescent="0.25">
      <c r="A24" s="10" t="s">
        <v>43</v>
      </c>
      <c r="B24" s="10"/>
      <c r="C24" s="23">
        <v>312.81491245303539</v>
      </c>
      <c r="D24" s="23">
        <v>309.45105425481177</v>
      </c>
      <c r="E24" s="23">
        <v>310.3185909265564</v>
      </c>
      <c r="F24" s="23">
        <v>310.84239160222933</v>
      </c>
      <c r="G24" s="23">
        <v>311.5971238542773</v>
      </c>
      <c r="H24" s="23">
        <v>311.65912297249997</v>
      </c>
      <c r="I24" s="23">
        <v>312.23471981185293</v>
      </c>
      <c r="J24" s="23">
        <v>312.70516739115754</v>
      </c>
      <c r="K24" s="23">
        <v>312.90492034802088</v>
      </c>
      <c r="L24" s="23">
        <v>314.58579366622848</v>
      </c>
      <c r="M24" s="23">
        <v>314.42239803924815</v>
      </c>
      <c r="N24" s="23">
        <v>314.53870734693106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-6.7581355955305753</v>
      </c>
      <c r="D26" s="32">
        <f t="shared" ref="D26:N26" si="5">D19-D22</f>
        <v>1.7237095685010217</v>
      </c>
      <c r="E26" s="32">
        <f t="shared" si="5"/>
        <v>-0.77147670322597151</v>
      </c>
      <c r="F26" s="32">
        <f t="shared" si="5"/>
        <v>-0.93200779192034133</v>
      </c>
      <c r="G26" s="32">
        <f t="shared" si="5"/>
        <v>-5.390715684831207</v>
      </c>
      <c r="H26" s="32">
        <f t="shared" si="5"/>
        <v>-5.2172956966993524</v>
      </c>
      <c r="I26" s="32">
        <f t="shared" si="5"/>
        <v>-8.7418169739711402</v>
      </c>
      <c r="J26" s="32">
        <f t="shared" si="5"/>
        <v>-8.9829675519064267</v>
      </c>
      <c r="K26" s="32">
        <f t="shared" si="5"/>
        <v>-10.495621849280269</v>
      </c>
      <c r="L26" s="32">
        <f t="shared" si="5"/>
        <v>-11.057993425106588</v>
      </c>
      <c r="M26" s="32">
        <f t="shared" si="5"/>
        <v>-11.585855876382766</v>
      </c>
      <c r="N26" s="32">
        <f t="shared" si="5"/>
        <v>-12.281970181988413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7.8394551805048422</v>
      </c>
      <c r="D30" s="32">
        <f t="shared" ref="D30:N30" si="6">D17+D26+D28</f>
        <v>10.861667899698034</v>
      </c>
      <c r="E30" s="32">
        <f t="shared" si="6"/>
        <v>1.3564962623303245</v>
      </c>
      <c r="F30" s="32">
        <f t="shared" si="6"/>
        <v>-3.2155701610686549</v>
      </c>
      <c r="G30" s="32">
        <f t="shared" si="6"/>
        <v>-5.51636251017581</v>
      </c>
      <c r="H30" s="32">
        <f t="shared" si="6"/>
        <v>-9.4138510726865263</v>
      </c>
      <c r="I30" s="32">
        <f t="shared" si="6"/>
        <v>-14.084474055519053</v>
      </c>
      <c r="J30" s="32">
        <f t="shared" si="6"/>
        <v>-16.879968132657524</v>
      </c>
      <c r="K30" s="32">
        <f t="shared" si="6"/>
        <v>-17.268745240759671</v>
      </c>
      <c r="L30" s="32">
        <f t="shared" si="6"/>
        <v>-19.869685297732445</v>
      </c>
      <c r="M30" s="32">
        <f t="shared" si="6"/>
        <v>-21.854308386486025</v>
      </c>
      <c r="N30" s="32">
        <f t="shared" si="6"/>
        <v>-21.691809710622863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15688.839455180503</v>
      </c>
      <c r="D32" s="21">
        <v>15699.701123080204</v>
      </c>
      <c r="E32" s="21">
        <v>15701.057619342531</v>
      </c>
      <c r="F32" s="21">
        <v>15697.842049181467</v>
      </c>
      <c r="G32" s="21">
        <v>15692.325686671291</v>
      </c>
      <c r="H32" s="21">
        <v>15682.911835598603</v>
      </c>
      <c r="I32" s="21">
        <v>15668.827361543083</v>
      </c>
      <c r="J32" s="21">
        <v>15651.947393410428</v>
      </c>
      <c r="K32" s="21">
        <v>15634.678648169667</v>
      </c>
      <c r="L32" s="21">
        <v>15614.808962871934</v>
      </c>
      <c r="M32" s="21">
        <v>15592.954654485451</v>
      </c>
      <c r="N32" s="21">
        <v>15571.262844774825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4.9993337035281193E-4</v>
      </c>
      <c r="D34" s="39">
        <f t="shared" ref="D34:N34" si="7">(D32/D8)-1</f>
        <v>6.9231812402237303E-4</v>
      </c>
      <c r="E34" s="39">
        <f t="shared" si="7"/>
        <v>8.6402680643082874E-5</v>
      </c>
      <c r="F34" s="39">
        <f t="shared" si="7"/>
        <v>-2.0479958987629221E-4</v>
      </c>
      <c r="G34" s="39">
        <f t="shared" si="7"/>
        <v>-3.514089702835177E-4</v>
      </c>
      <c r="H34" s="39">
        <f t="shared" si="7"/>
        <v>-5.9990158633294044E-4</v>
      </c>
      <c r="I34" s="39">
        <f t="shared" si="7"/>
        <v>-8.980777423966968E-4</v>
      </c>
      <c r="J34" s="39">
        <f t="shared" si="7"/>
        <v>-1.0772961972944639E-3</v>
      </c>
      <c r="K34" s="39">
        <f t="shared" si="7"/>
        <v>-1.1032969129471937E-3</v>
      </c>
      <c r="L34" s="39">
        <f t="shared" si="7"/>
        <v>-1.2708726379905277E-3</v>
      </c>
      <c r="M34" s="39">
        <f t="shared" si="7"/>
        <v>-1.3995885853260726E-3</v>
      </c>
      <c r="N34" s="39">
        <f t="shared" si="7"/>
        <v>-1.3911288906612862E-3</v>
      </c>
    </row>
    <row r="35" spans="1:14" ht="15.75" thickBot="1" x14ac:dyDescent="0.3">
      <c r="A35" s="40" t="s">
        <v>15</v>
      </c>
      <c r="B35" s="41"/>
      <c r="C35" s="42">
        <f>(C32/$C$8)-1</f>
        <v>4.9993337035281193E-4</v>
      </c>
      <c r="D35" s="42">
        <f t="shared" ref="D35:N35" si="8">(D32/$C$8)-1</f>
        <v>1.1925976073083877E-3</v>
      </c>
      <c r="E35" s="42">
        <f t="shared" si="8"/>
        <v>1.2791033315815437E-3</v>
      </c>
      <c r="F35" s="42">
        <f t="shared" si="8"/>
        <v>1.0740417818677628E-3</v>
      </c>
      <c r="G35" s="42">
        <f t="shared" si="8"/>
        <v>7.2225538366765818E-4</v>
      </c>
      <c r="H35" s="42">
        <f t="shared" si="8"/>
        <v>1.2192051518411517E-4</v>
      </c>
      <c r="I35" s="42">
        <f t="shared" si="8"/>
        <v>-7.7626672131347885E-4</v>
      </c>
      <c r="J35" s="42">
        <f t="shared" si="8"/>
        <v>-1.8527266494210437E-3</v>
      </c>
      <c r="K35" s="42">
        <f t="shared" si="8"/>
        <v>-2.9539794547753795E-3</v>
      </c>
      <c r="L35" s="42">
        <f t="shared" si="8"/>
        <v>-4.2210979611037036E-3</v>
      </c>
      <c r="M35" s="42">
        <f t="shared" si="8"/>
        <v>-5.6147787459057685E-3</v>
      </c>
      <c r="N35" s="42">
        <f t="shared" si="8"/>
        <v>-6.998096755639005E-3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1.6229616312125528</v>
      </c>
      <c r="D41" s="47">
        <v>1.6348166025169142</v>
      </c>
      <c r="E41" s="47">
        <v>1.626537979721659</v>
      </c>
      <c r="F41" s="47">
        <v>1.6240122935714096</v>
      </c>
      <c r="G41" s="47">
        <v>1.6231058471085187</v>
      </c>
      <c r="H41" s="47">
        <v>1.6290239045183679</v>
      </c>
      <c r="I41" s="47">
        <v>1.63366322145003</v>
      </c>
      <c r="J41" s="47">
        <v>1.6343837640791463</v>
      </c>
      <c r="K41" s="47">
        <v>1.6431426536900247</v>
      </c>
      <c r="L41" s="47">
        <v>1.6502904165319412</v>
      </c>
      <c r="M41" s="47">
        <v>1.6581476828280688</v>
      </c>
      <c r="N41" s="47">
        <v>1.661722518834756</v>
      </c>
    </row>
    <row r="43" spans="1:14" x14ac:dyDescent="0.25">
      <c r="A43" s="48" t="s">
        <v>31</v>
      </c>
      <c r="B43" s="48"/>
      <c r="C43" s="49">
        <v>105.65210144925921</v>
      </c>
      <c r="D43" s="49">
        <v>107.16480237367368</v>
      </c>
      <c r="E43" s="49">
        <v>108.76142411809906</v>
      </c>
      <c r="F43" s="49">
        <v>109.43295579771583</v>
      </c>
      <c r="G43" s="49">
        <v>105.89829957840382</v>
      </c>
      <c r="H43" s="49">
        <v>106.47943283920125</v>
      </c>
      <c r="I43" s="49">
        <v>105.49005290466478</v>
      </c>
      <c r="J43" s="49">
        <v>105.20502193354247</v>
      </c>
      <c r="K43" s="49">
        <v>103.50327353764554</v>
      </c>
      <c r="L43" s="49">
        <v>103.56688070074416</v>
      </c>
      <c r="M43" s="49">
        <v>103.60584449288463</v>
      </c>
      <c r="N43" s="49">
        <v>102.13965412548045</v>
      </c>
    </row>
    <row r="44" spans="1:14" x14ac:dyDescent="0.25">
      <c r="A44" s="19" t="s">
        <v>47</v>
      </c>
      <c r="B44" s="19"/>
      <c r="C44" s="50">
        <v>106.80859665540734</v>
      </c>
      <c r="D44" s="50">
        <v>107.16480237367367</v>
      </c>
      <c r="E44" s="50">
        <v>108.55138983650799</v>
      </c>
      <c r="F44" s="50">
        <v>109.03330880766825</v>
      </c>
      <c r="G44" s="50">
        <v>105.35711658600157</v>
      </c>
      <c r="H44" s="50">
        <v>105.75099778658158</v>
      </c>
      <c r="I44" s="50">
        <v>104.62280418600108</v>
      </c>
      <c r="J44" s="50">
        <v>104.20685942536991</v>
      </c>
      <c r="K44" s="50">
        <v>102.40635221476178</v>
      </c>
      <c r="L44" s="50">
        <v>102.38816093220801</v>
      </c>
      <c r="M44" s="50">
        <v>102.30855417126938</v>
      </c>
      <c r="N44" s="50">
        <v>100.76708401185648</v>
      </c>
    </row>
    <row r="45" spans="1:14" x14ac:dyDescent="0.25">
      <c r="A45" s="51" t="s">
        <v>48</v>
      </c>
      <c r="B45" s="51"/>
      <c r="C45" s="52">
        <v>104.4260607744899</v>
      </c>
      <c r="D45" s="52">
        <v>107.16480237367367</v>
      </c>
      <c r="E45" s="52">
        <v>108.98660300638572</v>
      </c>
      <c r="F45" s="52">
        <v>109.86798555606015</v>
      </c>
      <c r="G45" s="52">
        <v>106.49449145848281</v>
      </c>
      <c r="H45" s="52">
        <v>107.28151609644178</v>
      </c>
      <c r="I45" s="52">
        <v>106.45097460751653</v>
      </c>
      <c r="J45" s="52">
        <v>106.31319731922227</v>
      </c>
      <c r="K45" s="52">
        <v>104.72676430087134</v>
      </c>
      <c r="L45" s="52">
        <v>104.88439653811803</v>
      </c>
      <c r="M45" s="52">
        <v>105.0598533268067</v>
      </c>
      <c r="N45" s="52">
        <v>103.67950194015579</v>
      </c>
    </row>
    <row r="47" spans="1:14" x14ac:dyDescent="0.25">
      <c r="A47" s="48" t="s">
        <v>32</v>
      </c>
      <c r="B47" s="48"/>
      <c r="C47" s="49">
        <v>78.781031886615168</v>
      </c>
      <c r="D47" s="49">
        <v>78.60973611573327</v>
      </c>
      <c r="E47" s="49">
        <v>78.428197866436506</v>
      </c>
      <c r="F47" s="49">
        <v>78.351745934259242</v>
      </c>
      <c r="G47" s="49">
        <v>78.749202413111107</v>
      </c>
      <c r="H47" s="49">
        <v>78.690679905584787</v>
      </c>
      <c r="I47" s="49">
        <v>78.806637362677861</v>
      </c>
      <c r="J47" s="49">
        <v>78.843230690578963</v>
      </c>
      <c r="K47" s="49">
        <v>79.040085507373306</v>
      </c>
      <c r="L47" s="49">
        <v>79.034001763052686</v>
      </c>
      <c r="M47" s="49">
        <v>79.032087228482922</v>
      </c>
      <c r="N47" s="49">
        <v>79.203293292603547</v>
      </c>
    </row>
    <row r="48" spans="1:14" x14ac:dyDescent="0.25">
      <c r="A48" s="19" t="s">
        <v>45</v>
      </c>
      <c r="B48" s="19"/>
      <c r="C48" s="50">
        <v>76.554755054208897</v>
      </c>
      <c r="D48" s="50">
        <v>76.515653957351873</v>
      </c>
      <c r="E48" s="50">
        <v>76.353449932432341</v>
      </c>
      <c r="F48" s="50">
        <v>76.299795925535562</v>
      </c>
      <c r="G48" s="50">
        <v>76.746235637830281</v>
      </c>
      <c r="H48" s="50">
        <v>76.69960686261814</v>
      </c>
      <c r="I48" s="50">
        <v>76.838628114356965</v>
      </c>
      <c r="J48" s="50">
        <v>76.891295706354569</v>
      </c>
      <c r="K48" s="50">
        <v>77.113017801081867</v>
      </c>
      <c r="L48" s="50">
        <v>77.120377996533662</v>
      </c>
      <c r="M48" s="50">
        <v>77.130115298280344</v>
      </c>
      <c r="N48" s="50">
        <v>77.32401372313312</v>
      </c>
    </row>
    <row r="49" spans="1:14" x14ac:dyDescent="0.25">
      <c r="A49" s="51" t="s">
        <v>46</v>
      </c>
      <c r="B49" s="51"/>
      <c r="C49" s="52">
        <v>80.895406390251821</v>
      </c>
      <c r="D49" s="52">
        <v>80.606566255970577</v>
      </c>
      <c r="E49" s="52">
        <v>80.422462742508799</v>
      </c>
      <c r="F49" s="52">
        <v>80.337505310640367</v>
      </c>
      <c r="G49" s="52">
        <v>80.694939301003188</v>
      </c>
      <c r="H49" s="52">
        <v>80.619531409298091</v>
      </c>
      <c r="I49" s="52">
        <v>80.711234908324499</v>
      </c>
      <c r="J49" s="52">
        <v>80.730511963251274</v>
      </c>
      <c r="K49" s="52">
        <v>80.899875180443146</v>
      </c>
      <c r="L49" s="52">
        <v>80.885243628114637</v>
      </c>
      <c r="M49" s="52">
        <v>80.870527563334477</v>
      </c>
      <c r="N49" s="52">
        <v>81.020400201199919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74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23804</v>
      </c>
      <c r="D8" s="21">
        <v>24242.894352841133</v>
      </c>
      <c r="E8" s="21">
        <v>24696.454110717532</v>
      </c>
      <c r="F8" s="21">
        <v>25142.039163242946</v>
      </c>
      <c r="G8" s="21">
        <v>25585.588348299738</v>
      </c>
      <c r="H8" s="21">
        <v>26030.189502654448</v>
      </c>
      <c r="I8" s="21">
        <v>26470.738507553157</v>
      </c>
      <c r="J8" s="21">
        <v>26907.028188014749</v>
      </c>
      <c r="K8" s="21">
        <v>27339.871515829542</v>
      </c>
      <c r="L8" s="21">
        <v>27775.14613785574</v>
      </c>
      <c r="M8" s="21">
        <v>28206.6367051253</v>
      </c>
      <c r="N8" s="21">
        <v>28636.324228509107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282.73409252321966</v>
      </c>
      <c r="D10" s="26">
        <f t="shared" ref="D10:N10" si="0">SUM(D11:D12)</f>
        <v>289.00003856768399</v>
      </c>
      <c r="E10" s="26">
        <f t="shared" si="0"/>
        <v>291.87750625877982</v>
      </c>
      <c r="F10" s="26">
        <f t="shared" si="0"/>
        <v>295.33123612117527</v>
      </c>
      <c r="G10" s="26">
        <f t="shared" si="0"/>
        <v>298.20857950725781</v>
      </c>
      <c r="H10" s="26">
        <f t="shared" si="0"/>
        <v>301.91466341541474</v>
      </c>
      <c r="I10" s="26">
        <f t="shared" si="0"/>
        <v>305.09111417618698</v>
      </c>
      <c r="J10" s="26">
        <f t="shared" si="0"/>
        <v>307.42739273662153</v>
      </c>
      <c r="K10" s="26">
        <f t="shared" si="0"/>
        <v>311.18728489582446</v>
      </c>
      <c r="L10" s="26">
        <f t="shared" si="0"/>
        <v>314.54535932451313</v>
      </c>
      <c r="M10" s="26">
        <f t="shared" si="0"/>
        <v>318.12916368145159</v>
      </c>
      <c r="N10" s="26">
        <f t="shared" si="0"/>
        <v>321.17716299814759</v>
      </c>
    </row>
    <row r="11" spans="1:14" x14ac:dyDescent="0.25">
      <c r="A11" s="20" t="s">
        <v>34</v>
      </c>
      <c r="B11" s="18"/>
      <c r="C11" s="22">
        <v>144.91665550180309</v>
      </c>
      <c r="D11" s="22">
        <v>148.23306606835459</v>
      </c>
      <c r="E11" s="22">
        <v>149.38735954061073</v>
      </c>
      <c r="F11" s="22">
        <v>151.13639113466127</v>
      </c>
      <c r="G11" s="22">
        <v>152.67517481957532</v>
      </c>
      <c r="H11" s="22">
        <v>154.54965319202617</v>
      </c>
      <c r="I11" s="22">
        <v>156.0781910417125</v>
      </c>
      <c r="J11" s="22">
        <v>157.91617387154534</v>
      </c>
      <c r="K11" s="22">
        <v>159.33700413860467</v>
      </c>
      <c r="L11" s="22">
        <v>160.88060349183908</v>
      </c>
      <c r="M11" s="22">
        <v>162.62140816373733</v>
      </c>
      <c r="N11" s="22">
        <v>164.43201268999857</v>
      </c>
    </row>
    <row r="12" spans="1:14" x14ac:dyDescent="0.25">
      <c r="A12" s="27" t="s">
        <v>35</v>
      </c>
      <c r="B12" s="28"/>
      <c r="C12" s="29">
        <v>137.81743702141657</v>
      </c>
      <c r="D12" s="29">
        <v>140.7669724993294</v>
      </c>
      <c r="E12" s="29">
        <v>142.49014671816909</v>
      </c>
      <c r="F12" s="29">
        <v>144.194844986514</v>
      </c>
      <c r="G12" s="29">
        <v>145.53340468768249</v>
      </c>
      <c r="H12" s="29">
        <v>147.36501022338857</v>
      </c>
      <c r="I12" s="29">
        <v>149.01292313447448</v>
      </c>
      <c r="J12" s="29">
        <v>149.51121886507619</v>
      </c>
      <c r="K12" s="29">
        <v>151.85028075721979</v>
      </c>
      <c r="L12" s="29">
        <v>153.66475583267405</v>
      </c>
      <c r="M12" s="29">
        <v>155.50775551771426</v>
      </c>
      <c r="N12" s="29">
        <v>156.74515030814902</v>
      </c>
    </row>
    <row r="13" spans="1:14" x14ac:dyDescent="0.25">
      <c r="A13" s="33" t="s">
        <v>36</v>
      </c>
      <c r="B13" s="18"/>
      <c r="C13" s="26">
        <f>SUM(C14:C15)</f>
        <v>173.06276263466989</v>
      </c>
      <c r="D13" s="26">
        <f t="shared" ref="D13:N13" si="1">SUM(D14:D15)</f>
        <v>178.37674367182763</v>
      </c>
      <c r="E13" s="26">
        <f t="shared" si="1"/>
        <v>184.12393626986704</v>
      </c>
      <c r="F13" s="26">
        <f t="shared" si="1"/>
        <v>188.39789492869306</v>
      </c>
      <c r="G13" s="26">
        <f t="shared" si="1"/>
        <v>185.45194209897022</v>
      </c>
      <c r="H13" s="26">
        <f t="shared" si="1"/>
        <v>191.1791508503764</v>
      </c>
      <c r="I13" s="26">
        <f t="shared" si="1"/>
        <v>193.47903224358524</v>
      </c>
      <c r="J13" s="26">
        <f t="shared" si="1"/>
        <v>197.12538359303912</v>
      </c>
      <c r="K13" s="26">
        <f t="shared" si="1"/>
        <v>198.18858065769629</v>
      </c>
      <c r="L13" s="26">
        <f t="shared" si="1"/>
        <v>202.7180403963763</v>
      </c>
      <c r="M13" s="26">
        <f t="shared" si="1"/>
        <v>207.43586191479847</v>
      </c>
      <c r="N13" s="26">
        <f t="shared" si="1"/>
        <v>209.18276502700809</v>
      </c>
    </row>
    <row r="14" spans="1:14" x14ac:dyDescent="0.25">
      <c r="A14" s="20" t="s">
        <v>37</v>
      </c>
      <c r="B14" s="18"/>
      <c r="C14" s="22">
        <v>88.855379276137654</v>
      </c>
      <c r="D14" s="22">
        <v>90.756284945471378</v>
      </c>
      <c r="E14" s="22">
        <v>93.922054954450132</v>
      </c>
      <c r="F14" s="22">
        <v>96.758698695600387</v>
      </c>
      <c r="G14" s="22">
        <v>95.832380872987258</v>
      </c>
      <c r="H14" s="22">
        <v>99.020040786169346</v>
      </c>
      <c r="I14" s="22">
        <v>100.60269285746658</v>
      </c>
      <c r="J14" s="22">
        <v>102.88685626122194</v>
      </c>
      <c r="K14" s="22">
        <v>103.75670810527943</v>
      </c>
      <c r="L14" s="22">
        <v>106.4591595563372</v>
      </c>
      <c r="M14" s="22">
        <v>109.36935161379195</v>
      </c>
      <c r="N14" s="22">
        <v>110.64337480754132</v>
      </c>
    </row>
    <row r="15" spans="1:14" x14ac:dyDescent="0.25">
      <c r="A15" s="10" t="s">
        <v>38</v>
      </c>
      <c r="B15" s="12"/>
      <c r="C15" s="23">
        <v>84.20738335853224</v>
      </c>
      <c r="D15" s="23">
        <v>87.620458726356233</v>
      </c>
      <c r="E15" s="23">
        <v>90.201881315416898</v>
      </c>
      <c r="F15" s="23">
        <v>91.639196233092676</v>
      </c>
      <c r="G15" s="23">
        <v>89.619561225982977</v>
      </c>
      <c r="H15" s="23">
        <v>92.159110064207056</v>
      </c>
      <c r="I15" s="23">
        <v>92.876339386118659</v>
      </c>
      <c r="J15" s="23">
        <v>94.238527331817181</v>
      </c>
      <c r="K15" s="23">
        <v>94.431872552416863</v>
      </c>
      <c r="L15" s="23">
        <v>96.258880840039097</v>
      </c>
      <c r="M15" s="23">
        <v>98.066510301006502</v>
      </c>
      <c r="N15" s="23">
        <v>98.539390219466753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109.67132988854976</v>
      </c>
      <c r="D17" s="32">
        <f t="shared" ref="D17:N17" si="2">D10-D13</f>
        <v>110.62329489585636</v>
      </c>
      <c r="E17" s="32">
        <f t="shared" si="2"/>
        <v>107.75356998891277</v>
      </c>
      <c r="F17" s="32">
        <f t="shared" si="2"/>
        <v>106.9333411924822</v>
      </c>
      <c r="G17" s="32">
        <f t="shared" si="2"/>
        <v>112.75663740828759</v>
      </c>
      <c r="H17" s="32">
        <f t="shared" si="2"/>
        <v>110.73551256503833</v>
      </c>
      <c r="I17" s="32">
        <f t="shared" si="2"/>
        <v>111.61208193260174</v>
      </c>
      <c r="J17" s="32">
        <f t="shared" si="2"/>
        <v>110.30200914358241</v>
      </c>
      <c r="K17" s="32">
        <f t="shared" si="2"/>
        <v>112.99870423812817</v>
      </c>
      <c r="L17" s="32">
        <f t="shared" si="2"/>
        <v>111.82731892813683</v>
      </c>
      <c r="M17" s="32">
        <f t="shared" si="2"/>
        <v>110.69330176665312</v>
      </c>
      <c r="N17" s="32">
        <f t="shared" si="2"/>
        <v>111.99439797113951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1136.4305458643794</v>
      </c>
      <c r="D19" s="26">
        <f t="shared" ref="D19:N19" si="3">SUM(D20:D21)</f>
        <v>1143.4555466913098</v>
      </c>
      <c r="E19" s="26">
        <f t="shared" si="3"/>
        <v>1142.5032570703161</v>
      </c>
      <c r="F19" s="26">
        <f t="shared" si="3"/>
        <v>1143.6728096585384</v>
      </c>
      <c r="G19" s="26">
        <f t="shared" si="3"/>
        <v>1139.0914481964762</v>
      </c>
      <c r="H19" s="26">
        <f t="shared" si="3"/>
        <v>1140.1745649062068</v>
      </c>
      <c r="I19" s="26">
        <f t="shared" si="3"/>
        <v>1137.579385727498</v>
      </c>
      <c r="J19" s="26">
        <f t="shared" si="3"/>
        <v>1136.8093527555043</v>
      </c>
      <c r="K19" s="26">
        <f t="shared" si="3"/>
        <v>1136.2325699956477</v>
      </c>
      <c r="L19" s="26">
        <f t="shared" si="3"/>
        <v>1136.1361539100265</v>
      </c>
      <c r="M19" s="26">
        <f t="shared" si="3"/>
        <v>1136.6057137644727</v>
      </c>
      <c r="N19" s="26">
        <f t="shared" si="3"/>
        <v>1134.7578473423737</v>
      </c>
    </row>
    <row r="20" spans="1:14" x14ac:dyDescent="0.25">
      <c r="A20" s="64" t="s">
        <v>40</v>
      </c>
      <c r="B20" s="64"/>
      <c r="C20" s="22">
        <v>568.38471878070277</v>
      </c>
      <c r="D20" s="22">
        <v>571.25902218181056</v>
      </c>
      <c r="E20" s="22">
        <v>569.90138810007591</v>
      </c>
      <c r="F20" s="22">
        <v>571.15559248676379</v>
      </c>
      <c r="G20" s="22">
        <v>568.87576862783919</v>
      </c>
      <c r="H20" s="22">
        <v>569.26354310806175</v>
      </c>
      <c r="I20" s="22">
        <v>567.27063440921461</v>
      </c>
      <c r="J20" s="22">
        <v>566.78022179065317</v>
      </c>
      <c r="K20" s="22">
        <v>566.91913025442761</v>
      </c>
      <c r="L20" s="22">
        <v>567.05152466800189</v>
      </c>
      <c r="M20" s="22">
        <v>567.56237915302631</v>
      </c>
      <c r="N20" s="22">
        <v>566.27776198910351</v>
      </c>
    </row>
    <row r="21" spans="1:14" x14ac:dyDescent="0.25">
      <c r="A21" s="27" t="s">
        <v>41</v>
      </c>
      <c r="B21" s="27"/>
      <c r="C21" s="29">
        <v>568.0458270836765</v>
      </c>
      <c r="D21" s="29">
        <v>572.19652450949911</v>
      </c>
      <c r="E21" s="29">
        <v>572.60186897024016</v>
      </c>
      <c r="F21" s="29">
        <v>572.51721717177475</v>
      </c>
      <c r="G21" s="29">
        <v>570.21567956863703</v>
      </c>
      <c r="H21" s="29">
        <v>570.91102179814504</v>
      </c>
      <c r="I21" s="29">
        <v>570.30875131828327</v>
      </c>
      <c r="J21" s="29">
        <v>570.02913096485111</v>
      </c>
      <c r="K21" s="29">
        <v>569.31343974122024</v>
      </c>
      <c r="L21" s="29">
        <v>569.08462924202456</v>
      </c>
      <c r="M21" s="29">
        <v>569.04333461144643</v>
      </c>
      <c r="N21" s="29">
        <v>568.48008535327028</v>
      </c>
    </row>
    <row r="22" spans="1:14" x14ac:dyDescent="0.25">
      <c r="A22" s="67" t="s">
        <v>44</v>
      </c>
      <c r="B22" s="67"/>
      <c r="C22" s="26">
        <f>SUM(C23:C24)</f>
        <v>807.20752291179565</v>
      </c>
      <c r="D22" s="26">
        <f t="shared" ref="D22:N22" si="4">SUM(D23:D24)</f>
        <v>800.51908371076797</v>
      </c>
      <c r="E22" s="26">
        <f t="shared" si="4"/>
        <v>804.67177453381441</v>
      </c>
      <c r="F22" s="26">
        <f t="shared" si="4"/>
        <v>807.05696579422454</v>
      </c>
      <c r="G22" s="26">
        <f t="shared" si="4"/>
        <v>807.24693125005638</v>
      </c>
      <c r="H22" s="26">
        <f t="shared" si="4"/>
        <v>810.36107257253798</v>
      </c>
      <c r="I22" s="26">
        <f t="shared" si="4"/>
        <v>812.90178719851019</v>
      </c>
      <c r="J22" s="26">
        <f t="shared" si="4"/>
        <v>814.26803408429475</v>
      </c>
      <c r="K22" s="26">
        <f t="shared" si="4"/>
        <v>813.95665220757382</v>
      </c>
      <c r="L22" s="26">
        <f t="shared" si="4"/>
        <v>816.47290556860264</v>
      </c>
      <c r="M22" s="26">
        <f t="shared" si="4"/>
        <v>817.61149214731745</v>
      </c>
      <c r="N22" s="26">
        <f t="shared" si="4"/>
        <v>816.88994635994527</v>
      </c>
    </row>
    <row r="23" spans="1:14" x14ac:dyDescent="0.25">
      <c r="A23" s="64" t="s">
        <v>42</v>
      </c>
      <c r="B23" s="64"/>
      <c r="C23" s="23">
        <v>403.77447049984983</v>
      </c>
      <c r="D23" s="22">
        <v>400.8845207928627</v>
      </c>
      <c r="E23" s="22">
        <v>400.7627292741264</v>
      </c>
      <c r="F23" s="22">
        <v>401.07045678941211</v>
      </c>
      <c r="G23" s="22">
        <v>402.6126947468033</v>
      </c>
      <c r="H23" s="22">
        <v>402.82538226274704</v>
      </c>
      <c r="I23" s="22">
        <v>405.74781614587761</v>
      </c>
      <c r="J23" s="22">
        <v>405.25110218603982</v>
      </c>
      <c r="K23" s="22">
        <v>405.73440487474141</v>
      </c>
      <c r="L23" s="22">
        <v>404.82697985304242</v>
      </c>
      <c r="M23" s="22">
        <v>405.60495696266332</v>
      </c>
      <c r="N23" s="22">
        <v>405.24933847861701</v>
      </c>
    </row>
    <row r="24" spans="1:14" x14ac:dyDescent="0.25">
      <c r="A24" s="10" t="s">
        <v>43</v>
      </c>
      <c r="B24" s="10"/>
      <c r="C24" s="23">
        <v>403.43305241194582</v>
      </c>
      <c r="D24" s="23">
        <v>399.63456291790527</v>
      </c>
      <c r="E24" s="23">
        <v>403.90904525968801</v>
      </c>
      <c r="F24" s="23">
        <v>405.98650900481243</v>
      </c>
      <c r="G24" s="23">
        <v>404.63423650325308</v>
      </c>
      <c r="H24" s="23">
        <v>407.53569030979088</v>
      </c>
      <c r="I24" s="23">
        <v>407.15397105263253</v>
      </c>
      <c r="J24" s="23">
        <v>409.01693189825494</v>
      </c>
      <c r="K24" s="23">
        <v>408.22224733283235</v>
      </c>
      <c r="L24" s="23">
        <v>411.64592571556022</v>
      </c>
      <c r="M24" s="23">
        <v>412.00653518465407</v>
      </c>
      <c r="N24" s="23">
        <v>411.64060788132821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329.22302295258373</v>
      </c>
      <c r="D26" s="32">
        <f t="shared" ref="D26:N26" si="5">D19-D22</f>
        <v>342.93646298054182</v>
      </c>
      <c r="E26" s="32">
        <f t="shared" si="5"/>
        <v>337.83148253650165</v>
      </c>
      <c r="F26" s="32">
        <f t="shared" si="5"/>
        <v>336.61584386431389</v>
      </c>
      <c r="G26" s="32">
        <f t="shared" si="5"/>
        <v>331.84451694641984</v>
      </c>
      <c r="H26" s="32">
        <f t="shared" si="5"/>
        <v>329.81349233366882</v>
      </c>
      <c r="I26" s="32">
        <f t="shared" si="5"/>
        <v>324.6775985289878</v>
      </c>
      <c r="J26" s="32">
        <f t="shared" si="5"/>
        <v>322.54131867120952</v>
      </c>
      <c r="K26" s="32">
        <f t="shared" si="5"/>
        <v>322.27591778807391</v>
      </c>
      <c r="L26" s="32">
        <f t="shared" si="5"/>
        <v>319.66324834142381</v>
      </c>
      <c r="M26" s="32">
        <f t="shared" si="5"/>
        <v>318.99422161715529</v>
      </c>
      <c r="N26" s="32">
        <f t="shared" si="5"/>
        <v>317.86790098242841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438.89435284113347</v>
      </c>
      <c r="D30" s="32">
        <f t="shared" ref="D30:N30" si="6">D17+D26+D28</f>
        <v>453.55975787639818</v>
      </c>
      <c r="E30" s="32">
        <f t="shared" si="6"/>
        <v>445.58505252541443</v>
      </c>
      <c r="F30" s="32">
        <f t="shared" si="6"/>
        <v>443.54918505679609</v>
      </c>
      <c r="G30" s="32">
        <f t="shared" si="6"/>
        <v>444.60115435470743</v>
      </c>
      <c r="H30" s="32">
        <f t="shared" si="6"/>
        <v>440.54900489870715</v>
      </c>
      <c r="I30" s="32">
        <f t="shared" si="6"/>
        <v>436.28968046158957</v>
      </c>
      <c r="J30" s="32">
        <f t="shared" si="6"/>
        <v>432.84332781479191</v>
      </c>
      <c r="K30" s="32">
        <f t="shared" si="6"/>
        <v>435.27462202620211</v>
      </c>
      <c r="L30" s="32">
        <f t="shared" si="6"/>
        <v>431.49056726956064</v>
      </c>
      <c r="M30" s="32">
        <f t="shared" si="6"/>
        <v>429.68752338380841</v>
      </c>
      <c r="N30" s="32">
        <f t="shared" si="6"/>
        <v>429.86229895356792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24242.894352841133</v>
      </c>
      <c r="D32" s="21">
        <v>24696.454110717532</v>
      </c>
      <c r="E32" s="21">
        <v>25142.039163242946</v>
      </c>
      <c r="F32" s="21">
        <v>25585.588348299738</v>
      </c>
      <c r="G32" s="21">
        <v>26030.189502654448</v>
      </c>
      <c r="H32" s="21">
        <v>26470.738507553157</v>
      </c>
      <c r="I32" s="21">
        <v>26907.028188014749</v>
      </c>
      <c r="J32" s="21">
        <v>27339.871515829542</v>
      </c>
      <c r="K32" s="21">
        <v>27775.14613785574</v>
      </c>
      <c r="L32" s="21">
        <v>28206.6367051253</v>
      </c>
      <c r="M32" s="21">
        <v>28636.324228509107</v>
      </c>
      <c r="N32" s="21">
        <v>29066.186527462676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1.8437840398299876E-2</v>
      </c>
      <c r="D34" s="39">
        <f t="shared" ref="D34:N34" si="7">(D32/D8)-1</f>
        <v>1.8708977206892241E-2</v>
      </c>
      <c r="E34" s="39">
        <f t="shared" si="7"/>
        <v>1.8042470814951583E-2</v>
      </c>
      <c r="F34" s="39">
        <f t="shared" si="7"/>
        <v>1.7641734712801282E-2</v>
      </c>
      <c r="G34" s="39">
        <f t="shared" si="7"/>
        <v>1.7377015072012503E-2</v>
      </c>
      <c r="H34" s="39">
        <f t="shared" si="7"/>
        <v>1.6924540824175827E-2</v>
      </c>
      <c r="I34" s="39">
        <f t="shared" si="7"/>
        <v>1.6481961027913883E-2</v>
      </c>
      <c r="J34" s="39">
        <f t="shared" si="7"/>
        <v>1.6086627062277925E-2</v>
      </c>
      <c r="K34" s="39">
        <f t="shared" si="7"/>
        <v>1.5920872992185808E-2</v>
      </c>
      <c r="L34" s="39">
        <f t="shared" si="7"/>
        <v>1.5535132205171998E-2</v>
      </c>
      <c r="M34" s="39">
        <f t="shared" si="7"/>
        <v>1.5233561089746273E-2</v>
      </c>
      <c r="N34" s="39">
        <f t="shared" si="7"/>
        <v>1.5011085065366636E-2</v>
      </c>
    </row>
    <row r="35" spans="1:14" ht="15.75" thickBot="1" x14ac:dyDescent="0.3">
      <c r="A35" s="40" t="s">
        <v>15</v>
      </c>
      <c r="B35" s="41"/>
      <c r="C35" s="42">
        <f>(C32/$C$8)-1</f>
        <v>1.8437840398299876E-2</v>
      </c>
      <c r="D35" s="42">
        <f t="shared" ref="D35:N35" si="8">(D32/$C$8)-1</f>
        <v>3.7491770740948338E-2</v>
      </c>
      <c r="E35" s="42">
        <f t="shared" si="8"/>
        <v>5.6210685735294197E-2</v>
      </c>
      <c r="F35" s="42">
        <f t="shared" si="8"/>
        <v>7.4844074453862319E-2</v>
      </c>
      <c r="G35" s="42">
        <f t="shared" si="8"/>
        <v>9.3521656135710396E-2</v>
      </c>
      <c r="H35" s="42">
        <f t="shared" si="8"/>
        <v>0.11202900804709959</v>
      </c>
      <c r="I35" s="42">
        <f t="shared" si="8"/>
        <v>0.13035742681964169</v>
      </c>
      <c r="J35" s="42">
        <f t="shared" si="8"/>
        <v>0.14854106519196519</v>
      </c>
      <c r="K35" s="42">
        <f t="shared" si="8"/>
        <v>0.1668268416171963</v>
      </c>
      <c r="L35" s="42">
        <f t="shared" si="8"/>
        <v>0.18495365086226268</v>
      </c>
      <c r="M35" s="42">
        <f t="shared" si="8"/>
        <v>0.20300471469119086</v>
      </c>
      <c r="N35" s="42">
        <f t="shared" si="8"/>
        <v>0.22106312079745738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1.6158301050828012</v>
      </c>
      <c r="D41" s="47">
        <v>1.627642437641623</v>
      </c>
      <c r="E41" s="47">
        <v>1.6195164757360865</v>
      </c>
      <c r="F41" s="47">
        <v>1.6179455545145736</v>
      </c>
      <c r="G41" s="47">
        <v>1.6169298084025285</v>
      </c>
      <c r="H41" s="47">
        <v>1.6232605148348396</v>
      </c>
      <c r="I41" s="47">
        <v>1.6277806694242265</v>
      </c>
      <c r="J41" s="47">
        <v>1.6288699830776043</v>
      </c>
      <c r="K41" s="47">
        <v>1.6379846507014793</v>
      </c>
      <c r="L41" s="47">
        <v>1.6448288156612025</v>
      </c>
      <c r="M41" s="47">
        <v>1.6526838996690998</v>
      </c>
      <c r="N41" s="47">
        <v>1.6565165230325318</v>
      </c>
    </row>
    <row r="43" spans="1:14" x14ac:dyDescent="0.25">
      <c r="A43" s="48" t="s">
        <v>31</v>
      </c>
      <c r="B43" s="48"/>
      <c r="C43" s="49">
        <v>92.997569104161741</v>
      </c>
      <c r="D43" s="49">
        <v>94.362642335003756</v>
      </c>
      <c r="E43" s="49">
        <v>95.776928896936184</v>
      </c>
      <c r="F43" s="49">
        <v>96.377018367589372</v>
      </c>
      <c r="G43" s="49">
        <v>93.253046522359867</v>
      </c>
      <c r="H43" s="49">
        <v>93.753577157146282</v>
      </c>
      <c r="I43" s="49">
        <v>92.870982467030061</v>
      </c>
      <c r="J43" s="49">
        <v>92.585509174469237</v>
      </c>
      <c r="K43" s="49">
        <v>91.060563076351542</v>
      </c>
      <c r="L43" s="49">
        <v>91.062966684997392</v>
      </c>
      <c r="M43" s="49">
        <v>91.048363180935681</v>
      </c>
      <c r="N43" s="49">
        <v>89.700655501732612</v>
      </c>
    </row>
    <row r="44" spans="1:14" x14ac:dyDescent="0.25">
      <c r="A44" s="19" t="s">
        <v>47</v>
      </c>
      <c r="B44" s="19"/>
      <c r="C44" s="50">
        <v>94.036874650742504</v>
      </c>
      <c r="D44" s="50">
        <v>94.362642335003727</v>
      </c>
      <c r="E44" s="50">
        <v>95.587550777301772</v>
      </c>
      <c r="F44" s="50">
        <v>96.01656420597908</v>
      </c>
      <c r="G44" s="50">
        <v>92.761138872959592</v>
      </c>
      <c r="H44" s="50">
        <v>93.103481927235819</v>
      </c>
      <c r="I44" s="50">
        <v>92.093152129692314</v>
      </c>
      <c r="J44" s="50">
        <v>91.702999161182987</v>
      </c>
      <c r="K44" s="50">
        <v>90.096840108173154</v>
      </c>
      <c r="L44" s="50">
        <v>90.02072696292845</v>
      </c>
      <c r="M44" s="50">
        <v>89.941828676863963</v>
      </c>
      <c r="N44" s="50">
        <v>88.551566356675806</v>
      </c>
    </row>
    <row r="45" spans="1:14" x14ac:dyDescent="0.25">
      <c r="A45" s="51" t="s">
        <v>48</v>
      </c>
      <c r="B45" s="51"/>
      <c r="C45" s="52">
        <v>91.925519931993051</v>
      </c>
      <c r="D45" s="52">
        <v>94.36264233500377</v>
      </c>
      <c r="E45" s="52">
        <v>95.97491659214684</v>
      </c>
      <c r="F45" s="52">
        <v>96.760558662067652</v>
      </c>
      <c r="G45" s="52">
        <v>93.784860448022869</v>
      </c>
      <c r="H45" s="52">
        <v>94.462263778044374</v>
      </c>
      <c r="I45" s="52">
        <v>93.728481495273599</v>
      </c>
      <c r="J45" s="52">
        <v>93.56860914430311</v>
      </c>
      <c r="K45" s="52">
        <v>92.143504480322832</v>
      </c>
      <c r="L45" s="52">
        <v>92.244119309902217</v>
      </c>
      <c r="M45" s="52">
        <v>92.314995060334908</v>
      </c>
      <c r="N45" s="52">
        <v>91.026959424697722</v>
      </c>
    </row>
    <row r="47" spans="1:14" x14ac:dyDescent="0.25">
      <c r="A47" s="48" t="s">
        <v>32</v>
      </c>
      <c r="B47" s="48"/>
      <c r="C47" s="49">
        <v>80.329125649608059</v>
      </c>
      <c r="D47" s="49">
        <v>80.153438722925046</v>
      </c>
      <c r="E47" s="49">
        <v>79.972458536554555</v>
      </c>
      <c r="F47" s="49">
        <v>79.894691834498701</v>
      </c>
      <c r="G47" s="49">
        <v>80.289038141217262</v>
      </c>
      <c r="H47" s="49">
        <v>80.216519204889991</v>
      </c>
      <c r="I47" s="49">
        <v>80.326295288878626</v>
      </c>
      <c r="J47" s="49">
        <v>80.349756341890966</v>
      </c>
      <c r="K47" s="49">
        <v>80.539549252716739</v>
      </c>
      <c r="L47" s="49">
        <v>80.527297864166826</v>
      </c>
      <c r="M47" s="49">
        <v>80.52021655170239</v>
      </c>
      <c r="N47" s="49">
        <v>80.688030891397162</v>
      </c>
    </row>
    <row r="48" spans="1:14" x14ac:dyDescent="0.25">
      <c r="A48" s="19" t="s">
        <v>45</v>
      </c>
      <c r="B48" s="19"/>
      <c r="C48" s="50">
        <v>78.1989235556361</v>
      </c>
      <c r="D48" s="50">
        <v>78.15663795759211</v>
      </c>
      <c r="E48" s="50">
        <v>77.992121388952313</v>
      </c>
      <c r="F48" s="50">
        <v>77.935720515615984</v>
      </c>
      <c r="G48" s="50">
        <v>78.376068679294647</v>
      </c>
      <c r="H48" s="50">
        <v>78.326176716993885</v>
      </c>
      <c r="I48" s="50">
        <v>78.46090272462753</v>
      </c>
      <c r="J48" s="50">
        <v>78.510058791864836</v>
      </c>
      <c r="K48" s="50">
        <v>78.727265360204498</v>
      </c>
      <c r="L48" s="50">
        <v>78.731495491034039</v>
      </c>
      <c r="M48" s="50">
        <v>78.73827020965193</v>
      </c>
      <c r="N48" s="50">
        <v>78.927870817005228</v>
      </c>
    </row>
    <row r="49" spans="1:14" x14ac:dyDescent="0.25">
      <c r="A49" s="51" t="s">
        <v>46</v>
      </c>
      <c r="B49" s="51"/>
      <c r="C49" s="52">
        <v>82.337760811924966</v>
      </c>
      <c r="D49" s="52">
        <v>82.045323185358725</v>
      </c>
      <c r="E49" s="52">
        <v>81.858379808402162</v>
      </c>
      <c r="F49" s="52">
        <v>81.770446200438712</v>
      </c>
      <c r="G49" s="52">
        <v>82.122046767235048</v>
      </c>
      <c r="H49" s="52">
        <v>82.042941530444679</v>
      </c>
      <c r="I49" s="52">
        <v>82.130321658769887</v>
      </c>
      <c r="J49" s="52">
        <v>82.146090605930638</v>
      </c>
      <c r="K49" s="52">
        <v>82.31107248837732</v>
      </c>
      <c r="L49" s="52">
        <v>82.293248026310152</v>
      </c>
      <c r="M49" s="52">
        <v>82.274981594494335</v>
      </c>
      <c r="N49" s="52">
        <v>82.420312210908321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75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19516</v>
      </c>
      <c r="D8" s="21">
        <v>19640.409234159648</v>
      </c>
      <c r="E8" s="21">
        <v>19769.554069229198</v>
      </c>
      <c r="F8" s="21">
        <v>19887.447805714433</v>
      </c>
      <c r="G8" s="21">
        <v>20000.990015144322</v>
      </c>
      <c r="H8" s="21">
        <v>20111.902548669092</v>
      </c>
      <c r="I8" s="21">
        <v>20218.929061713243</v>
      </c>
      <c r="J8" s="21">
        <v>20319.561727784785</v>
      </c>
      <c r="K8" s="21">
        <v>20414.731044215041</v>
      </c>
      <c r="L8" s="21">
        <v>20507.47680939647</v>
      </c>
      <c r="M8" s="21">
        <v>20595.475015501677</v>
      </c>
      <c r="N8" s="21">
        <v>20678.513563161356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193.08578865527045</v>
      </c>
      <c r="D10" s="26">
        <f t="shared" ref="D10:N10" si="0">SUM(D11:D12)</f>
        <v>196.3407826502914</v>
      </c>
      <c r="E10" s="26">
        <f t="shared" si="0"/>
        <v>197.15843561285718</v>
      </c>
      <c r="F10" s="26">
        <f t="shared" si="0"/>
        <v>198.54281383993609</v>
      </c>
      <c r="G10" s="26">
        <f t="shared" si="0"/>
        <v>199.49106864019083</v>
      </c>
      <c r="H10" s="26">
        <f t="shared" si="0"/>
        <v>200.80176528737758</v>
      </c>
      <c r="I10" s="26">
        <f t="shared" si="0"/>
        <v>201.83987466939976</v>
      </c>
      <c r="J10" s="26">
        <f t="shared" si="0"/>
        <v>201.87283655172794</v>
      </c>
      <c r="K10" s="26">
        <f t="shared" si="0"/>
        <v>202.48570578952373</v>
      </c>
      <c r="L10" s="26">
        <f t="shared" si="0"/>
        <v>202.61886387450261</v>
      </c>
      <c r="M10" s="26">
        <f t="shared" si="0"/>
        <v>202.624950747909</v>
      </c>
      <c r="N10" s="26">
        <f t="shared" si="0"/>
        <v>201.86729271060253</v>
      </c>
    </row>
    <row r="11" spans="1:14" x14ac:dyDescent="0.25">
      <c r="A11" s="20" t="s">
        <v>34</v>
      </c>
      <c r="B11" s="18"/>
      <c r="C11" s="22">
        <v>98.967006303110793</v>
      </c>
      <c r="D11" s="22">
        <v>100.70654782870166</v>
      </c>
      <c r="E11" s="22">
        <v>100.90869448928727</v>
      </c>
      <c r="F11" s="22">
        <v>101.604709219369</v>
      </c>
      <c r="G11" s="22">
        <v>102.13433104409982</v>
      </c>
      <c r="H11" s="22">
        <v>102.79011570501402</v>
      </c>
      <c r="I11" s="22">
        <v>103.25703062034556</v>
      </c>
      <c r="J11" s="22">
        <v>103.69598386489916</v>
      </c>
      <c r="K11" s="22">
        <v>103.67861190792036</v>
      </c>
      <c r="L11" s="22">
        <v>103.6335273518702</v>
      </c>
      <c r="M11" s="22">
        <v>103.57791294081879</v>
      </c>
      <c r="N11" s="22">
        <v>103.34933196005873</v>
      </c>
    </row>
    <row r="12" spans="1:14" x14ac:dyDescent="0.25">
      <c r="A12" s="27" t="s">
        <v>35</v>
      </c>
      <c r="B12" s="28"/>
      <c r="C12" s="29">
        <v>94.118782352159656</v>
      </c>
      <c r="D12" s="29">
        <v>95.634234821589743</v>
      </c>
      <c r="E12" s="29">
        <v>96.249741123569905</v>
      </c>
      <c r="F12" s="29">
        <v>96.938104620567088</v>
      </c>
      <c r="G12" s="29">
        <v>97.356737596091008</v>
      </c>
      <c r="H12" s="29">
        <v>98.01164958236356</v>
      </c>
      <c r="I12" s="29">
        <v>98.582844049054202</v>
      </c>
      <c r="J12" s="29">
        <v>98.176852686828781</v>
      </c>
      <c r="K12" s="29">
        <v>98.807093881603379</v>
      </c>
      <c r="L12" s="29">
        <v>98.985336522632409</v>
      </c>
      <c r="M12" s="29">
        <v>99.047037807090206</v>
      </c>
      <c r="N12" s="29">
        <v>98.517960750543793</v>
      </c>
    </row>
    <row r="13" spans="1:14" x14ac:dyDescent="0.25">
      <c r="A13" s="33" t="s">
        <v>36</v>
      </c>
      <c r="B13" s="18"/>
      <c r="C13" s="26">
        <f>SUM(C14:C15)</f>
        <v>190.61774691961415</v>
      </c>
      <c r="D13" s="26">
        <f t="shared" ref="D13:N13" si="1">SUM(D14:D15)</f>
        <v>199.35784382501379</v>
      </c>
      <c r="E13" s="26">
        <f t="shared" si="1"/>
        <v>207.86098124427002</v>
      </c>
      <c r="F13" s="26">
        <f t="shared" si="1"/>
        <v>214.32367807305491</v>
      </c>
      <c r="G13" s="26">
        <f t="shared" si="1"/>
        <v>211.99176835647333</v>
      </c>
      <c r="H13" s="26">
        <f t="shared" si="1"/>
        <v>218.31087131718215</v>
      </c>
      <c r="I13" s="26">
        <f t="shared" si="1"/>
        <v>221.13703238641074</v>
      </c>
      <c r="J13" s="26">
        <f t="shared" si="1"/>
        <v>225.30432242025915</v>
      </c>
      <c r="K13" s="26">
        <f t="shared" si="1"/>
        <v>226.79818726178027</v>
      </c>
      <c r="L13" s="26">
        <f t="shared" si="1"/>
        <v>231.45955852269822</v>
      </c>
      <c r="M13" s="26">
        <f t="shared" si="1"/>
        <v>236.06100648395108</v>
      </c>
      <c r="N13" s="26">
        <f t="shared" si="1"/>
        <v>236.77018380001812</v>
      </c>
    </row>
    <row r="14" spans="1:14" x14ac:dyDescent="0.25">
      <c r="A14" s="20" t="s">
        <v>37</v>
      </c>
      <c r="B14" s="18"/>
      <c r="C14" s="22">
        <v>93.993784015851119</v>
      </c>
      <c r="D14" s="22">
        <v>98.087677566626937</v>
      </c>
      <c r="E14" s="22">
        <v>102.71726543212303</v>
      </c>
      <c r="F14" s="22">
        <v>106.65152164627747</v>
      </c>
      <c r="G14" s="22">
        <v>105.98076927908922</v>
      </c>
      <c r="H14" s="22">
        <v>109.4649281104353</v>
      </c>
      <c r="I14" s="22">
        <v>111.3488542415576</v>
      </c>
      <c r="J14" s="22">
        <v>113.57349686706544</v>
      </c>
      <c r="K14" s="22">
        <v>114.30080560509319</v>
      </c>
      <c r="L14" s="22">
        <v>116.88646415563124</v>
      </c>
      <c r="M14" s="22">
        <v>119.55694187239449</v>
      </c>
      <c r="N14" s="22">
        <v>120.11116308131993</v>
      </c>
    </row>
    <row r="15" spans="1:14" x14ac:dyDescent="0.25">
      <c r="A15" s="10" t="s">
        <v>38</v>
      </c>
      <c r="B15" s="12"/>
      <c r="C15" s="23">
        <v>96.623962903763015</v>
      </c>
      <c r="D15" s="23">
        <v>101.27016625838687</v>
      </c>
      <c r="E15" s="23">
        <v>105.14371581214699</v>
      </c>
      <c r="F15" s="23">
        <v>107.67215642677743</v>
      </c>
      <c r="G15" s="23">
        <v>106.01099907738411</v>
      </c>
      <c r="H15" s="23">
        <v>108.84594320674685</v>
      </c>
      <c r="I15" s="23">
        <v>109.78817814485312</v>
      </c>
      <c r="J15" s="23">
        <v>111.7308255531937</v>
      </c>
      <c r="K15" s="23">
        <v>112.49738165668708</v>
      </c>
      <c r="L15" s="23">
        <v>114.57309436706697</v>
      </c>
      <c r="M15" s="23">
        <v>116.5040646115566</v>
      </c>
      <c r="N15" s="23">
        <v>116.6590207186982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2.4680417356562998</v>
      </c>
      <c r="D17" s="32">
        <f t="shared" ref="D17:N17" si="2">D10-D13</f>
        <v>-3.0170611747223859</v>
      </c>
      <c r="E17" s="32">
        <f t="shared" si="2"/>
        <v>-10.702545631412846</v>
      </c>
      <c r="F17" s="32">
        <f t="shared" si="2"/>
        <v>-15.78086423311882</v>
      </c>
      <c r="G17" s="32">
        <f t="shared" si="2"/>
        <v>-12.500699716282497</v>
      </c>
      <c r="H17" s="32">
        <f t="shared" si="2"/>
        <v>-17.50910602980457</v>
      </c>
      <c r="I17" s="32">
        <f t="shared" si="2"/>
        <v>-19.297157717010975</v>
      </c>
      <c r="J17" s="32">
        <f t="shared" si="2"/>
        <v>-23.431485868531212</v>
      </c>
      <c r="K17" s="32">
        <f t="shared" si="2"/>
        <v>-24.312481472256536</v>
      </c>
      <c r="L17" s="32">
        <f t="shared" si="2"/>
        <v>-28.840694648195608</v>
      </c>
      <c r="M17" s="32">
        <f t="shared" si="2"/>
        <v>-33.436055736042078</v>
      </c>
      <c r="N17" s="32">
        <f t="shared" si="2"/>
        <v>-34.90289108941559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824.3813561531482</v>
      </c>
      <c r="D19" s="26">
        <f t="shared" ref="D19:N19" si="3">SUM(D20:D21)</f>
        <v>829.34511437119295</v>
      </c>
      <c r="E19" s="26">
        <f t="shared" si="3"/>
        <v>827.54284033013744</v>
      </c>
      <c r="F19" s="26">
        <f t="shared" si="3"/>
        <v>827.84650291884202</v>
      </c>
      <c r="G19" s="26">
        <f t="shared" si="3"/>
        <v>825.24873439195483</v>
      </c>
      <c r="H19" s="26">
        <f t="shared" si="3"/>
        <v>825.11853360740679</v>
      </c>
      <c r="I19" s="26">
        <f t="shared" si="3"/>
        <v>822.62674183501747</v>
      </c>
      <c r="J19" s="26">
        <f t="shared" si="3"/>
        <v>821.78373513780616</v>
      </c>
      <c r="K19" s="26">
        <f t="shared" si="3"/>
        <v>821.2478049916997</v>
      </c>
      <c r="L19" s="26">
        <f t="shared" si="3"/>
        <v>821.92576212858603</v>
      </c>
      <c r="M19" s="26">
        <f t="shared" si="3"/>
        <v>821.22258763055913</v>
      </c>
      <c r="N19" s="26">
        <f t="shared" si="3"/>
        <v>820.78799278195083</v>
      </c>
    </row>
    <row r="20" spans="1:14" x14ac:dyDescent="0.25">
      <c r="A20" s="64" t="s">
        <v>40</v>
      </c>
      <c r="B20" s="64"/>
      <c r="C20" s="22">
        <v>412.25270582512292</v>
      </c>
      <c r="D20" s="22">
        <v>414.02882798704258</v>
      </c>
      <c r="E20" s="22">
        <v>414.19452884211415</v>
      </c>
      <c r="F20" s="22">
        <v>414.33475331920988</v>
      </c>
      <c r="G20" s="22">
        <v>412.63139852512802</v>
      </c>
      <c r="H20" s="22">
        <v>413.12160373317607</v>
      </c>
      <c r="I20" s="22">
        <v>410.87654895464789</v>
      </c>
      <c r="J20" s="22">
        <v>410.75157976731646</v>
      </c>
      <c r="K20" s="22">
        <v>410.56570553249378</v>
      </c>
      <c r="L20" s="22">
        <v>411.37092908490348</v>
      </c>
      <c r="M20" s="22">
        <v>410.63823374629067</v>
      </c>
      <c r="N20" s="22">
        <v>410.43764586507564</v>
      </c>
    </row>
    <row r="21" spans="1:14" x14ac:dyDescent="0.25">
      <c r="A21" s="27" t="s">
        <v>41</v>
      </c>
      <c r="B21" s="27"/>
      <c r="C21" s="29">
        <v>412.12865032802529</v>
      </c>
      <c r="D21" s="29">
        <v>415.31628638415043</v>
      </c>
      <c r="E21" s="29">
        <v>413.34831148802328</v>
      </c>
      <c r="F21" s="29">
        <v>413.51174959963214</v>
      </c>
      <c r="G21" s="29">
        <v>412.61733586682681</v>
      </c>
      <c r="H21" s="29">
        <v>411.99692987423077</v>
      </c>
      <c r="I21" s="29">
        <v>411.75019288036958</v>
      </c>
      <c r="J21" s="29">
        <v>411.03215537048965</v>
      </c>
      <c r="K21" s="29">
        <v>410.68209945920597</v>
      </c>
      <c r="L21" s="29">
        <v>410.55483304368261</v>
      </c>
      <c r="M21" s="29">
        <v>410.58435388426847</v>
      </c>
      <c r="N21" s="29">
        <v>410.35034691687514</v>
      </c>
    </row>
    <row r="22" spans="1:14" x14ac:dyDescent="0.25">
      <c r="A22" s="67" t="s">
        <v>44</v>
      </c>
      <c r="B22" s="67"/>
      <c r="C22" s="26">
        <f>SUM(C23:C24)</f>
        <v>702.44016372915428</v>
      </c>
      <c r="D22" s="26">
        <f t="shared" ref="D22:N22" si="4">SUM(D23:D24)</f>
        <v>697.18321812692034</v>
      </c>
      <c r="E22" s="26">
        <f t="shared" si="4"/>
        <v>698.94655821349306</v>
      </c>
      <c r="F22" s="26">
        <f t="shared" si="4"/>
        <v>698.52342925583457</v>
      </c>
      <c r="G22" s="26">
        <f t="shared" si="4"/>
        <v>701.83550115089974</v>
      </c>
      <c r="H22" s="26">
        <f t="shared" si="4"/>
        <v>700.58291453345237</v>
      </c>
      <c r="I22" s="26">
        <f t="shared" si="4"/>
        <v>702.69691804646379</v>
      </c>
      <c r="J22" s="26">
        <f t="shared" si="4"/>
        <v>703.18293283902267</v>
      </c>
      <c r="K22" s="26">
        <f t="shared" si="4"/>
        <v>704.18955833801124</v>
      </c>
      <c r="L22" s="26">
        <f t="shared" si="4"/>
        <v>705.08686137518271</v>
      </c>
      <c r="M22" s="26">
        <f t="shared" si="4"/>
        <v>704.74798423484026</v>
      </c>
      <c r="N22" s="26">
        <f t="shared" si="4"/>
        <v>705.19358893624587</v>
      </c>
    </row>
    <row r="23" spans="1:14" x14ac:dyDescent="0.25">
      <c r="A23" s="64" t="s">
        <v>42</v>
      </c>
      <c r="B23" s="64"/>
      <c r="C23" s="23">
        <v>349.97345483069063</v>
      </c>
      <c r="D23" s="22">
        <v>347.93197281838349</v>
      </c>
      <c r="E23" s="22">
        <v>348.95984614258691</v>
      </c>
      <c r="F23" s="22">
        <v>348.25172542575154</v>
      </c>
      <c r="G23" s="22">
        <v>350.3148375439041</v>
      </c>
      <c r="H23" s="22">
        <v>348.89745112150314</v>
      </c>
      <c r="I23" s="22">
        <v>351.28928542708474</v>
      </c>
      <c r="J23" s="22">
        <v>351.21760409534869</v>
      </c>
      <c r="K23" s="22">
        <v>351.67307563569108</v>
      </c>
      <c r="L23" s="22">
        <v>351.03916889623594</v>
      </c>
      <c r="M23" s="22">
        <v>350.12296972046448</v>
      </c>
      <c r="N23" s="22">
        <v>350.4915573295209</v>
      </c>
    </row>
    <row r="24" spans="1:14" x14ac:dyDescent="0.25">
      <c r="A24" s="10" t="s">
        <v>43</v>
      </c>
      <c r="B24" s="10"/>
      <c r="C24" s="23">
        <v>352.46670889846365</v>
      </c>
      <c r="D24" s="23">
        <v>349.25124530853685</v>
      </c>
      <c r="E24" s="23">
        <v>349.98671207090621</v>
      </c>
      <c r="F24" s="23">
        <v>350.27170383008308</v>
      </c>
      <c r="G24" s="23">
        <v>351.5206636069957</v>
      </c>
      <c r="H24" s="23">
        <v>351.68546341194923</v>
      </c>
      <c r="I24" s="23">
        <v>351.40763261937906</v>
      </c>
      <c r="J24" s="23">
        <v>351.96532874367392</v>
      </c>
      <c r="K24" s="23">
        <v>352.5164827023201</v>
      </c>
      <c r="L24" s="23">
        <v>354.04769247894683</v>
      </c>
      <c r="M24" s="23">
        <v>354.62501451437583</v>
      </c>
      <c r="N24" s="23">
        <v>354.70203160672497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121.94119242399393</v>
      </c>
      <c r="D26" s="32">
        <f t="shared" ref="D26:N26" si="5">D19-D22</f>
        <v>132.16189624427261</v>
      </c>
      <c r="E26" s="32">
        <f t="shared" si="5"/>
        <v>128.59628211664437</v>
      </c>
      <c r="F26" s="32">
        <f t="shared" si="5"/>
        <v>129.32307366300745</v>
      </c>
      <c r="G26" s="32">
        <f t="shared" si="5"/>
        <v>123.41323324105508</v>
      </c>
      <c r="H26" s="32">
        <f t="shared" si="5"/>
        <v>124.53561907395442</v>
      </c>
      <c r="I26" s="32">
        <f t="shared" si="5"/>
        <v>119.92982378855368</v>
      </c>
      <c r="J26" s="32">
        <f t="shared" si="5"/>
        <v>118.60080229878349</v>
      </c>
      <c r="K26" s="32">
        <f t="shared" si="5"/>
        <v>117.05824665368846</v>
      </c>
      <c r="L26" s="32">
        <f t="shared" si="5"/>
        <v>116.83890075340332</v>
      </c>
      <c r="M26" s="32">
        <f t="shared" si="5"/>
        <v>116.47460339571887</v>
      </c>
      <c r="N26" s="32">
        <f t="shared" si="5"/>
        <v>115.59440384570496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124.40923415965023</v>
      </c>
      <c r="D30" s="32">
        <f t="shared" ref="D30:N30" si="6">D17+D26+D28</f>
        <v>129.14483506955023</v>
      </c>
      <c r="E30" s="32">
        <f t="shared" si="6"/>
        <v>117.89373648523153</v>
      </c>
      <c r="F30" s="32">
        <f t="shared" si="6"/>
        <v>113.54220942988863</v>
      </c>
      <c r="G30" s="32">
        <f t="shared" si="6"/>
        <v>110.91253352477258</v>
      </c>
      <c r="H30" s="32">
        <f t="shared" si="6"/>
        <v>107.02651304414985</v>
      </c>
      <c r="I30" s="32">
        <f t="shared" si="6"/>
        <v>100.6326660715427</v>
      </c>
      <c r="J30" s="32">
        <f t="shared" si="6"/>
        <v>95.16931643025228</v>
      </c>
      <c r="K30" s="32">
        <f t="shared" si="6"/>
        <v>92.745765181431921</v>
      </c>
      <c r="L30" s="32">
        <f t="shared" si="6"/>
        <v>87.998206105207714</v>
      </c>
      <c r="M30" s="32">
        <f t="shared" si="6"/>
        <v>83.038547659676794</v>
      </c>
      <c r="N30" s="32">
        <f t="shared" si="6"/>
        <v>80.69151275628937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19640.409234159648</v>
      </c>
      <c r="D32" s="21">
        <v>19769.554069229198</v>
      </c>
      <c r="E32" s="21">
        <v>19887.447805714433</v>
      </c>
      <c r="F32" s="21">
        <v>20000.990015144322</v>
      </c>
      <c r="G32" s="21">
        <v>20111.902548669092</v>
      </c>
      <c r="H32" s="21">
        <v>20218.929061713243</v>
      </c>
      <c r="I32" s="21">
        <v>20319.561727784785</v>
      </c>
      <c r="J32" s="21">
        <v>20414.731044215041</v>
      </c>
      <c r="K32" s="21">
        <v>20507.47680939647</v>
      </c>
      <c r="L32" s="21">
        <v>20595.475015501677</v>
      </c>
      <c r="M32" s="21">
        <v>20678.513563161356</v>
      </c>
      <c r="N32" s="21">
        <v>20759.205075917638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6.374730178297261E-3</v>
      </c>
      <c r="D34" s="39">
        <f t="shared" ref="D34:N34" si="7">(D32/D8)-1</f>
        <v>6.5754655888194957E-3</v>
      </c>
      <c r="E34" s="39">
        <f t="shared" si="7"/>
        <v>5.9633988744709487E-3</v>
      </c>
      <c r="F34" s="39">
        <f t="shared" si="7"/>
        <v>5.7092398451079607E-3</v>
      </c>
      <c r="G34" s="39">
        <f t="shared" si="7"/>
        <v>5.5453521771067216E-3</v>
      </c>
      <c r="H34" s="39">
        <f t="shared" si="7"/>
        <v>5.3215508967963121E-3</v>
      </c>
      <c r="I34" s="39">
        <f t="shared" si="7"/>
        <v>4.977151151991599E-3</v>
      </c>
      <c r="J34" s="39">
        <f t="shared" si="7"/>
        <v>4.6836303708324145E-3</v>
      </c>
      <c r="K34" s="39">
        <f t="shared" si="7"/>
        <v>4.5430804344448461E-3</v>
      </c>
      <c r="L34" s="39">
        <f t="shared" si="7"/>
        <v>4.2910303848247011E-3</v>
      </c>
      <c r="M34" s="39">
        <f t="shared" si="7"/>
        <v>4.0318831003984812E-3</v>
      </c>
      <c r="N34" s="39">
        <f t="shared" si="7"/>
        <v>3.9021911565264578E-3</v>
      </c>
    </row>
    <row r="35" spans="1:14" ht="15.75" thickBot="1" x14ac:dyDescent="0.3">
      <c r="A35" s="40" t="s">
        <v>15</v>
      </c>
      <c r="B35" s="41"/>
      <c r="C35" s="42">
        <f>(C32/$C$8)-1</f>
        <v>6.374730178297261E-3</v>
      </c>
      <c r="D35" s="42">
        <f t="shared" ref="D35:N35" si="8">(D32/$C$8)-1</f>
        <v>1.2992112586042159E-2</v>
      </c>
      <c r="E35" s="42">
        <f t="shared" si="8"/>
        <v>1.9032988610085733E-2</v>
      </c>
      <c r="F35" s="42">
        <f t="shared" si="8"/>
        <v>2.4850892352137777E-2</v>
      </c>
      <c r="G35" s="42">
        <f t="shared" si="8"/>
        <v>3.0534051479252478E-2</v>
      </c>
      <c r="H35" s="42">
        <f t="shared" si="8"/>
        <v>3.6018090885081122E-2</v>
      </c>
      <c r="I35" s="42">
        <f t="shared" si="8"/>
        <v>4.1174509519613878E-2</v>
      </c>
      <c r="J35" s="42">
        <f t="shared" si="8"/>
        <v>4.6050986073736366E-2</v>
      </c>
      <c r="K35" s="42">
        <f t="shared" si="8"/>
        <v>5.0803279841999949E-2</v>
      </c>
      <c r="L35" s="42">
        <f t="shared" si="8"/>
        <v>5.5312308644275276E-2</v>
      </c>
      <c r="M35" s="42">
        <f t="shared" si="8"/>
        <v>5.9567204507140481E-2</v>
      </c>
      <c r="N35" s="42">
        <f t="shared" si="8"/>
        <v>6.3701838282313794E-2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1.5586323283637566</v>
      </c>
      <c r="D41" s="47">
        <v>1.5709290140198313</v>
      </c>
      <c r="E41" s="47">
        <v>1.5626890474599411</v>
      </c>
      <c r="F41" s="47">
        <v>1.5608289724972815</v>
      </c>
      <c r="G41" s="47">
        <v>1.5598065157881844</v>
      </c>
      <c r="H41" s="47">
        <v>1.5651357711773095</v>
      </c>
      <c r="I41" s="47">
        <v>1.5697978995296136</v>
      </c>
      <c r="J41" s="47">
        <v>1.5705618677125162</v>
      </c>
      <c r="K41" s="47">
        <v>1.5792635890098206</v>
      </c>
      <c r="L41" s="47">
        <v>1.585595359653063</v>
      </c>
      <c r="M41" s="47">
        <v>1.5927310784542887</v>
      </c>
      <c r="N41" s="47">
        <v>1.5962618184829125</v>
      </c>
    </row>
    <row r="43" spans="1:14" x14ac:dyDescent="0.25">
      <c r="A43" s="48" t="s">
        <v>31</v>
      </c>
      <c r="B43" s="48"/>
      <c r="C43" s="49">
        <v>95.813523034003225</v>
      </c>
      <c r="D43" s="49">
        <v>97.285199886246033</v>
      </c>
      <c r="E43" s="49">
        <v>98.775437075253095</v>
      </c>
      <c r="F43" s="49">
        <v>99.43860870385727</v>
      </c>
      <c r="G43" s="49">
        <v>96.271382552130945</v>
      </c>
      <c r="H43" s="49">
        <v>96.862808885201062</v>
      </c>
      <c r="I43" s="49">
        <v>96.024304785424263</v>
      </c>
      <c r="J43" s="49">
        <v>95.824659231249811</v>
      </c>
      <c r="K43" s="49">
        <v>94.353941786488036</v>
      </c>
      <c r="L43" s="49">
        <v>94.471338740898432</v>
      </c>
      <c r="M43" s="49">
        <v>94.595004072685398</v>
      </c>
      <c r="N43" s="49">
        <v>93.30538373572935</v>
      </c>
    </row>
    <row r="44" spans="1:14" x14ac:dyDescent="0.25">
      <c r="A44" s="19" t="s">
        <v>47</v>
      </c>
      <c r="B44" s="19"/>
      <c r="C44" s="50">
        <v>96.953885498397653</v>
      </c>
      <c r="D44" s="50">
        <v>97.285199886245991</v>
      </c>
      <c r="E44" s="50">
        <v>98.561445754278964</v>
      </c>
      <c r="F44" s="50">
        <v>99.029800142165584</v>
      </c>
      <c r="G44" s="50">
        <v>95.709007431020154</v>
      </c>
      <c r="H44" s="50">
        <v>96.123412994523022</v>
      </c>
      <c r="I44" s="50">
        <v>95.136304344385721</v>
      </c>
      <c r="J44" s="50">
        <v>94.800148781236857</v>
      </c>
      <c r="K44" s="50">
        <v>93.227106944928053</v>
      </c>
      <c r="L44" s="50">
        <v>93.246832674758537</v>
      </c>
      <c r="M44" s="50">
        <v>93.276054767244545</v>
      </c>
      <c r="N44" s="50">
        <v>91.904706073840188</v>
      </c>
    </row>
    <row r="45" spans="1:14" x14ac:dyDescent="0.25">
      <c r="A45" s="51" t="s">
        <v>48</v>
      </c>
      <c r="B45" s="51"/>
      <c r="C45" s="52">
        <v>94.729651221496383</v>
      </c>
      <c r="D45" s="52">
        <v>97.285199886246019</v>
      </c>
      <c r="E45" s="52">
        <v>98.98538922089476</v>
      </c>
      <c r="F45" s="52">
        <v>99.846883186967375</v>
      </c>
      <c r="G45" s="52">
        <v>96.840242419190602</v>
      </c>
      <c r="H45" s="52">
        <v>97.617971318161381</v>
      </c>
      <c r="I45" s="52">
        <v>96.942022585596618</v>
      </c>
      <c r="J45" s="52">
        <v>96.889012735272189</v>
      </c>
      <c r="K45" s="52">
        <v>95.527086174175622</v>
      </c>
      <c r="L45" s="52">
        <v>95.754159799257607</v>
      </c>
      <c r="M45" s="52">
        <v>95.987865753455893</v>
      </c>
      <c r="N45" s="52">
        <v>94.792828962753475</v>
      </c>
    </row>
    <row r="47" spans="1:14" x14ac:dyDescent="0.25">
      <c r="A47" s="48" t="s">
        <v>32</v>
      </c>
      <c r="B47" s="48"/>
      <c r="C47" s="49">
        <v>79.997004672424765</v>
      </c>
      <c r="D47" s="49">
        <v>79.799616125110845</v>
      </c>
      <c r="E47" s="49">
        <v>79.614506258587369</v>
      </c>
      <c r="F47" s="49">
        <v>79.53228800226448</v>
      </c>
      <c r="G47" s="49">
        <v>79.926106386837859</v>
      </c>
      <c r="H47" s="49">
        <v>79.854927690707555</v>
      </c>
      <c r="I47" s="49">
        <v>79.959910527896923</v>
      </c>
      <c r="J47" s="49">
        <v>79.988813637841091</v>
      </c>
      <c r="K47" s="49">
        <v>80.181282979646738</v>
      </c>
      <c r="L47" s="49">
        <v>80.17210354928676</v>
      </c>
      <c r="M47" s="49">
        <v>80.164292978705959</v>
      </c>
      <c r="N47" s="49">
        <v>80.333531355491075</v>
      </c>
    </row>
    <row r="48" spans="1:14" x14ac:dyDescent="0.25">
      <c r="A48" s="19" t="s">
        <v>45</v>
      </c>
      <c r="B48" s="19"/>
      <c r="C48" s="50">
        <v>77.80563083707338</v>
      </c>
      <c r="D48" s="50">
        <v>77.764125617881163</v>
      </c>
      <c r="E48" s="50">
        <v>77.60019428210235</v>
      </c>
      <c r="F48" s="50">
        <v>77.544469391217802</v>
      </c>
      <c r="G48" s="50">
        <v>77.986240575160124</v>
      </c>
      <c r="H48" s="50">
        <v>77.937155304675542</v>
      </c>
      <c r="I48" s="50">
        <v>78.072911595829254</v>
      </c>
      <c r="J48" s="50">
        <v>78.122919981795519</v>
      </c>
      <c r="K48" s="50">
        <v>78.341194663332502</v>
      </c>
      <c r="L48" s="50">
        <v>78.346193655512479</v>
      </c>
      <c r="M48" s="50">
        <v>78.353695662000348</v>
      </c>
      <c r="N48" s="50">
        <v>78.544316079711393</v>
      </c>
    </row>
    <row r="49" spans="1:14" x14ac:dyDescent="0.25">
      <c r="A49" s="51" t="s">
        <v>46</v>
      </c>
      <c r="B49" s="51"/>
      <c r="C49" s="52">
        <v>81.992573121037793</v>
      </c>
      <c r="D49" s="52">
        <v>81.701125414811926</v>
      </c>
      <c r="E49" s="52">
        <v>81.514941047345957</v>
      </c>
      <c r="F49" s="52">
        <v>81.427761822246083</v>
      </c>
      <c r="G49" s="52">
        <v>81.780655017105147</v>
      </c>
      <c r="H49" s="52">
        <v>81.702480523216948</v>
      </c>
      <c r="I49" s="52">
        <v>81.790881836228692</v>
      </c>
      <c r="J49" s="52">
        <v>81.807500527677746</v>
      </c>
      <c r="K49" s="52">
        <v>81.973488303629821</v>
      </c>
      <c r="L49" s="52">
        <v>81.956452883469993</v>
      </c>
      <c r="M49" s="52">
        <v>81.93906425440845</v>
      </c>
      <c r="N49" s="52">
        <v>82.085449977096616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76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21580</v>
      </c>
      <c r="D8" s="21">
        <v>21804.647608787385</v>
      </c>
      <c r="E8" s="21">
        <v>22034.799582017065</v>
      </c>
      <c r="F8" s="21">
        <v>22255.956177737666</v>
      </c>
      <c r="G8" s="21">
        <v>22471.662554495662</v>
      </c>
      <c r="H8" s="21">
        <v>22682.952578068387</v>
      </c>
      <c r="I8" s="21">
        <v>22889.050060358426</v>
      </c>
      <c r="J8" s="21">
        <v>23088.014861432115</v>
      </c>
      <c r="K8" s="21">
        <v>23279.460310555231</v>
      </c>
      <c r="L8" s="21">
        <v>23468.309774394162</v>
      </c>
      <c r="M8" s="21">
        <v>23649.800394826936</v>
      </c>
      <c r="N8" s="21">
        <v>23824.58803006577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207.33775481412107</v>
      </c>
      <c r="D10" s="26">
        <f t="shared" ref="D10:N10" si="0">SUM(D11:D12)</f>
        <v>211.55905855349204</v>
      </c>
      <c r="E10" s="26">
        <f t="shared" si="0"/>
        <v>213.00530266363836</v>
      </c>
      <c r="F10" s="26">
        <f t="shared" si="0"/>
        <v>215.03952765129236</v>
      </c>
      <c r="G10" s="26">
        <f t="shared" si="0"/>
        <v>216.52366401464505</v>
      </c>
      <c r="H10" s="26">
        <f t="shared" si="0"/>
        <v>218.31859757672379</v>
      </c>
      <c r="I10" s="26">
        <f t="shared" si="0"/>
        <v>219.63464008383218</v>
      </c>
      <c r="J10" s="26">
        <f t="shared" si="0"/>
        <v>220.1821020878368</v>
      </c>
      <c r="K10" s="26">
        <f t="shared" si="0"/>
        <v>221.37335077311246</v>
      </c>
      <c r="L10" s="26">
        <f t="shared" si="0"/>
        <v>221.86304707174867</v>
      </c>
      <c r="M10" s="26">
        <f t="shared" si="0"/>
        <v>222.05555964889069</v>
      </c>
      <c r="N10" s="26">
        <f t="shared" si="0"/>
        <v>221.45379910903787</v>
      </c>
    </row>
    <row r="11" spans="1:14" x14ac:dyDescent="0.25">
      <c r="A11" s="20" t="s">
        <v>34</v>
      </c>
      <c r="B11" s="18"/>
      <c r="C11" s="22">
        <v>106.27191690527276</v>
      </c>
      <c r="D11" s="22">
        <v>108.51226200294828</v>
      </c>
      <c r="E11" s="22">
        <v>109.01936274889762</v>
      </c>
      <c r="F11" s="22">
        <v>110.04693776171905</v>
      </c>
      <c r="G11" s="22">
        <v>110.8545847696054</v>
      </c>
      <c r="H11" s="22">
        <v>111.75695529046465</v>
      </c>
      <c r="I11" s="22">
        <v>112.36045797972888</v>
      </c>
      <c r="J11" s="22">
        <v>113.10090101988253</v>
      </c>
      <c r="K11" s="22">
        <v>113.34963933414073</v>
      </c>
      <c r="L11" s="22">
        <v>113.476355149836</v>
      </c>
      <c r="M11" s="22">
        <v>113.5104602885385</v>
      </c>
      <c r="N11" s="22">
        <v>113.37697103189036</v>
      </c>
    </row>
    <row r="12" spans="1:14" x14ac:dyDescent="0.25">
      <c r="A12" s="27" t="s">
        <v>35</v>
      </c>
      <c r="B12" s="28"/>
      <c r="C12" s="29">
        <v>101.06583790884831</v>
      </c>
      <c r="D12" s="29">
        <v>103.04679655054376</v>
      </c>
      <c r="E12" s="29">
        <v>103.98593991474074</v>
      </c>
      <c r="F12" s="29">
        <v>104.99258988957331</v>
      </c>
      <c r="G12" s="29">
        <v>105.66907924503965</v>
      </c>
      <c r="H12" s="29">
        <v>106.56164228625914</v>
      </c>
      <c r="I12" s="29">
        <v>107.2741821041033</v>
      </c>
      <c r="J12" s="29">
        <v>107.08120106795427</v>
      </c>
      <c r="K12" s="29">
        <v>108.02371143897173</v>
      </c>
      <c r="L12" s="29">
        <v>108.38669192191267</v>
      </c>
      <c r="M12" s="29">
        <v>108.5450993603522</v>
      </c>
      <c r="N12" s="29">
        <v>108.07682807714751</v>
      </c>
    </row>
    <row r="13" spans="1:14" x14ac:dyDescent="0.25">
      <c r="A13" s="33" t="s">
        <v>36</v>
      </c>
      <c r="B13" s="18"/>
      <c r="C13" s="26">
        <f>SUM(C14:C15)</f>
        <v>159.59964398602835</v>
      </c>
      <c r="D13" s="26">
        <f t="shared" ref="D13:N13" si="1">SUM(D14:D15)</f>
        <v>168.30970937188306</v>
      </c>
      <c r="E13" s="26">
        <f t="shared" si="1"/>
        <v>176.44258037211759</v>
      </c>
      <c r="F13" s="26">
        <f t="shared" si="1"/>
        <v>183.57608421139201</v>
      </c>
      <c r="G13" s="26">
        <f t="shared" si="1"/>
        <v>183.49593992690251</v>
      </c>
      <c r="H13" s="26">
        <f t="shared" si="1"/>
        <v>190.85205185707892</v>
      </c>
      <c r="I13" s="26">
        <f t="shared" si="1"/>
        <v>195.16803175492993</v>
      </c>
      <c r="J13" s="26">
        <f t="shared" si="1"/>
        <v>201.04821869609191</v>
      </c>
      <c r="K13" s="26">
        <f t="shared" si="1"/>
        <v>204.40382912166092</v>
      </c>
      <c r="L13" s="26">
        <f t="shared" si="1"/>
        <v>211.38578439709386</v>
      </c>
      <c r="M13" s="26">
        <f t="shared" si="1"/>
        <v>218.18255513994046</v>
      </c>
      <c r="N13" s="26">
        <f t="shared" si="1"/>
        <v>221.53747942971077</v>
      </c>
    </row>
    <row r="14" spans="1:14" x14ac:dyDescent="0.25">
      <c r="A14" s="20" t="s">
        <v>37</v>
      </c>
      <c r="B14" s="18"/>
      <c r="C14" s="22">
        <v>84.371875999492588</v>
      </c>
      <c r="D14" s="22">
        <v>87.988810200474873</v>
      </c>
      <c r="E14" s="22">
        <v>92.259008935699441</v>
      </c>
      <c r="F14" s="22">
        <v>95.954332736940174</v>
      </c>
      <c r="G14" s="22">
        <v>95.914081472056836</v>
      </c>
      <c r="H14" s="22">
        <v>99.63960278642169</v>
      </c>
      <c r="I14" s="22">
        <v>101.8484819826642</v>
      </c>
      <c r="J14" s="22">
        <v>104.69984971704909</v>
      </c>
      <c r="K14" s="22">
        <v>106.32922645812344</v>
      </c>
      <c r="L14" s="22">
        <v>109.56060279305737</v>
      </c>
      <c r="M14" s="22">
        <v>113.0619316093304</v>
      </c>
      <c r="N14" s="22">
        <v>114.58454466153245</v>
      </c>
    </row>
    <row r="15" spans="1:14" x14ac:dyDescent="0.25">
      <c r="A15" s="10" t="s">
        <v>38</v>
      </c>
      <c r="B15" s="12"/>
      <c r="C15" s="23">
        <v>75.227767986535767</v>
      </c>
      <c r="D15" s="23">
        <v>80.320899171408172</v>
      </c>
      <c r="E15" s="23">
        <v>84.183571436418148</v>
      </c>
      <c r="F15" s="23">
        <v>87.621751474451855</v>
      </c>
      <c r="G15" s="23">
        <v>87.581858454845673</v>
      </c>
      <c r="H15" s="23">
        <v>91.212449070657229</v>
      </c>
      <c r="I15" s="23">
        <v>93.319549772265717</v>
      </c>
      <c r="J15" s="23">
        <v>96.348368979042831</v>
      </c>
      <c r="K15" s="23">
        <v>98.074602663537476</v>
      </c>
      <c r="L15" s="23">
        <v>101.8251816040365</v>
      </c>
      <c r="M15" s="23">
        <v>105.12062353061008</v>
      </c>
      <c r="N15" s="23">
        <v>106.95293476817832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47.738110828092715</v>
      </c>
      <c r="D17" s="32">
        <f t="shared" ref="D17:N17" si="2">D10-D13</f>
        <v>43.249349181608977</v>
      </c>
      <c r="E17" s="32">
        <f t="shared" si="2"/>
        <v>36.562722291520771</v>
      </c>
      <c r="F17" s="32">
        <f t="shared" si="2"/>
        <v>31.463443439900345</v>
      </c>
      <c r="G17" s="32">
        <f t="shared" si="2"/>
        <v>33.027724087742541</v>
      </c>
      <c r="H17" s="32">
        <f t="shared" si="2"/>
        <v>27.46654571964487</v>
      </c>
      <c r="I17" s="32">
        <f t="shared" si="2"/>
        <v>24.466608328902254</v>
      </c>
      <c r="J17" s="32">
        <f t="shared" si="2"/>
        <v>19.133883391744888</v>
      </c>
      <c r="K17" s="32">
        <f t="shared" si="2"/>
        <v>16.969521651451544</v>
      </c>
      <c r="L17" s="32">
        <f t="shared" si="2"/>
        <v>10.47726267465481</v>
      </c>
      <c r="M17" s="32">
        <f t="shared" si="2"/>
        <v>3.8730045089502312</v>
      </c>
      <c r="N17" s="32">
        <f t="shared" si="2"/>
        <v>-8.3680320672897324E-2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956.1794902500119</v>
      </c>
      <c r="D19" s="26">
        <f t="shared" ref="D19:N19" si="3">SUM(D20:D21)</f>
        <v>961.47386731893914</v>
      </c>
      <c r="E19" s="26">
        <f t="shared" si="3"/>
        <v>960.49989897967419</v>
      </c>
      <c r="F19" s="26">
        <f t="shared" si="3"/>
        <v>960.87826389270072</v>
      </c>
      <c r="G19" s="26">
        <f t="shared" si="3"/>
        <v>956.85062683985484</v>
      </c>
      <c r="H19" s="26">
        <f t="shared" si="3"/>
        <v>957.8525190351254</v>
      </c>
      <c r="I19" s="26">
        <f t="shared" si="3"/>
        <v>954.65761290027069</v>
      </c>
      <c r="J19" s="26">
        <f t="shared" si="3"/>
        <v>954.45723833109435</v>
      </c>
      <c r="K19" s="26">
        <f t="shared" si="3"/>
        <v>953.60130846887728</v>
      </c>
      <c r="L19" s="26">
        <f t="shared" si="3"/>
        <v>953.89136824879915</v>
      </c>
      <c r="M19" s="26">
        <f t="shared" si="3"/>
        <v>954.9774923245036</v>
      </c>
      <c r="N19" s="26">
        <f t="shared" si="3"/>
        <v>953.65182725610839</v>
      </c>
    </row>
    <row r="20" spans="1:14" x14ac:dyDescent="0.25">
      <c r="A20" s="64" t="s">
        <v>40</v>
      </c>
      <c r="B20" s="64"/>
      <c r="C20" s="22">
        <v>478.99261095503562</v>
      </c>
      <c r="D20" s="22">
        <v>480.82009023326981</v>
      </c>
      <c r="E20" s="22">
        <v>480.50920675121887</v>
      </c>
      <c r="F20" s="22">
        <v>480.80200940700587</v>
      </c>
      <c r="G20" s="22">
        <v>478.73617111504512</v>
      </c>
      <c r="H20" s="22">
        <v>479.52336376640091</v>
      </c>
      <c r="I20" s="22">
        <v>477.02090951552327</v>
      </c>
      <c r="J20" s="22">
        <v>477.11572418301296</v>
      </c>
      <c r="K20" s="22">
        <v>476.79703954137045</v>
      </c>
      <c r="L20" s="22">
        <v>477.22194014066957</v>
      </c>
      <c r="M20" s="22">
        <v>477.91240596467213</v>
      </c>
      <c r="N20" s="22">
        <v>477.0479896151179</v>
      </c>
    </row>
    <row r="21" spans="1:14" x14ac:dyDescent="0.25">
      <c r="A21" s="27" t="s">
        <v>41</v>
      </c>
      <c r="B21" s="27"/>
      <c r="C21" s="29">
        <v>477.18687929497634</v>
      </c>
      <c r="D21" s="29">
        <v>480.65377708566933</v>
      </c>
      <c r="E21" s="29">
        <v>479.99069222845532</v>
      </c>
      <c r="F21" s="29">
        <v>480.0762544856949</v>
      </c>
      <c r="G21" s="29">
        <v>478.11445572480966</v>
      </c>
      <c r="H21" s="29">
        <v>478.32915526872449</v>
      </c>
      <c r="I21" s="29">
        <v>477.63670338474742</v>
      </c>
      <c r="J21" s="29">
        <v>477.34151414808139</v>
      </c>
      <c r="K21" s="29">
        <v>476.80426892750683</v>
      </c>
      <c r="L21" s="29">
        <v>476.66942810812958</v>
      </c>
      <c r="M21" s="29">
        <v>477.06508635983147</v>
      </c>
      <c r="N21" s="29">
        <v>476.60383764099049</v>
      </c>
    </row>
    <row r="22" spans="1:14" x14ac:dyDescent="0.25">
      <c r="A22" s="67" t="s">
        <v>44</v>
      </c>
      <c r="B22" s="67"/>
      <c r="C22" s="26">
        <f>SUM(C23:C24)</f>
        <v>779.26999229071907</v>
      </c>
      <c r="D22" s="26">
        <f t="shared" ref="D22:N22" si="4">SUM(D23:D24)</f>
        <v>774.57124327086615</v>
      </c>
      <c r="E22" s="26">
        <f t="shared" si="4"/>
        <v>775.90602555059729</v>
      </c>
      <c r="F22" s="26">
        <f t="shared" si="4"/>
        <v>776.63533057460529</v>
      </c>
      <c r="G22" s="26">
        <f t="shared" si="4"/>
        <v>778.58832735486499</v>
      </c>
      <c r="H22" s="26">
        <f t="shared" si="4"/>
        <v>779.22158246473577</v>
      </c>
      <c r="I22" s="26">
        <f t="shared" si="4"/>
        <v>780.1594201554841</v>
      </c>
      <c r="J22" s="26">
        <f t="shared" si="4"/>
        <v>782.14567259972023</v>
      </c>
      <c r="K22" s="26">
        <f t="shared" si="4"/>
        <v>781.72136628140493</v>
      </c>
      <c r="L22" s="26">
        <f t="shared" si="4"/>
        <v>782.87801049067718</v>
      </c>
      <c r="M22" s="26">
        <f t="shared" si="4"/>
        <v>784.06286159462093</v>
      </c>
      <c r="N22" s="26">
        <f t="shared" si="4"/>
        <v>783.95720205380485</v>
      </c>
    </row>
    <row r="23" spans="1:14" x14ac:dyDescent="0.25">
      <c r="A23" s="64" t="s">
        <v>42</v>
      </c>
      <c r="B23" s="64"/>
      <c r="C23" s="23">
        <v>389.60881091936363</v>
      </c>
      <c r="D23" s="22">
        <v>387.62670867476896</v>
      </c>
      <c r="E23" s="22">
        <v>387.9586705698606</v>
      </c>
      <c r="F23" s="22">
        <v>387.91264818071335</v>
      </c>
      <c r="G23" s="22">
        <v>389.4099142314509</v>
      </c>
      <c r="H23" s="22">
        <v>388.88917881713775</v>
      </c>
      <c r="I23" s="22">
        <v>390.65108331312172</v>
      </c>
      <c r="J23" s="22">
        <v>391.58303744211105</v>
      </c>
      <c r="K23" s="22">
        <v>390.8626910256383</v>
      </c>
      <c r="L23" s="22">
        <v>390.36456673731385</v>
      </c>
      <c r="M23" s="22">
        <v>390.98431591367068</v>
      </c>
      <c r="N23" s="22">
        <v>390.85739081158965</v>
      </c>
    </row>
    <row r="24" spans="1:14" x14ac:dyDescent="0.25">
      <c r="A24" s="10" t="s">
        <v>43</v>
      </c>
      <c r="B24" s="10"/>
      <c r="C24" s="23">
        <v>389.66118137135544</v>
      </c>
      <c r="D24" s="23">
        <v>386.94453459609718</v>
      </c>
      <c r="E24" s="23">
        <v>387.94735498073669</v>
      </c>
      <c r="F24" s="23">
        <v>388.72268239389194</v>
      </c>
      <c r="G24" s="23">
        <v>389.17841312341415</v>
      </c>
      <c r="H24" s="23">
        <v>390.33240364759808</v>
      </c>
      <c r="I24" s="23">
        <v>389.50833684236238</v>
      </c>
      <c r="J24" s="23">
        <v>390.56263515760918</v>
      </c>
      <c r="K24" s="23">
        <v>390.85867525576663</v>
      </c>
      <c r="L24" s="23">
        <v>392.51344375336333</v>
      </c>
      <c r="M24" s="23">
        <v>393.07854568095019</v>
      </c>
      <c r="N24" s="23">
        <v>393.09981124221514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176.90949795929282</v>
      </c>
      <c r="D26" s="32">
        <f t="shared" ref="D26:N26" si="5">D19-D22</f>
        <v>186.90262404807299</v>
      </c>
      <c r="E26" s="32">
        <f t="shared" si="5"/>
        <v>184.59387342907689</v>
      </c>
      <c r="F26" s="32">
        <f t="shared" si="5"/>
        <v>184.24293331809542</v>
      </c>
      <c r="G26" s="32">
        <f t="shared" si="5"/>
        <v>178.26229948498985</v>
      </c>
      <c r="H26" s="32">
        <f t="shared" si="5"/>
        <v>178.63093657038962</v>
      </c>
      <c r="I26" s="32">
        <f t="shared" si="5"/>
        <v>174.49819274478659</v>
      </c>
      <c r="J26" s="32">
        <f t="shared" si="5"/>
        <v>172.31156573137412</v>
      </c>
      <c r="K26" s="32">
        <f t="shared" si="5"/>
        <v>171.87994218747235</v>
      </c>
      <c r="L26" s="32">
        <f t="shared" si="5"/>
        <v>171.01335775812197</v>
      </c>
      <c r="M26" s="32">
        <f t="shared" si="5"/>
        <v>170.91463072988267</v>
      </c>
      <c r="N26" s="32">
        <f t="shared" si="5"/>
        <v>169.69462520230354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224.64760878738554</v>
      </c>
      <c r="D30" s="32">
        <f t="shared" ref="D30:N30" si="6">D17+D26+D28</f>
        <v>230.15197322968197</v>
      </c>
      <c r="E30" s="32">
        <f t="shared" si="6"/>
        <v>221.15659572059766</v>
      </c>
      <c r="F30" s="32">
        <f t="shared" si="6"/>
        <v>215.70637675799577</v>
      </c>
      <c r="G30" s="32">
        <f t="shared" si="6"/>
        <v>211.29002357273239</v>
      </c>
      <c r="H30" s="32">
        <f t="shared" si="6"/>
        <v>206.09748229003449</v>
      </c>
      <c r="I30" s="32">
        <f t="shared" si="6"/>
        <v>198.96480107368885</v>
      </c>
      <c r="J30" s="32">
        <f t="shared" si="6"/>
        <v>191.445449123119</v>
      </c>
      <c r="K30" s="32">
        <f t="shared" si="6"/>
        <v>188.8494638389239</v>
      </c>
      <c r="L30" s="32">
        <f t="shared" si="6"/>
        <v>181.49062043277678</v>
      </c>
      <c r="M30" s="32">
        <f t="shared" si="6"/>
        <v>174.78763523883291</v>
      </c>
      <c r="N30" s="32">
        <f t="shared" si="6"/>
        <v>169.61094488163064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21804.647608787385</v>
      </c>
      <c r="D32" s="21">
        <v>22034.799582017065</v>
      </c>
      <c r="E32" s="21">
        <v>22255.956177737666</v>
      </c>
      <c r="F32" s="21">
        <v>22471.662554495662</v>
      </c>
      <c r="G32" s="21">
        <v>22682.952578068387</v>
      </c>
      <c r="H32" s="21">
        <v>22889.050060358426</v>
      </c>
      <c r="I32" s="21">
        <v>23088.014861432115</v>
      </c>
      <c r="J32" s="21">
        <v>23279.460310555231</v>
      </c>
      <c r="K32" s="21">
        <v>23468.309774394162</v>
      </c>
      <c r="L32" s="21">
        <v>23649.800394826936</v>
      </c>
      <c r="M32" s="21">
        <v>23824.58803006577</v>
      </c>
      <c r="N32" s="21">
        <v>23994.198974947401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1.0409991139359809E-2</v>
      </c>
      <c r="D34" s="39">
        <f t="shared" ref="D34:N34" si="7">(D32/D8)-1</f>
        <v>1.0555179673572335E-2</v>
      </c>
      <c r="E34" s="39">
        <f t="shared" si="7"/>
        <v>1.0036696494443609E-2</v>
      </c>
      <c r="F34" s="39">
        <f t="shared" si="7"/>
        <v>9.6920741142438871E-3</v>
      </c>
      <c r="G34" s="39">
        <f t="shared" si="7"/>
        <v>9.4025096300875965E-3</v>
      </c>
      <c r="H34" s="39">
        <f t="shared" si="7"/>
        <v>9.0860077223504643E-3</v>
      </c>
      <c r="I34" s="39">
        <f t="shared" si="7"/>
        <v>8.6925757315843288E-3</v>
      </c>
      <c r="J34" s="39">
        <f t="shared" si="7"/>
        <v>8.2919839696966591E-3</v>
      </c>
      <c r="K34" s="39">
        <f t="shared" si="7"/>
        <v>8.1122784342773091E-3</v>
      </c>
      <c r="L34" s="39">
        <f t="shared" si="7"/>
        <v>7.7334338168142391E-3</v>
      </c>
      <c r="M34" s="39">
        <f t="shared" si="7"/>
        <v>7.3906600614297435E-3</v>
      </c>
      <c r="N34" s="39">
        <f t="shared" si="7"/>
        <v>7.1191554148843927E-3</v>
      </c>
    </row>
    <row r="35" spans="1:14" ht="15.75" thickBot="1" x14ac:dyDescent="0.3">
      <c r="A35" s="40" t="s">
        <v>15</v>
      </c>
      <c r="B35" s="41"/>
      <c r="C35" s="42">
        <f>(C32/$C$8)-1</f>
        <v>1.0409991139359809E-2</v>
      </c>
      <c r="D35" s="42">
        <f t="shared" ref="D35:N35" si="8">(D32/$C$8)-1</f>
        <v>2.1075050139808482E-2</v>
      </c>
      <c r="E35" s="42">
        <f t="shared" si="8"/>
        <v>3.1323270516110613E-2</v>
      </c>
      <c r="F35" s="42">
        <f t="shared" si="8"/>
        <v>4.1318932089696947E-2</v>
      </c>
      <c r="G35" s="42">
        <f t="shared" si="8"/>
        <v>5.1109943376663081E-2</v>
      </c>
      <c r="H35" s="42">
        <f t="shared" si="8"/>
        <v>6.066033643922264E-2</v>
      </c>
      <c r="I35" s="42">
        <f t="shared" si="8"/>
        <v>6.9880206739208361E-2</v>
      </c>
      <c r="J35" s="42">
        <f t="shared" si="8"/>
        <v>7.8751636262985647E-2</v>
      </c>
      <c r="K35" s="42">
        <f t="shared" si="8"/>
        <v>8.7502769897783272E-2</v>
      </c>
      <c r="L35" s="42">
        <f t="shared" si="8"/>
        <v>9.5912900594389949E-2</v>
      </c>
      <c r="M35" s="42">
        <f t="shared" si="8"/>
        <v>0.10401242029961866</v>
      </c>
      <c r="N35" s="42">
        <f t="shared" si="8"/>
        <v>0.11187205629969421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1.4847002203920356</v>
      </c>
      <c r="D41" s="47">
        <v>1.4958752622480438</v>
      </c>
      <c r="E41" s="47">
        <v>1.4880869055958743</v>
      </c>
      <c r="F41" s="47">
        <v>1.4866108642723519</v>
      </c>
      <c r="G41" s="47">
        <v>1.4855255365937545</v>
      </c>
      <c r="H41" s="47">
        <v>1.4911631215206727</v>
      </c>
      <c r="I41" s="47">
        <v>1.4951589726817276</v>
      </c>
      <c r="J41" s="47">
        <v>1.4958834356380677</v>
      </c>
      <c r="K41" s="47">
        <v>1.5041820694000445</v>
      </c>
      <c r="L41" s="47">
        <v>1.5103615057811619</v>
      </c>
      <c r="M41" s="47">
        <v>1.5172797733175749</v>
      </c>
      <c r="N41" s="47">
        <v>1.5206077063261181</v>
      </c>
    </row>
    <row r="43" spans="1:14" x14ac:dyDescent="0.25">
      <c r="A43" s="48" t="s">
        <v>31</v>
      </c>
      <c r="B43" s="48"/>
      <c r="C43" s="49">
        <v>87.586374114329288</v>
      </c>
      <c r="D43" s="49">
        <v>88.79187890318282</v>
      </c>
      <c r="E43" s="49">
        <v>90.081241836408623</v>
      </c>
      <c r="F43" s="49">
        <v>90.617771148585376</v>
      </c>
      <c r="G43" s="49">
        <v>87.676502068422792</v>
      </c>
      <c r="H43" s="49">
        <v>88.155760568956097</v>
      </c>
      <c r="I43" s="49">
        <v>87.338944140899841</v>
      </c>
      <c r="J43" s="49">
        <v>87.102921954209819</v>
      </c>
      <c r="K43" s="49">
        <v>85.718932040234392</v>
      </c>
      <c r="L43" s="49">
        <v>85.797121775982319</v>
      </c>
      <c r="M43" s="49">
        <v>85.882986463004229</v>
      </c>
      <c r="N43" s="49">
        <v>84.694367498611143</v>
      </c>
    </row>
    <row r="44" spans="1:14" x14ac:dyDescent="0.25">
      <c r="A44" s="19" t="s">
        <v>47</v>
      </c>
      <c r="B44" s="19"/>
      <c r="C44" s="50">
        <v>88.518457148049748</v>
      </c>
      <c r="D44" s="50">
        <v>88.791878903182791</v>
      </c>
      <c r="E44" s="50">
        <v>89.921571891532864</v>
      </c>
      <c r="F44" s="50">
        <v>90.309549263083071</v>
      </c>
      <c r="G44" s="50">
        <v>87.244159153612713</v>
      </c>
      <c r="H44" s="50">
        <v>87.582891483865012</v>
      </c>
      <c r="I44" s="50">
        <v>86.659165038407721</v>
      </c>
      <c r="J44" s="50">
        <v>86.319150283796958</v>
      </c>
      <c r="K44" s="50">
        <v>84.850133966569402</v>
      </c>
      <c r="L44" s="50">
        <v>84.835219960484082</v>
      </c>
      <c r="M44" s="50">
        <v>84.833947635980664</v>
      </c>
      <c r="N44" s="50">
        <v>83.584999655141786</v>
      </c>
    </row>
    <row r="45" spans="1:14" x14ac:dyDescent="0.25">
      <c r="A45" s="51" t="s">
        <v>48</v>
      </c>
      <c r="B45" s="51"/>
      <c r="C45" s="52">
        <v>86.564074989688294</v>
      </c>
      <c r="D45" s="52">
        <v>88.791878903182834</v>
      </c>
      <c r="E45" s="52">
        <v>90.256880872402249</v>
      </c>
      <c r="F45" s="52">
        <v>90.957726635414545</v>
      </c>
      <c r="G45" s="52">
        <v>88.154919232446559</v>
      </c>
      <c r="H45" s="52">
        <v>88.790183587432466</v>
      </c>
      <c r="I45" s="52">
        <v>88.093128056816653</v>
      </c>
      <c r="J45" s="52">
        <v>87.970929048840063</v>
      </c>
      <c r="K45" s="52">
        <v>86.681180515096628</v>
      </c>
      <c r="L45" s="52">
        <v>86.856759463446977</v>
      </c>
      <c r="M45" s="52">
        <v>87.040623334684739</v>
      </c>
      <c r="N45" s="52">
        <v>85.916040052580755</v>
      </c>
    </row>
    <row r="47" spans="1:14" x14ac:dyDescent="0.25">
      <c r="A47" s="48" t="s">
        <v>32</v>
      </c>
      <c r="B47" s="48"/>
      <c r="C47" s="49">
        <v>81.080227686576663</v>
      </c>
      <c r="D47" s="49">
        <v>80.894180553156247</v>
      </c>
      <c r="E47" s="49">
        <v>80.707927117739644</v>
      </c>
      <c r="F47" s="49">
        <v>80.633310075111595</v>
      </c>
      <c r="G47" s="49">
        <v>81.025614868615207</v>
      </c>
      <c r="H47" s="49">
        <v>80.955792129599061</v>
      </c>
      <c r="I47" s="49">
        <v>81.063719377040869</v>
      </c>
      <c r="J47" s="49">
        <v>81.092952273104885</v>
      </c>
      <c r="K47" s="49">
        <v>81.27978665204455</v>
      </c>
      <c r="L47" s="49">
        <v>81.273492005709542</v>
      </c>
      <c r="M47" s="49">
        <v>81.261411973200339</v>
      </c>
      <c r="N47" s="49">
        <v>81.425467171721266</v>
      </c>
    </row>
    <row r="48" spans="1:14" x14ac:dyDescent="0.25">
      <c r="A48" s="19" t="s">
        <v>45</v>
      </c>
      <c r="B48" s="19"/>
      <c r="C48" s="50">
        <v>78.982067396627585</v>
      </c>
      <c r="D48" s="50">
        <v>78.938186928514043</v>
      </c>
      <c r="E48" s="50">
        <v>78.772426639551099</v>
      </c>
      <c r="F48" s="50">
        <v>78.714637269414666</v>
      </c>
      <c r="G48" s="50">
        <v>79.152259587402952</v>
      </c>
      <c r="H48" s="50">
        <v>79.100705760561112</v>
      </c>
      <c r="I48" s="50">
        <v>79.233387728388919</v>
      </c>
      <c r="J48" s="50">
        <v>79.280827517199668</v>
      </c>
      <c r="K48" s="50">
        <v>79.495951798130491</v>
      </c>
      <c r="L48" s="50">
        <v>79.498612623420215</v>
      </c>
      <c r="M48" s="50">
        <v>79.503904036472122</v>
      </c>
      <c r="N48" s="50">
        <v>79.691508992562888</v>
      </c>
    </row>
    <row r="49" spans="1:14" x14ac:dyDescent="0.25">
      <c r="A49" s="51" t="s">
        <v>46</v>
      </c>
      <c r="B49" s="51"/>
      <c r="C49" s="52">
        <v>83.025780243954699</v>
      </c>
      <c r="D49" s="52">
        <v>82.731089225118751</v>
      </c>
      <c r="E49" s="52">
        <v>82.542459585574235</v>
      </c>
      <c r="F49" s="52">
        <v>82.452931467878386</v>
      </c>
      <c r="G49" s="52">
        <v>82.802192904711447</v>
      </c>
      <c r="H49" s="52">
        <v>82.72113563000471</v>
      </c>
      <c r="I49" s="52">
        <v>82.806515914854515</v>
      </c>
      <c r="J49" s="52">
        <v>82.820573456685082</v>
      </c>
      <c r="K49" s="52">
        <v>82.983650660573929</v>
      </c>
      <c r="L49" s="52">
        <v>82.964204139364227</v>
      </c>
      <c r="M49" s="52">
        <v>82.944132653737924</v>
      </c>
      <c r="N49" s="52">
        <v>83.087438032211978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77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15998</v>
      </c>
      <c r="D8" s="21">
        <v>16029.851952638803</v>
      </c>
      <c r="E8" s="21">
        <v>16049.107112498414</v>
      </c>
      <c r="F8" s="21">
        <v>16059.270501477811</v>
      </c>
      <c r="G8" s="21">
        <v>16066.209376105644</v>
      </c>
      <c r="H8" s="21">
        <v>16071.230653900475</v>
      </c>
      <c r="I8" s="21">
        <v>16072.348543296672</v>
      </c>
      <c r="J8" s="21">
        <v>16068.885047538692</v>
      </c>
      <c r="K8" s="21">
        <v>16061.368615476262</v>
      </c>
      <c r="L8" s="21">
        <v>16053.250724778158</v>
      </c>
      <c r="M8" s="21">
        <v>16040.403172694963</v>
      </c>
      <c r="N8" s="21">
        <v>16024.191699420589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146.75852445040888</v>
      </c>
      <c r="D10" s="26">
        <f t="shared" ref="D10:N10" si="0">SUM(D11:D12)</f>
        <v>147.41180021074643</v>
      </c>
      <c r="E10" s="26">
        <f t="shared" si="0"/>
        <v>146.55549794858916</v>
      </c>
      <c r="F10" s="26">
        <f t="shared" si="0"/>
        <v>146.32879808405548</v>
      </c>
      <c r="G10" s="26">
        <f t="shared" si="0"/>
        <v>145.78980927473577</v>
      </c>
      <c r="H10" s="26">
        <f t="shared" si="0"/>
        <v>145.56495177932956</v>
      </c>
      <c r="I10" s="26">
        <f t="shared" si="0"/>
        <v>145.17335183842036</v>
      </c>
      <c r="J10" s="26">
        <f t="shared" si="0"/>
        <v>144.31951218073323</v>
      </c>
      <c r="K10" s="26">
        <f t="shared" si="0"/>
        <v>144.12042476806729</v>
      </c>
      <c r="L10" s="26">
        <f t="shared" si="0"/>
        <v>143.46222829524984</v>
      </c>
      <c r="M10" s="26">
        <f t="shared" si="0"/>
        <v>142.68349043775353</v>
      </c>
      <c r="N10" s="26">
        <f t="shared" si="0"/>
        <v>141.57011021172445</v>
      </c>
    </row>
    <row r="11" spans="1:14" x14ac:dyDescent="0.25">
      <c r="A11" s="20" t="s">
        <v>34</v>
      </c>
      <c r="B11" s="18"/>
      <c r="C11" s="22">
        <v>75.221754617322034</v>
      </c>
      <c r="D11" s="22">
        <v>75.610035307234313</v>
      </c>
      <c r="E11" s="22">
        <v>75.009339175620553</v>
      </c>
      <c r="F11" s="22">
        <v>74.884075087887354</v>
      </c>
      <c r="G11" s="22">
        <v>74.640658074665154</v>
      </c>
      <c r="H11" s="22">
        <v>74.514475580323122</v>
      </c>
      <c r="I11" s="22">
        <v>74.267630519444509</v>
      </c>
      <c r="J11" s="22">
        <v>74.132578023436579</v>
      </c>
      <c r="K11" s="22">
        <v>73.793878581557465</v>
      </c>
      <c r="L11" s="22">
        <v>73.376666296996916</v>
      </c>
      <c r="M11" s="22">
        <v>72.937010452580196</v>
      </c>
      <c r="N11" s="22">
        <v>72.479182335242911</v>
      </c>
    </row>
    <row r="12" spans="1:14" x14ac:dyDescent="0.25">
      <c r="A12" s="27" t="s">
        <v>35</v>
      </c>
      <c r="B12" s="28"/>
      <c r="C12" s="29">
        <v>71.536769833086851</v>
      </c>
      <c r="D12" s="29">
        <v>71.801764903512122</v>
      </c>
      <c r="E12" s="29">
        <v>71.54615877296861</v>
      </c>
      <c r="F12" s="29">
        <v>71.444722996168124</v>
      </c>
      <c r="G12" s="29">
        <v>71.149151200070619</v>
      </c>
      <c r="H12" s="29">
        <v>71.05047619900644</v>
      </c>
      <c r="I12" s="29">
        <v>70.90572131897585</v>
      </c>
      <c r="J12" s="29">
        <v>70.186934157296648</v>
      </c>
      <c r="K12" s="29">
        <v>70.32654618650983</v>
      </c>
      <c r="L12" s="29">
        <v>70.085561998252928</v>
      </c>
      <c r="M12" s="29">
        <v>69.746479985173337</v>
      </c>
      <c r="N12" s="29">
        <v>69.090927876481544</v>
      </c>
    </row>
    <row r="13" spans="1:14" x14ac:dyDescent="0.25">
      <c r="A13" s="33" t="s">
        <v>36</v>
      </c>
      <c r="B13" s="18"/>
      <c r="C13" s="26">
        <f>SUM(C14:C15)</f>
        <v>165.18872263889347</v>
      </c>
      <c r="D13" s="26">
        <f t="shared" ref="D13:N13" si="1">SUM(D14:D15)</f>
        <v>169.91046886278772</v>
      </c>
      <c r="E13" s="26">
        <f t="shared" si="1"/>
        <v>175.25408694644165</v>
      </c>
      <c r="F13" s="26">
        <f t="shared" si="1"/>
        <v>178.76100504433731</v>
      </c>
      <c r="G13" s="26">
        <f t="shared" si="1"/>
        <v>175.3540532440264</v>
      </c>
      <c r="H13" s="26">
        <f t="shared" si="1"/>
        <v>179.5354634231561</v>
      </c>
      <c r="I13" s="26">
        <f t="shared" si="1"/>
        <v>180.44405201632912</v>
      </c>
      <c r="J13" s="26">
        <f t="shared" si="1"/>
        <v>182.96690222781123</v>
      </c>
      <c r="K13" s="26">
        <f t="shared" si="1"/>
        <v>183.21298401917625</v>
      </c>
      <c r="L13" s="26">
        <f t="shared" si="1"/>
        <v>186.18082444687923</v>
      </c>
      <c r="M13" s="26">
        <f t="shared" si="1"/>
        <v>189.16772585994929</v>
      </c>
      <c r="N13" s="26">
        <f t="shared" si="1"/>
        <v>189.27153737269143</v>
      </c>
    </row>
    <row r="14" spans="1:14" x14ac:dyDescent="0.25">
      <c r="A14" s="20" t="s">
        <v>37</v>
      </c>
      <c r="B14" s="18"/>
      <c r="C14" s="22">
        <v>84.047795913275664</v>
      </c>
      <c r="D14" s="22">
        <v>86.154815782509999</v>
      </c>
      <c r="E14" s="22">
        <v>89.301915352771388</v>
      </c>
      <c r="F14" s="22">
        <v>91.585320801035493</v>
      </c>
      <c r="G14" s="22">
        <v>90.220963579458527</v>
      </c>
      <c r="H14" s="22">
        <v>92.361864666135745</v>
      </c>
      <c r="I14" s="22">
        <v>92.90797677141623</v>
      </c>
      <c r="J14" s="22">
        <v>93.91158241372861</v>
      </c>
      <c r="K14" s="22">
        <v>93.844529532813894</v>
      </c>
      <c r="L14" s="22">
        <v>95.086183936821797</v>
      </c>
      <c r="M14" s="22">
        <v>96.678859049181881</v>
      </c>
      <c r="N14" s="22">
        <v>96.579370130563234</v>
      </c>
    </row>
    <row r="15" spans="1:14" x14ac:dyDescent="0.25">
      <c r="A15" s="10" t="s">
        <v>38</v>
      </c>
      <c r="B15" s="12"/>
      <c r="C15" s="23">
        <v>81.140926725617803</v>
      </c>
      <c r="D15" s="23">
        <v>83.755653080277725</v>
      </c>
      <c r="E15" s="23">
        <v>85.952171593670272</v>
      </c>
      <c r="F15" s="23">
        <v>87.175684243301816</v>
      </c>
      <c r="G15" s="23">
        <v>85.133089664567876</v>
      </c>
      <c r="H15" s="23">
        <v>87.173598757020343</v>
      </c>
      <c r="I15" s="23">
        <v>87.536075244912908</v>
      </c>
      <c r="J15" s="23">
        <v>89.055319814082623</v>
      </c>
      <c r="K15" s="23">
        <v>89.368454486362339</v>
      </c>
      <c r="L15" s="23">
        <v>91.094640510057417</v>
      </c>
      <c r="M15" s="23">
        <v>92.488866810767405</v>
      </c>
      <c r="N15" s="23">
        <v>92.692167242128193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-18.430198188484582</v>
      </c>
      <c r="D17" s="32">
        <f t="shared" ref="D17:N17" si="2">D10-D13</f>
        <v>-22.498668652041289</v>
      </c>
      <c r="E17" s="32">
        <f t="shared" si="2"/>
        <v>-28.698588997852482</v>
      </c>
      <c r="F17" s="32">
        <f t="shared" si="2"/>
        <v>-32.432206960281832</v>
      </c>
      <c r="G17" s="32">
        <f t="shared" si="2"/>
        <v>-29.564243969290629</v>
      </c>
      <c r="H17" s="32">
        <f t="shared" si="2"/>
        <v>-33.970511643826541</v>
      </c>
      <c r="I17" s="32">
        <f t="shared" si="2"/>
        <v>-35.270700177908765</v>
      </c>
      <c r="J17" s="32">
        <f t="shared" si="2"/>
        <v>-38.647390047078005</v>
      </c>
      <c r="K17" s="32">
        <f t="shared" si="2"/>
        <v>-39.092559251108952</v>
      </c>
      <c r="L17" s="32">
        <f t="shared" si="2"/>
        <v>-42.718596151629384</v>
      </c>
      <c r="M17" s="32">
        <f t="shared" si="2"/>
        <v>-46.484235422195752</v>
      </c>
      <c r="N17" s="32">
        <f t="shared" si="2"/>
        <v>-47.701427160966972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637.19598505807494</v>
      </c>
      <c r="D19" s="26">
        <f t="shared" ref="D19:N19" si="3">SUM(D20:D21)</f>
        <v>640.20987374274421</v>
      </c>
      <c r="E19" s="26">
        <f t="shared" si="3"/>
        <v>638.83759005034426</v>
      </c>
      <c r="F19" s="26">
        <f t="shared" si="3"/>
        <v>639.66786723290488</v>
      </c>
      <c r="G19" s="26">
        <f t="shared" si="3"/>
        <v>637.05143581351047</v>
      </c>
      <c r="H19" s="26">
        <f t="shared" si="3"/>
        <v>637.09258286741965</v>
      </c>
      <c r="I19" s="26">
        <f t="shared" si="3"/>
        <v>635.65022494413836</v>
      </c>
      <c r="J19" s="26">
        <f t="shared" si="3"/>
        <v>635.40380240591071</v>
      </c>
      <c r="K19" s="26">
        <f t="shared" si="3"/>
        <v>634.77632746553752</v>
      </c>
      <c r="L19" s="26">
        <f t="shared" si="3"/>
        <v>635.37384622555965</v>
      </c>
      <c r="M19" s="26">
        <f t="shared" si="3"/>
        <v>635.97931921042152</v>
      </c>
      <c r="N19" s="26">
        <f t="shared" si="3"/>
        <v>635.41131419646797</v>
      </c>
    </row>
    <row r="20" spans="1:14" x14ac:dyDescent="0.25">
      <c r="A20" s="64" t="s">
        <v>40</v>
      </c>
      <c r="B20" s="64"/>
      <c r="C20" s="22">
        <v>319.48257003321066</v>
      </c>
      <c r="D20" s="22">
        <v>320.64200558099031</v>
      </c>
      <c r="E20" s="22">
        <v>320.48543214300031</v>
      </c>
      <c r="F20" s="22">
        <v>320.95940301918574</v>
      </c>
      <c r="G20" s="22">
        <v>319.47017559655927</v>
      </c>
      <c r="H20" s="22">
        <v>319.9547087453135</v>
      </c>
      <c r="I20" s="22">
        <v>318.45718876042906</v>
      </c>
      <c r="J20" s="22">
        <v>318.54945324117318</v>
      </c>
      <c r="K20" s="22">
        <v>318.36227707794717</v>
      </c>
      <c r="L20" s="22">
        <v>318.96434937629391</v>
      </c>
      <c r="M20" s="22">
        <v>319.17221614654045</v>
      </c>
      <c r="N20" s="22">
        <v>318.9870322904352</v>
      </c>
    </row>
    <row r="21" spans="1:14" x14ac:dyDescent="0.25">
      <c r="A21" s="27" t="s">
        <v>41</v>
      </c>
      <c r="B21" s="27"/>
      <c r="C21" s="29">
        <v>317.71341502486428</v>
      </c>
      <c r="D21" s="29">
        <v>319.56786816175389</v>
      </c>
      <c r="E21" s="29">
        <v>318.35215790734395</v>
      </c>
      <c r="F21" s="29">
        <v>318.70846421371908</v>
      </c>
      <c r="G21" s="29">
        <v>317.58126021695119</v>
      </c>
      <c r="H21" s="29">
        <v>317.13787412210615</v>
      </c>
      <c r="I21" s="29">
        <v>317.1930361837093</v>
      </c>
      <c r="J21" s="29">
        <v>316.85434916473747</v>
      </c>
      <c r="K21" s="29">
        <v>316.41405038759035</v>
      </c>
      <c r="L21" s="29">
        <v>316.40949684926574</v>
      </c>
      <c r="M21" s="29">
        <v>316.80710306388107</v>
      </c>
      <c r="N21" s="29">
        <v>316.42428190603277</v>
      </c>
    </row>
    <row r="22" spans="1:14" x14ac:dyDescent="0.25">
      <c r="A22" s="67" t="s">
        <v>44</v>
      </c>
      <c r="B22" s="67"/>
      <c r="C22" s="26">
        <f>SUM(C23:C24)</f>
        <v>602.51383394170534</v>
      </c>
      <c r="D22" s="26">
        <f t="shared" ref="D22:N22" si="4">SUM(D23:D24)</f>
        <v>598.4560452310875</v>
      </c>
      <c r="E22" s="26">
        <f t="shared" si="4"/>
        <v>599.97561207309991</v>
      </c>
      <c r="F22" s="26">
        <f t="shared" si="4"/>
        <v>600.29678564478968</v>
      </c>
      <c r="G22" s="26">
        <f t="shared" si="4"/>
        <v>602.46591404938636</v>
      </c>
      <c r="H22" s="26">
        <f t="shared" si="4"/>
        <v>602.00418182739952</v>
      </c>
      <c r="I22" s="26">
        <f t="shared" si="4"/>
        <v>603.84302052420867</v>
      </c>
      <c r="J22" s="26">
        <f t="shared" si="4"/>
        <v>604.27284442126233</v>
      </c>
      <c r="K22" s="26">
        <f t="shared" si="4"/>
        <v>603.80165891253625</v>
      </c>
      <c r="L22" s="26">
        <f t="shared" si="4"/>
        <v>605.50280215711916</v>
      </c>
      <c r="M22" s="26">
        <f t="shared" si="4"/>
        <v>605.70655706260391</v>
      </c>
      <c r="N22" s="26">
        <f t="shared" si="4"/>
        <v>606.5092722363413</v>
      </c>
    </row>
    <row r="23" spans="1:14" x14ac:dyDescent="0.25">
      <c r="A23" s="64" t="s">
        <v>42</v>
      </c>
      <c r="B23" s="64"/>
      <c r="C23" s="23">
        <v>300.91376213405431</v>
      </c>
      <c r="D23" s="22">
        <v>299.31674922773368</v>
      </c>
      <c r="E23" s="22">
        <v>299.94019973611375</v>
      </c>
      <c r="F23" s="22">
        <v>299.63677610262727</v>
      </c>
      <c r="G23" s="22">
        <v>301.27417873076496</v>
      </c>
      <c r="H23" s="22">
        <v>300.84611288549524</v>
      </c>
      <c r="I23" s="22">
        <v>302.56213443701125</v>
      </c>
      <c r="J23" s="22">
        <v>302.41467782129126</v>
      </c>
      <c r="K23" s="22">
        <v>302.32027611130763</v>
      </c>
      <c r="L23" s="22">
        <v>302.28501733505141</v>
      </c>
      <c r="M23" s="22">
        <v>302.20535344808962</v>
      </c>
      <c r="N23" s="22">
        <v>302.67460336354401</v>
      </c>
    </row>
    <row r="24" spans="1:14" x14ac:dyDescent="0.25">
      <c r="A24" s="10" t="s">
        <v>43</v>
      </c>
      <c r="B24" s="10"/>
      <c r="C24" s="23">
        <v>301.60007180765098</v>
      </c>
      <c r="D24" s="23">
        <v>299.13929600335382</v>
      </c>
      <c r="E24" s="23">
        <v>300.0354123369861</v>
      </c>
      <c r="F24" s="23">
        <v>300.66000954216236</v>
      </c>
      <c r="G24" s="23">
        <v>301.19173531862134</v>
      </c>
      <c r="H24" s="23">
        <v>301.15806894190428</v>
      </c>
      <c r="I24" s="23">
        <v>301.28088608719736</v>
      </c>
      <c r="J24" s="23">
        <v>301.85816659997101</v>
      </c>
      <c r="K24" s="23">
        <v>301.48138280122862</v>
      </c>
      <c r="L24" s="23">
        <v>303.21778482206776</v>
      </c>
      <c r="M24" s="23">
        <v>303.50120361451428</v>
      </c>
      <c r="N24" s="23">
        <v>303.83466887279729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34.682151116369596</v>
      </c>
      <c r="D26" s="32">
        <f t="shared" ref="D26:N26" si="5">D19-D22</f>
        <v>41.753828511656707</v>
      </c>
      <c r="E26" s="32">
        <f t="shared" si="5"/>
        <v>38.861977977244351</v>
      </c>
      <c r="F26" s="32">
        <f t="shared" si="5"/>
        <v>39.371081588115203</v>
      </c>
      <c r="G26" s="32">
        <f t="shared" si="5"/>
        <v>34.58552176412411</v>
      </c>
      <c r="H26" s="32">
        <f t="shared" si="5"/>
        <v>35.08840104002013</v>
      </c>
      <c r="I26" s="32">
        <f t="shared" si="5"/>
        <v>31.80720441992969</v>
      </c>
      <c r="J26" s="32">
        <f t="shared" si="5"/>
        <v>31.130957984648376</v>
      </c>
      <c r="K26" s="32">
        <f t="shared" si="5"/>
        <v>30.974668553001266</v>
      </c>
      <c r="L26" s="32">
        <f t="shared" si="5"/>
        <v>29.871044068440483</v>
      </c>
      <c r="M26" s="32">
        <f t="shared" si="5"/>
        <v>30.272762147817616</v>
      </c>
      <c r="N26" s="32">
        <f t="shared" si="5"/>
        <v>28.902041960126667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68">
        <v>15.60009765625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31.852050584135014</v>
      </c>
      <c r="D30" s="32">
        <f t="shared" ref="D30:N30" si="6">D17+D26+D28</f>
        <v>19.255159859615418</v>
      </c>
      <c r="E30" s="32">
        <f t="shared" si="6"/>
        <v>10.163388979391868</v>
      </c>
      <c r="F30" s="32">
        <f t="shared" si="6"/>
        <v>6.9388746278333713</v>
      </c>
      <c r="G30" s="32">
        <f t="shared" si="6"/>
        <v>5.0212777948334804</v>
      </c>
      <c r="H30" s="32">
        <f t="shared" si="6"/>
        <v>1.1178893961935898</v>
      </c>
      <c r="I30" s="32">
        <f t="shared" si="6"/>
        <v>-3.4634957579790751</v>
      </c>
      <c r="J30" s="32">
        <f t="shared" si="6"/>
        <v>-7.5164320624296295</v>
      </c>
      <c r="K30" s="32">
        <f t="shared" si="6"/>
        <v>-8.1178906981076864</v>
      </c>
      <c r="L30" s="32">
        <f t="shared" si="6"/>
        <v>-12.847552083188901</v>
      </c>
      <c r="M30" s="32">
        <f t="shared" si="6"/>
        <v>-16.211473274378136</v>
      </c>
      <c r="N30" s="32">
        <f t="shared" si="6"/>
        <v>-18.799385200840305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16029.851952638803</v>
      </c>
      <c r="D32" s="21">
        <v>16049.107112498414</v>
      </c>
      <c r="E32" s="21">
        <v>16059.270501477811</v>
      </c>
      <c r="F32" s="21">
        <v>16066.209376105644</v>
      </c>
      <c r="G32" s="21">
        <v>16071.230653900475</v>
      </c>
      <c r="H32" s="21">
        <v>16072.348543296672</v>
      </c>
      <c r="I32" s="21">
        <v>16068.885047538692</v>
      </c>
      <c r="J32" s="21">
        <v>16061.368615476262</v>
      </c>
      <c r="K32" s="21">
        <v>16053.250724778158</v>
      </c>
      <c r="L32" s="21">
        <v>16040.403172694963</v>
      </c>
      <c r="M32" s="21">
        <v>16024.191699420589</v>
      </c>
      <c r="N32" s="21">
        <v>16005.392314219747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1.9909959144144285E-3</v>
      </c>
      <c r="D34" s="39">
        <f t="shared" ref="D34:N34" si="7">(D32/D8)-1</f>
        <v>1.2012063440449694E-3</v>
      </c>
      <c r="E34" s="39">
        <f t="shared" si="7"/>
        <v>6.3326818795306217E-4</v>
      </c>
      <c r="F34" s="39">
        <f t="shared" si="7"/>
        <v>4.3207906780029504E-4</v>
      </c>
      <c r="G34" s="39">
        <f t="shared" si="7"/>
        <v>3.1253655901553046E-4</v>
      </c>
      <c r="H34" s="39">
        <f t="shared" si="7"/>
        <v>6.9558419032889063E-5</v>
      </c>
      <c r="I34" s="39">
        <f t="shared" si="7"/>
        <v>-2.154940672578487E-4</v>
      </c>
      <c r="J34" s="39">
        <f t="shared" si="7"/>
        <v>-4.6776313603547059E-4</v>
      </c>
      <c r="K34" s="39">
        <f t="shared" si="7"/>
        <v>-5.0542957405774747E-4</v>
      </c>
      <c r="L34" s="39">
        <f t="shared" si="7"/>
        <v>-8.0030844241185672E-4</v>
      </c>
      <c r="M34" s="39">
        <f t="shared" si="7"/>
        <v>-1.0106649502408249E-3</v>
      </c>
      <c r="N34" s="39">
        <f t="shared" si="7"/>
        <v>-1.1731877372337385E-3</v>
      </c>
    </row>
    <row r="35" spans="1:14" ht="15.75" thickBot="1" x14ac:dyDescent="0.3">
      <c r="A35" s="40" t="s">
        <v>15</v>
      </c>
      <c r="B35" s="41"/>
      <c r="C35" s="42">
        <f>(C32/$C$8)-1</f>
        <v>1.9909959144144285E-3</v>
      </c>
      <c r="D35" s="42">
        <f t="shared" ref="D35:N35" si="8">(D32/$C$8)-1</f>
        <v>3.194593855382788E-3</v>
      </c>
      <c r="E35" s="42">
        <f t="shared" si="8"/>
        <v>3.8298850779978633E-3</v>
      </c>
      <c r="F35" s="42">
        <f t="shared" si="8"/>
        <v>4.2636189589726481E-3</v>
      </c>
      <c r="G35" s="42">
        <f t="shared" si="8"/>
        <v>4.5774880547866381E-3</v>
      </c>
      <c r="H35" s="42">
        <f t="shared" si="8"/>
        <v>4.6473648766516273E-3</v>
      </c>
      <c r="I35" s="42">
        <f t="shared" si="8"/>
        <v>4.430869329834497E-3</v>
      </c>
      <c r="J35" s="42">
        <f t="shared" si="8"/>
        <v>3.9610335964659349E-3</v>
      </c>
      <c r="K35" s="42">
        <f t="shared" si="8"/>
        <v>3.45360199888467E-3</v>
      </c>
      <c r="L35" s="42">
        <f t="shared" si="8"/>
        <v>2.6505296096364095E-3</v>
      </c>
      <c r="M35" s="42">
        <f t="shared" si="8"/>
        <v>1.6371858620196633E-3</v>
      </c>
      <c r="N35" s="42">
        <f t="shared" si="8"/>
        <v>4.6207739840897766E-4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1.5420745601818451</v>
      </c>
      <c r="D41" s="47">
        <v>1.5529016391932993</v>
      </c>
      <c r="E41" s="47">
        <v>1.5441900242431221</v>
      </c>
      <c r="F41" s="47">
        <v>1.5429599758357684</v>
      </c>
      <c r="G41" s="47">
        <v>1.54183653032125</v>
      </c>
      <c r="H41" s="47">
        <v>1.547323720376452</v>
      </c>
      <c r="I41" s="47">
        <v>1.5517548051798591</v>
      </c>
      <c r="J41" s="47">
        <v>1.5520527984228623</v>
      </c>
      <c r="K41" s="47">
        <v>1.5611397679639403</v>
      </c>
      <c r="L41" s="47">
        <v>1.5676737037817947</v>
      </c>
      <c r="M41" s="47">
        <v>1.574620376995324</v>
      </c>
      <c r="N41" s="47">
        <v>1.5784177217617688</v>
      </c>
    </row>
    <row r="43" spans="1:14" x14ac:dyDescent="0.25">
      <c r="A43" s="48" t="s">
        <v>31</v>
      </c>
      <c r="B43" s="48"/>
      <c r="C43" s="49">
        <v>108.03723477810352</v>
      </c>
      <c r="D43" s="49">
        <v>109.61660103299943</v>
      </c>
      <c r="E43" s="49">
        <v>111.24294905307198</v>
      </c>
      <c r="F43" s="49">
        <v>111.93664268995855</v>
      </c>
      <c r="G43" s="49">
        <v>108.31282047499552</v>
      </c>
      <c r="H43" s="49">
        <v>108.90084985453923</v>
      </c>
      <c r="I43" s="49">
        <v>107.9049086253595</v>
      </c>
      <c r="J43" s="49">
        <v>107.614603643219</v>
      </c>
      <c r="K43" s="49">
        <v>105.93229052316777</v>
      </c>
      <c r="L43" s="49">
        <v>106.02261427783405</v>
      </c>
      <c r="M43" s="49">
        <v>106.06776149961205</v>
      </c>
      <c r="N43" s="49">
        <v>104.6032063268451</v>
      </c>
    </row>
    <row r="44" spans="1:14" x14ac:dyDescent="0.25">
      <c r="A44" s="19" t="s">
        <v>47</v>
      </c>
      <c r="B44" s="19"/>
      <c r="C44" s="50">
        <v>109.26611571235833</v>
      </c>
      <c r="D44" s="50">
        <v>109.61660103299944</v>
      </c>
      <c r="E44" s="50">
        <v>111.02449476147849</v>
      </c>
      <c r="F44" s="50">
        <v>111.52526986669234</v>
      </c>
      <c r="G44" s="50">
        <v>107.74549159432195</v>
      </c>
      <c r="H44" s="50">
        <v>108.14912650456897</v>
      </c>
      <c r="I44" s="50">
        <v>107.00548483389635</v>
      </c>
      <c r="J44" s="50">
        <v>106.56199603285977</v>
      </c>
      <c r="K44" s="50">
        <v>104.76429020386344</v>
      </c>
      <c r="L44" s="50">
        <v>104.73258094884386</v>
      </c>
      <c r="M44" s="50">
        <v>104.67288801973361</v>
      </c>
      <c r="N44" s="50">
        <v>103.14456883462624</v>
      </c>
    </row>
    <row r="45" spans="1:14" x14ac:dyDescent="0.25">
      <c r="A45" s="51" t="s">
        <v>48</v>
      </c>
      <c r="B45" s="51"/>
      <c r="C45" s="52">
        <v>106.79313842591421</v>
      </c>
      <c r="D45" s="52">
        <v>109.61660103299943</v>
      </c>
      <c r="E45" s="52">
        <v>111.47082942949415</v>
      </c>
      <c r="F45" s="52">
        <v>112.37210576988475</v>
      </c>
      <c r="G45" s="52">
        <v>108.92061240017689</v>
      </c>
      <c r="H45" s="52">
        <v>109.70879933026816</v>
      </c>
      <c r="I45" s="52">
        <v>108.87621734614518</v>
      </c>
      <c r="J45" s="52">
        <v>108.74737492978949</v>
      </c>
      <c r="K45" s="52">
        <v>107.18715593308107</v>
      </c>
      <c r="L45" s="52">
        <v>107.40351421007682</v>
      </c>
      <c r="M45" s="52">
        <v>107.56612852304791</v>
      </c>
      <c r="N45" s="52">
        <v>106.16755718389905</v>
      </c>
    </row>
    <row r="47" spans="1:14" x14ac:dyDescent="0.25">
      <c r="A47" s="48" t="s">
        <v>32</v>
      </c>
      <c r="B47" s="48"/>
      <c r="C47" s="49">
        <v>78.537915277981568</v>
      </c>
      <c r="D47" s="49">
        <v>78.360257066548343</v>
      </c>
      <c r="E47" s="49">
        <v>78.1781969257258</v>
      </c>
      <c r="F47" s="49">
        <v>78.104216689804545</v>
      </c>
      <c r="G47" s="49">
        <v>78.503230531485741</v>
      </c>
      <c r="H47" s="49">
        <v>78.438002115205478</v>
      </c>
      <c r="I47" s="49">
        <v>78.550507938256075</v>
      </c>
      <c r="J47" s="49">
        <v>78.587810651555841</v>
      </c>
      <c r="K47" s="49">
        <v>78.784499158526131</v>
      </c>
      <c r="L47" s="49">
        <v>78.783842955586877</v>
      </c>
      <c r="M47" s="49">
        <v>78.778837224681325</v>
      </c>
      <c r="N47" s="49">
        <v>78.953070482912921</v>
      </c>
    </row>
    <row r="48" spans="1:14" x14ac:dyDescent="0.25">
      <c r="A48" s="19" t="s">
        <v>45</v>
      </c>
      <c r="B48" s="19"/>
      <c r="C48" s="50">
        <v>76.261321035348985</v>
      </c>
      <c r="D48" s="50">
        <v>76.222768932445447</v>
      </c>
      <c r="E48" s="50">
        <v>76.060947182468652</v>
      </c>
      <c r="F48" s="50">
        <v>76.007764060004632</v>
      </c>
      <c r="G48" s="50">
        <v>76.455314495902556</v>
      </c>
      <c r="H48" s="50">
        <v>76.409240305827524</v>
      </c>
      <c r="I48" s="50">
        <v>76.549020182341366</v>
      </c>
      <c r="J48" s="50">
        <v>76.602298736909191</v>
      </c>
      <c r="K48" s="50">
        <v>76.824832552422109</v>
      </c>
      <c r="L48" s="50">
        <v>76.83272831228679</v>
      </c>
      <c r="M48" s="50">
        <v>76.842972889859041</v>
      </c>
      <c r="N48" s="50">
        <v>77.037640694716359</v>
      </c>
    </row>
    <row r="49" spans="1:14" x14ac:dyDescent="0.25">
      <c r="A49" s="51" t="s">
        <v>46</v>
      </c>
      <c r="B49" s="51"/>
      <c r="C49" s="52">
        <v>80.638057329895886</v>
      </c>
      <c r="D49" s="52">
        <v>80.349724885723376</v>
      </c>
      <c r="E49" s="52">
        <v>80.166045795095457</v>
      </c>
      <c r="F49" s="52">
        <v>80.081575263830928</v>
      </c>
      <c r="G49" s="52">
        <v>80.440152955046628</v>
      </c>
      <c r="H49" s="52">
        <v>80.365355893677986</v>
      </c>
      <c r="I49" s="52">
        <v>80.457842419290785</v>
      </c>
      <c r="J49" s="52">
        <v>80.477733103825059</v>
      </c>
      <c r="K49" s="52">
        <v>80.647919536442728</v>
      </c>
      <c r="L49" s="52">
        <v>80.633829909683612</v>
      </c>
      <c r="M49" s="52">
        <v>80.619715860583696</v>
      </c>
      <c r="N49" s="52">
        <v>80.770428841609629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AA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27" ht="15.75" x14ac:dyDescent="0.25">
      <c r="A1" s="60" t="s">
        <v>8</v>
      </c>
      <c r="B1" s="60"/>
      <c r="C1" s="60"/>
      <c r="D1" s="60"/>
      <c r="E1" s="60"/>
    </row>
    <row r="2" spans="1:27" x14ac:dyDescent="0.25">
      <c r="A2" s="61" t="s">
        <v>78</v>
      </c>
      <c r="B2" s="61"/>
      <c r="C2" s="61"/>
      <c r="D2" s="61"/>
      <c r="E2" s="61"/>
    </row>
    <row r="3" spans="1:27" x14ac:dyDescent="0.25">
      <c r="A3" s="7"/>
      <c r="B3" s="7"/>
      <c r="C3" s="9"/>
      <c r="D3" s="8"/>
      <c r="E3" s="8"/>
    </row>
    <row r="4" spans="1:27" x14ac:dyDescent="0.25">
      <c r="A4" s="5"/>
      <c r="B4" s="6"/>
      <c r="C4" s="8"/>
      <c r="D4" s="8"/>
      <c r="E4" s="8"/>
    </row>
    <row r="5" spans="1:27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27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27" ht="15.75" thickBot="1" x14ac:dyDescent="0.3"/>
    <row r="8" spans="1:27" s="69" customFormat="1" ht="16.5" thickTop="1" thickBot="1" x14ac:dyDescent="0.3">
      <c r="A8" s="63" t="s">
        <v>9</v>
      </c>
      <c r="B8" s="63"/>
      <c r="C8" s="21">
        <v>16470</v>
      </c>
      <c r="D8" s="21">
        <v>16569.463456667942</v>
      </c>
      <c r="E8" s="21">
        <v>16668.676354025931</v>
      </c>
      <c r="F8" s="21">
        <v>16756.316374622787</v>
      </c>
      <c r="G8" s="21">
        <v>16837.349097549115</v>
      </c>
      <c r="H8" s="21">
        <v>16915.605421516491</v>
      </c>
      <c r="I8" s="21">
        <v>16987.193687716986</v>
      </c>
      <c r="J8" s="21">
        <v>17051.357914064614</v>
      </c>
      <c r="K8" s="21">
        <v>17109.955588244342</v>
      </c>
      <c r="L8" s="21">
        <v>17165.558925350884</v>
      </c>
      <c r="M8" s="21">
        <v>17214.991698955262</v>
      </c>
      <c r="N8" s="21">
        <v>17258.962379062916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</row>
    <row r="9" spans="1:27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27" x14ac:dyDescent="0.25">
      <c r="A10" s="33" t="s">
        <v>33</v>
      </c>
      <c r="B10" s="25"/>
      <c r="C10" s="26">
        <f>SUM(C11:C12)</f>
        <v>130.29653024941135</v>
      </c>
      <c r="D10" s="26">
        <f t="shared" ref="D10:N10" si="0">SUM(D11:D12)</f>
        <v>131.21204976736473</v>
      </c>
      <c r="E10" s="26">
        <f t="shared" si="0"/>
        <v>130.44947972226041</v>
      </c>
      <c r="F10" s="26">
        <f t="shared" si="0"/>
        <v>130.13952891022979</v>
      </c>
      <c r="G10" s="26">
        <f t="shared" si="0"/>
        <v>129.54350675345268</v>
      </c>
      <c r="H10" s="26">
        <f t="shared" si="0"/>
        <v>129.49634782374187</v>
      </c>
      <c r="I10" s="26">
        <f t="shared" si="0"/>
        <v>129.33519575604714</v>
      </c>
      <c r="J10" s="26">
        <f t="shared" si="0"/>
        <v>128.81923727237813</v>
      </c>
      <c r="K10" s="26">
        <f t="shared" si="0"/>
        <v>128.91874064981761</v>
      </c>
      <c r="L10" s="26">
        <f t="shared" si="0"/>
        <v>128.95699490680295</v>
      </c>
      <c r="M10" s="26">
        <f t="shared" si="0"/>
        <v>129.15071303206284</v>
      </c>
      <c r="N10" s="26">
        <f t="shared" si="0"/>
        <v>128.86511497268643</v>
      </c>
    </row>
    <row r="11" spans="1:27" x14ac:dyDescent="0.25">
      <c r="A11" s="20" t="s">
        <v>34</v>
      </c>
      <c r="B11" s="18"/>
      <c r="C11" s="22">
        <v>66.784084008841305</v>
      </c>
      <c r="D11" s="22">
        <v>67.300906043217751</v>
      </c>
      <c r="E11" s="22">
        <v>66.766033391683223</v>
      </c>
      <c r="F11" s="22">
        <v>66.599181995726568</v>
      </c>
      <c r="G11" s="22">
        <v>66.322966203736812</v>
      </c>
      <c r="H11" s="22">
        <v>66.28898185794931</v>
      </c>
      <c r="I11" s="22">
        <v>66.165163302567265</v>
      </c>
      <c r="J11" s="22">
        <v>66.170554582078566</v>
      </c>
      <c r="K11" s="22">
        <v>66.010171075403463</v>
      </c>
      <c r="L11" s="22">
        <v>65.957670491957089</v>
      </c>
      <c r="M11" s="22">
        <v>66.019319246239093</v>
      </c>
      <c r="N11" s="22">
        <v>65.97464783201012</v>
      </c>
    </row>
    <row r="12" spans="1:27" x14ac:dyDescent="0.25">
      <c r="A12" s="27" t="s">
        <v>35</v>
      </c>
      <c r="B12" s="28"/>
      <c r="C12" s="29">
        <v>63.512446240570043</v>
      </c>
      <c r="D12" s="29">
        <v>63.911143724146982</v>
      </c>
      <c r="E12" s="29">
        <v>63.683446330577183</v>
      </c>
      <c r="F12" s="29">
        <v>63.540346914503218</v>
      </c>
      <c r="G12" s="29">
        <v>63.220540549715864</v>
      </c>
      <c r="H12" s="29">
        <v>63.207365965792562</v>
      </c>
      <c r="I12" s="29">
        <v>63.170032453479877</v>
      </c>
      <c r="J12" s="29">
        <v>62.648682690299566</v>
      </c>
      <c r="K12" s="29">
        <v>62.908569574414145</v>
      </c>
      <c r="L12" s="29">
        <v>62.999324414845859</v>
      </c>
      <c r="M12" s="29">
        <v>63.131393785823747</v>
      </c>
      <c r="N12" s="29">
        <v>62.890467140676307</v>
      </c>
    </row>
    <row r="13" spans="1:27" x14ac:dyDescent="0.25">
      <c r="A13" s="33" t="s">
        <v>36</v>
      </c>
      <c r="B13" s="18"/>
      <c r="C13" s="26">
        <f>SUM(C14:C15)</f>
        <v>130.23615358508192</v>
      </c>
      <c r="D13" s="26">
        <f t="shared" ref="D13:N13" si="1">SUM(D14:D15)</f>
        <v>137.73818000611681</v>
      </c>
      <c r="E13" s="26">
        <f t="shared" si="1"/>
        <v>145.53471080083153</v>
      </c>
      <c r="F13" s="26">
        <f t="shared" si="1"/>
        <v>152.03781827461998</v>
      </c>
      <c r="G13" s="26">
        <f t="shared" si="1"/>
        <v>151.84385459176923</v>
      </c>
      <c r="H13" s="26">
        <f t="shared" si="1"/>
        <v>157.90373222024471</v>
      </c>
      <c r="I13" s="26">
        <f t="shared" si="1"/>
        <v>161.77110071826309</v>
      </c>
      <c r="J13" s="26">
        <f t="shared" si="1"/>
        <v>166.4956638359092</v>
      </c>
      <c r="K13" s="26">
        <f t="shared" si="1"/>
        <v>169.10806310863464</v>
      </c>
      <c r="L13" s="26">
        <f t="shared" si="1"/>
        <v>174.85366864064702</v>
      </c>
      <c r="M13" s="26">
        <f t="shared" si="1"/>
        <v>180.64672952486481</v>
      </c>
      <c r="N13" s="26">
        <f t="shared" si="1"/>
        <v>182.99650552444794</v>
      </c>
    </row>
    <row r="14" spans="1:27" x14ac:dyDescent="0.25">
      <c r="A14" s="20" t="s">
        <v>37</v>
      </c>
      <c r="B14" s="18"/>
      <c r="C14" s="22">
        <v>65.618007649241505</v>
      </c>
      <c r="D14" s="22">
        <v>68.77717565934195</v>
      </c>
      <c r="E14" s="22">
        <v>72.537731234637775</v>
      </c>
      <c r="F14" s="22">
        <v>75.934641089817944</v>
      </c>
      <c r="G14" s="22">
        <v>76.076702751744477</v>
      </c>
      <c r="H14" s="22">
        <v>79.529965879201967</v>
      </c>
      <c r="I14" s="22">
        <v>81.74883909744392</v>
      </c>
      <c r="J14" s="22">
        <v>84.466482615705686</v>
      </c>
      <c r="K14" s="22">
        <v>86.108848011118766</v>
      </c>
      <c r="L14" s="22">
        <v>89.188787379310824</v>
      </c>
      <c r="M14" s="22">
        <v>92.315674263485903</v>
      </c>
      <c r="N14" s="22">
        <v>93.897983877815889</v>
      </c>
    </row>
    <row r="15" spans="1:27" x14ac:dyDescent="0.25">
      <c r="A15" s="10" t="s">
        <v>38</v>
      </c>
      <c r="B15" s="12"/>
      <c r="C15" s="23">
        <v>64.618145935840431</v>
      </c>
      <c r="D15" s="23">
        <v>68.961004346774843</v>
      </c>
      <c r="E15" s="23">
        <v>72.996979566193772</v>
      </c>
      <c r="F15" s="23">
        <v>76.103177184802036</v>
      </c>
      <c r="G15" s="23">
        <v>75.767151840024752</v>
      </c>
      <c r="H15" s="23">
        <v>78.373766341042725</v>
      </c>
      <c r="I15" s="23">
        <v>80.022261620819165</v>
      </c>
      <c r="J15" s="23">
        <v>82.029181220203512</v>
      </c>
      <c r="K15" s="23">
        <v>82.999215097515872</v>
      </c>
      <c r="L15" s="23">
        <v>85.664881261336177</v>
      </c>
      <c r="M15" s="23">
        <v>88.331055261378907</v>
      </c>
      <c r="N15" s="23">
        <v>89.098521646632051</v>
      </c>
    </row>
    <row r="16" spans="1:27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6.0376664329425012E-2</v>
      </c>
      <c r="D17" s="32">
        <f t="shared" ref="D17:N17" si="2">D10-D13</f>
        <v>-6.5261302387520743</v>
      </c>
      <c r="E17" s="32">
        <f t="shared" si="2"/>
        <v>-15.085231078571127</v>
      </c>
      <c r="F17" s="32">
        <f t="shared" si="2"/>
        <v>-21.898289364390195</v>
      </c>
      <c r="G17" s="32">
        <f t="shared" si="2"/>
        <v>-22.300347838316554</v>
      </c>
      <c r="H17" s="32">
        <f t="shared" si="2"/>
        <v>-28.407384396502835</v>
      </c>
      <c r="I17" s="32">
        <f t="shared" si="2"/>
        <v>-32.435904962215943</v>
      </c>
      <c r="J17" s="32">
        <f t="shared" si="2"/>
        <v>-37.676426563531066</v>
      </c>
      <c r="K17" s="32">
        <f t="shared" si="2"/>
        <v>-40.189322458817031</v>
      </c>
      <c r="L17" s="32">
        <f t="shared" si="2"/>
        <v>-45.896673733844068</v>
      </c>
      <c r="M17" s="32">
        <f t="shared" si="2"/>
        <v>-51.496016492801971</v>
      </c>
      <c r="N17" s="32">
        <f t="shared" si="2"/>
        <v>-54.131390551761513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638.30839857604383</v>
      </c>
      <c r="D19" s="26">
        <f t="shared" ref="D19:N19" si="3">SUM(D20:D21)</f>
        <v>643.04049820136277</v>
      </c>
      <c r="E19" s="26">
        <f t="shared" si="3"/>
        <v>641.75524843141397</v>
      </c>
      <c r="F19" s="26">
        <f t="shared" si="3"/>
        <v>642.44320386997538</v>
      </c>
      <c r="G19" s="26">
        <f t="shared" si="3"/>
        <v>640.14086525581047</v>
      </c>
      <c r="H19" s="26">
        <f t="shared" si="3"/>
        <v>641.28806176204898</v>
      </c>
      <c r="I19" s="26">
        <f t="shared" si="3"/>
        <v>639.09452360346609</v>
      </c>
      <c r="J19" s="26">
        <f t="shared" si="3"/>
        <v>639.55469823557746</v>
      </c>
      <c r="K19" s="26">
        <f t="shared" si="3"/>
        <v>639.00641402159727</v>
      </c>
      <c r="L19" s="26">
        <f t="shared" si="3"/>
        <v>639.56361400527737</v>
      </c>
      <c r="M19" s="26">
        <f t="shared" si="3"/>
        <v>639.46542553640143</v>
      </c>
      <c r="N19" s="26">
        <f t="shared" si="3"/>
        <v>639.13569388700466</v>
      </c>
    </row>
    <row r="20" spans="1:14" x14ac:dyDescent="0.25">
      <c r="A20" s="64" t="s">
        <v>40</v>
      </c>
      <c r="B20" s="64"/>
      <c r="C20" s="22">
        <v>319.52980380196624</v>
      </c>
      <c r="D20" s="22">
        <v>321.17589445781852</v>
      </c>
      <c r="E20" s="22">
        <v>321.00987727255944</v>
      </c>
      <c r="F20" s="22">
        <v>321.61934048301589</v>
      </c>
      <c r="G20" s="22">
        <v>320.26823726570677</v>
      </c>
      <c r="H20" s="22">
        <v>320.99986788860508</v>
      </c>
      <c r="I20" s="22">
        <v>319.07712837801108</v>
      </c>
      <c r="J20" s="22">
        <v>319.47839071568404</v>
      </c>
      <c r="K20" s="22">
        <v>319.22197771261705</v>
      </c>
      <c r="L20" s="22">
        <v>319.82404946380291</v>
      </c>
      <c r="M20" s="22">
        <v>319.67577509065171</v>
      </c>
      <c r="N20" s="22">
        <v>319.67328434411007</v>
      </c>
    </row>
    <row r="21" spans="1:14" x14ac:dyDescent="0.25">
      <c r="A21" s="27" t="s">
        <v>41</v>
      </c>
      <c r="B21" s="27"/>
      <c r="C21" s="29">
        <v>318.77859477407765</v>
      </c>
      <c r="D21" s="29">
        <v>321.86460374354425</v>
      </c>
      <c r="E21" s="29">
        <v>320.74537115885448</v>
      </c>
      <c r="F21" s="29">
        <v>320.82386338695949</v>
      </c>
      <c r="G21" s="29">
        <v>319.87262799010369</v>
      </c>
      <c r="H21" s="29">
        <v>320.2881938734439</v>
      </c>
      <c r="I21" s="29">
        <v>320.01739522545495</v>
      </c>
      <c r="J21" s="29">
        <v>320.07630751989348</v>
      </c>
      <c r="K21" s="29">
        <v>319.78443630898016</v>
      </c>
      <c r="L21" s="29">
        <v>319.73956454147446</v>
      </c>
      <c r="M21" s="29">
        <v>319.78965044574971</v>
      </c>
      <c r="N21" s="29">
        <v>319.46240954289459</v>
      </c>
    </row>
    <row r="22" spans="1:14" x14ac:dyDescent="0.25">
      <c r="A22" s="67" t="s">
        <v>44</v>
      </c>
      <c r="B22" s="67"/>
      <c r="C22" s="26">
        <f>SUM(C23:C24)</f>
        <v>538.90531857242979</v>
      </c>
      <c r="D22" s="26">
        <f t="shared" ref="D22:N22" si="4">SUM(D23:D24)</f>
        <v>537.30147060462286</v>
      </c>
      <c r="E22" s="26">
        <f t="shared" si="4"/>
        <v>539.02999675598812</v>
      </c>
      <c r="F22" s="26">
        <f t="shared" si="4"/>
        <v>539.51219157925402</v>
      </c>
      <c r="G22" s="26">
        <f t="shared" si="4"/>
        <v>539.5841934501226</v>
      </c>
      <c r="H22" s="26">
        <f t="shared" si="4"/>
        <v>541.29241116505193</v>
      </c>
      <c r="I22" s="26">
        <f t="shared" si="4"/>
        <v>542.49439229362042</v>
      </c>
      <c r="J22" s="26">
        <f t="shared" si="4"/>
        <v>543.28059749231977</v>
      </c>
      <c r="K22" s="26">
        <f t="shared" si="4"/>
        <v>543.21375445623801</v>
      </c>
      <c r="L22" s="26">
        <f t="shared" si="4"/>
        <v>544.23416666705054</v>
      </c>
      <c r="M22" s="26">
        <f t="shared" si="4"/>
        <v>543.99872893595239</v>
      </c>
      <c r="N22" s="26">
        <f t="shared" si="4"/>
        <v>544.50581607752974</v>
      </c>
    </row>
    <row r="23" spans="1:14" x14ac:dyDescent="0.25">
      <c r="A23" s="64" t="s">
        <v>42</v>
      </c>
      <c r="B23" s="64"/>
      <c r="C23" s="23">
        <v>267.96416726234014</v>
      </c>
      <c r="D23" s="22">
        <v>267.27447507289065</v>
      </c>
      <c r="E23" s="22">
        <v>267.20740700582434</v>
      </c>
      <c r="F23" s="22">
        <v>267.18285392806979</v>
      </c>
      <c r="G23" s="22">
        <v>268.33714413731894</v>
      </c>
      <c r="H23" s="22">
        <v>268.17755949077122</v>
      </c>
      <c r="I23" s="22">
        <v>269.49756554190549</v>
      </c>
      <c r="J23" s="22">
        <v>269.146395710609</v>
      </c>
      <c r="K23" s="22">
        <v>269.17061322833933</v>
      </c>
      <c r="L23" s="22">
        <v>268.77343449452843</v>
      </c>
      <c r="M23" s="22">
        <v>268.44222020586676</v>
      </c>
      <c r="N23" s="22">
        <v>269.27427196805922</v>
      </c>
    </row>
    <row r="24" spans="1:14" x14ac:dyDescent="0.25">
      <c r="A24" s="10" t="s">
        <v>43</v>
      </c>
      <c r="B24" s="10"/>
      <c r="C24" s="23">
        <v>270.94115131008965</v>
      </c>
      <c r="D24" s="23">
        <v>270.02699553173221</v>
      </c>
      <c r="E24" s="23">
        <v>271.82258975016373</v>
      </c>
      <c r="F24" s="23">
        <v>272.32933765118423</v>
      </c>
      <c r="G24" s="23">
        <v>271.24704931280365</v>
      </c>
      <c r="H24" s="23">
        <v>273.11485167428071</v>
      </c>
      <c r="I24" s="23">
        <v>272.99682675171488</v>
      </c>
      <c r="J24" s="23">
        <v>274.13420178171077</v>
      </c>
      <c r="K24" s="23">
        <v>274.04314122789867</v>
      </c>
      <c r="L24" s="23">
        <v>275.46073217252211</v>
      </c>
      <c r="M24" s="23">
        <v>275.55650873008562</v>
      </c>
      <c r="N24" s="23">
        <v>275.23154410947052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99.403080003614036</v>
      </c>
      <c r="D26" s="32">
        <f t="shared" ref="D26:N26" si="5">D19-D22</f>
        <v>105.7390275967399</v>
      </c>
      <c r="E26" s="32">
        <f t="shared" si="5"/>
        <v>102.72525167542585</v>
      </c>
      <c r="F26" s="32">
        <f t="shared" si="5"/>
        <v>102.93101229072136</v>
      </c>
      <c r="G26" s="32">
        <f t="shared" si="5"/>
        <v>100.55667180568787</v>
      </c>
      <c r="H26" s="32">
        <f t="shared" si="5"/>
        <v>99.995650596997052</v>
      </c>
      <c r="I26" s="32">
        <f t="shared" si="5"/>
        <v>96.600131309845665</v>
      </c>
      <c r="J26" s="32">
        <f t="shared" si="5"/>
        <v>96.274100743257691</v>
      </c>
      <c r="K26" s="32">
        <f t="shared" si="5"/>
        <v>95.792659565359259</v>
      </c>
      <c r="L26" s="32">
        <f t="shared" si="5"/>
        <v>95.329447338226828</v>
      </c>
      <c r="M26" s="32">
        <f t="shared" si="5"/>
        <v>95.46669660044904</v>
      </c>
      <c r="N26" s="32">
        <f t="shared" si="5"/>
        <v>94.62987780947492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99.463456667943461</v>
      </c>
      <c r="D30" s="32">
        <f t="shared" ref="D30:N30" si="6">D17+D26+D28</f>
        <v>99.212897357987828</v>
      </c>
      <c r="E30" s="32">
        <f t="shared" si="6"/>
        <v>87.640020596854725</v>
      </c>
      <c r="F30" s="32">
        <f t="shared" si="6"/>
        <v>81.032722926331161</v>
      </c>
      <c r="G30" s="32">
        <f t="shared" si="6"/>
        <v>78.256323967371316</v>
      </c>
      <c r="H30" s="32">
        <f t="shared" si="6"/>
        <v>71.588266200494218</v>
      </c>
      <c r="I30" s="32">
        <f t="shared" si="6"/>
        <v>64.164226347629722</v>
      </c>
      <c r="J30" s="32">
        <f t="shared" si="6"/>
        <v>58.597674179726624</v>
      </c>
      <c r="K30" s="32">
        <f t="shared" si="6"/>
        <v>55.603337106542227</v>
      </c>
      <c r="L30" s="32">
        <f t="shared" si="6"/>
        <v>49.43277360438276</v>
      </c>
      <c r="M30" s="32">
        <f t="shared" si="6"/>
        <v>43.97068010764707</v>
      </c>
      <c r="N30" s="32">
        <f t="shared" si="6"/>
        <v>40.498487257713407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16569.463456667942</v>
      </c>
      <c r="D32" s="21">
        <v>16668.676354025931</v>
      </c>
      <c r="E32" s="21">
        <v>16756.316374622787</v>
      </c>
      <c r="F32" s="21">
        <v>16837.349097549115</v>
      </c>
      <c r="G32" s="21">
        <v>16915.605421516491</v>
      </c>
      <c r="H32" s="21">
        <v>16987.193687716986</v>
      </c>
      <c r="I32" s="21">
        <v>17051.357914064614</v>
      </c>
      <c r="J32" s="21">
        <v>17109.955588244342</v>
      </c>
      <c r="K32" s="21">
        <v>17165.558925350884</v>
      </c>
      <c r="L32" s="21">
        <v>17214.991698955262</v>
      </c>
      <c r="M32" s="21">
        <v>17258.962379062916</v>
      </c>
      <c r="N32" s="21">
        <v>17299.460866320627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6.0390684072824108E-3</v>
      </c>
      <c r="D34" s="39">
        <f t="shared" ref="D34:N34" si="7">(D32/D8)-1</f>
        <v>5.9876952333095534E-3</v>
      </c>
      <c r="E34" s="39">
        <f t="shared" si="7"/>
        <v>5.2577672477087667E-3</v>
      </c>
      <c r="F34" s="39">
        <f t="shared" si="7"/>
        <v>4.8359508805317919E-3</v>
      </c>
      <c r="G34" s="39">
        <f t="shared" si="7"/>
        <v>4.6477817567356361E-3</v>
      </c>
      <c r="H34" s="39">
        <f t="shared" si="7"/>
        <v>4.2320841859693203E-3</v>
      </c>
      <c r="I34" s="39">
        <f t="shared" si="7"/>
        <v>3.7772116764656083E-3</v>
      </c>
      <c r="J34" s="39">
        <f t="shared" si="7"/>
        <v>3.436540038338709E-3</v>
      </c>
      <c r="K34" s="39">
        <f t="shared" si="7"/>
        <v>3.2497651335077204E-3</v>
      </c>
      <c r="L34" s="39">
        <f t="shared" si="7"/>
        <v>2.8797648721692326E-3</v>
      </c>
      <c r="M34" s="39">
        <f t="shared" si="7"/>
        <v>2.554208615175968E-3</v>
      </c>
      <c r="N34" s="39">
        <f t="shared" si="7"/>
        <v>2.3465192384242162E-3</v>
      </c>
    </row>
    <row r="35" spans="1:14" ht="15.75" thickBot="1" x14ac:dyDescent="0.3">
      <c r="A35" s="40" t="s">
        <v>15</v>
      </c>
      <c r="B35" s="41"/>
      <c r="C35" s="42">
        <f>(C32/$C$8)-1</f>
        <v>6.0390684072824108E-3</v>
      </c>
      <c r="D35" s="42">
        <f t="shared" ref="D35:N35" si="8">(D32/$C$8)-1</f>
        <v>1.2062923741708031E-2</v>
      </c>
      <c r="E35" s="42">
        <f t="shared" si="8"/>
        <v>1.7384115034777547E-2</v>
      </c>
      <c r="F35" s="42">
        <f t="shared" si="8"/>
        <v>2.2304134641719209E-2</v>
      </c>
      <c r="G35" s="42">
        <f t="shared" si="8"/>
        <v>2.7055581148542229E-2</v>
      </c>
      <c r="H35" s="42">
        <f t="shared" si="8"/>
        <v>3.1402166831632439E-2</v>
      </c>
      <c r="I35" s="42">
        <f t="shared" si="8"/>
        <v>3.529799113932075E-2</v>
      </c>
      <c r="J35" s="42">
        <f t="shared" si="8"/>
        <v>3.8855834137482725E-2</v>
      </c>
      <c r="K35" s="42">
        <f t="shared" si="8"/>
        <v>4.2231871606003946E-2</v>
      </c>
      <c r="L35" s="42">
        <f t="shared" si="8"/>
        <v>4.5233254338510109E-2</v>
      </c>
      <c r="M35" s="42">
        <f t="shared" si="8"/>
        <v>4.7902998121609919E-2</v>
      </c>
      <c r="N35" s="42">
        <f t="shared" si="8"/>
        <v>5.0361922666704695E-2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1.5324114716812107</v>
      </c>
      <c r="D41" s="47">
        <v>1.5434250514647825</v>
      </c>
      <c r="E41" s="47">
        <v>1.5345759732615865</v>
      </c>
      <c r="F41" s="47">
        <v>1.5327529753040288</v>
      </c>
      <c r="G41" s="47">
        <v>1.531184515578778</v>
      </c>
      <c r="H41" s="47">
        <v>1.5371366385655985</v>
      </c>
      <c r="I41" s="47">
        <v>1.541297740145271</v>
      </c>
      <c r="J41" s="47">
        <v>1.5415087496910829</v>
      </c>
      <c r="K41" s="47">
        <v>1.5492784132606936</v>
      </c>
      <c r="L41" s="47">
        <v>1.5552868241207347</v>
      </c>
      <c r="M41" s="47">
        <v>1.5626661777700612</v>
      </c>
      <c r="N41" s="47">
        <v>1.5663988567371792</v>
      </c>
    </row>
    <row r="43" spans="1:14" x14ac:dyDescent="0.25">
      <c r="A43" s="48" t="s">
        <v>31</v>
      </c>
      <c r="B43" s="48"/>
      <c r="C43" s="49">
        <v>71.562932446765785</v>
      </c>
      <c r="D43" s="49">
        <v>72.645733055949094</v>
      </c>
      <c r="E43" s="49">
        <v>73.762879187594905</v>
      </c>
      <c r="F43" s="49">
        <v>74.260081414710641</v>
      </c>
      <c r="G43" s="49">
        <v>71.903743674287028</v>
      </c>
      <c r="H43" s="49">
        <v>72.361673548541987</v>
      </c>
      <c r="I43" s="49">
        <v>71.753177563238467</v>
      </c>
      <c r="J43" s="49">
        <v>71.61185377891367</v>
      </c>
      <c r="K43" s="49">
        <v>70.526475987913429</v>
      </c>
      <c r="L43" s="49">
        <v>70.644768507117078</v>
      </c>
      <c r="M43" s="49">
        <v>70.782194567793567</v>
      </c>
      <c r="N43" s="49">
        <v>69.858927736397135</v>
      </c>
    </row>
    <row r="44" spans="1:14" x14ac:dyDescent="0.25">
      <c r="A44" s="19" t="s">
        <v>47</v>
      </c>
      <c r="B44" s="19"/>
      <c r="C44" s="50">
        <v>72.391195482467566</v>
      </c>
      <c r="D44" s="50">
        <v>72.64573305594908</v>
      </c>
      <c r="E44" s="50">
        <v>73.604497177835142</v>
      </c>
      <c r="F44" s="50">
        <v>73.957349282797949</v>
      </c>
      <c r="G44" s="50">
        <v>71.48217530561827</v>
      </c>
      <c r="H44" s="50">
        <v>71.801434374178712</v>
      </c>
      <c r="I44" s="50">
        <v>71.089499189060078</v>
      </c>
      <c r="J44" s="50">
        <v>70.871927303674497</v>
      </c>
      <c r="K44" s="50">
        <v>69.720837977820338</v>
      </c>
      <c r="L44" s="50">
        <v>69.764534042294741</v>
      </c>
      <c r="M44" s="50">
        <v>69.812773860411653</v>
      </c>
      <c r="N44" s="50">
        <v>68.842688341232289</v>
      </c>
    </row>
    <row r="45" spans="1:14" x14ac:dyDescent="0.25">
      <c r="A45" s="51" t="s">
        <v>48</v>
      </c>
      <c r="B45" s="51"/>
      <c r="C45" s="52">
        <v>70.741025914820113</v>
      </c>
      <c r="D45" s="52">
        <v>72.645733055949094</v>
      </c>
      <c r="E45" s="52">
        <v>73.920941403466955</v>
      </c>
      <c r="F45" s="52">
        <v>74.564623394837355</v>
      </c>
      <c r="G45" s="52">
        <v>72.332067125486134</v>
      </c>
      <c r="H45" s="52">
        <v>72.939185988544452</v>
      </c>
      <c r="I45" s="52">
        <v>72.444094715085797</v>
      </c>
      <c r="J45" s="52">
        <v>72.390086437271378</v>
      </c>
      <c r="K45" s="52">
        <v>71.382214665442788</v>
      </c>
      <c r="L45" s="52">
        <v>71.585128012752051</v>
      </c>
      <c r="M45" s="52">
        <v>71.824541488222209</v>
      </c>
      <c r="N45" s="52">
        <v>70.962892686128001</v>
      </c>
    </row>
    <row r="47" spans="1:14" x14ac:dyDescent="0.25">
      <c r="A47" s="48" t="s">
        <v>32</v>
      </c>
      <c r="B47" s="48"/>
      <c r="C47" s="49">
        <v>83.508153106770834</v>
      </c>
      <c r="D47" s="49">
        <v>83.306392562682376</v>
      </c>
      <c r="E47" s="49">
        <v>83.118343233821861</v>
      </c>
      <c r="F47" s="49">
        <v>83.035774207064577</v>
      </c>
      <c r="G47" s="49">
        <v>83.426020246156696</v>
      </c>
      <c r="H47" s="49">
        <v>83.342800926001118</v>
      </c>
      <c r="I47" s="49">
        <v>83.443686818279659</v>
      </c>
      <c r="J47" s="49">
        <v>83.464675686996131</v>
      </c>
      <c r="K47" s="49">
        <v>83.645562385804553</v>
      </c>
      <c r="L47" s="49">
        <v>83.629201007692899</v>
      </c>
      <c r="M47" s="49">
        <v>83.613870948916798</v>
      </c>
      <c r="N47" s="49">
        <v>83.768538727405527</v>
      </c>
    </row>
    <row r="48" spans="1:14" x14ac:dyDescent="0.25">
      <c r="A48" s="19" t="s">
        <v>45</v>
      </c>
      <c r="B48" s="19"/>
      <c r="C48" s="50">
        <v>81.556479498506022</v>
      </c>
      <c r="D48" s="50">
        <v>81.506874899312592</v>
      </c>
      <c r="E48" s="50">
        <v>81.335994208966184</v>
      </c>
      <c r="F48" s="50">
        <v>81.273127984916101</v>
      </c>
      <c r="G48" s="50">
        <v>81.70350889637713</v>
      </c>
      <c r="H48" s="50">
        <v>81.645864654728712</v>
      </c>
      <c r="I48" s="50">
        <v>81.772103479975129</v>
      </c>
      <c r="J48" s="50">
        <v>81.81378626779815</v>
      </c>
      <c r="K48" s="50">
        <v>82.022835260814347</v>
      </c>
      <c r="L48" s="50">
        <v>82.019968228303526</v>
      </c>
      <c r="M48" s="50">
        <v>82.020050599782209</v>
      </c>
      <c r="N48" s="50">
        <v>82.201734201534919</v>
      </c>
    </row>
    <row r="49" spans="1:14" x14ac:dyDescent="0.25">
      <c r="A49" s="51" t="s">
        <v>46</v>
      </c>
      <c r="B49" s="51"/>
      <c r="C49" s="52">
        <v>85.299084960145422</v>
      </c>
      <c r="D49" s="52">
        <v>84.993743929271886</v>
      </c>
      <c r="E49" s="52">
        <v>84.797546037120284</v>
      </c>
      <c r="F49" s="52">
        <v>84.701716158947136</v>
      </c>
      <c r="G49" s="52">
        <v>85.046122037443695</v>
      </c>
      <c r="H49" s="52">
        <v>84.957541408542056</v>
      </c>
      <c r="I49" s="52">
        <v>85.036798584256715</v>
      </c>
      <c r="J49" s="52">
        <v>85.045053576269112</v>
      </c>
      <c r="K49" s="52">
        <v>85.203078042757568</v>
      </c>
      <c r="L49" s="52">
        <v>85.177767592577212</v>
      </c>
      <c r="M49" s="52">
        <v>85.151169671806826</v>
      </c>
      <c r="N49" s="52">
        <v>85.288778599249667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1543e12e-b41e-4b3f-8a83-41e12152c6a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ea622ab-6d0b-4c8a-8736-27bd26b1fd5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West Lothian</vt:lpstr>
      <vt:lpstr>Armadale</vt:lpstr>
      <vt:lpstr>Bathgate</vt:lpstr>
      <vt:lpstr>Broxburn</vt:lpstr>
      <vt:lpstr>EastLivi</vt:lpstr>
      <vt:lpstr>Fauldhou</vt:lpstr>
      <vt:lpstr>Linlithg</vt:lpstr>
      <vt:lpstr>LivingsN</vt:lpstr>
      <vt:lpstr>LivingsS</vt:lpstr>
      <vt:lpstr>Whitburn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2020-08-11T14:58:54Z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