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mpservihub.sharepoint.com/sites/ceo-research/Shared Documents/Popgroup and Projections/2. Summary Tables/"/>
    </mc:Choice>
  </mc:AlternateContent>
  <xr:revisionPtr revIDLastSave="216" documentId="8_{850C825E-BE36-404E-AA95-7D0309676AA4}" xr6:coauthVersionLast="45" xr6:coauthVersionMax="45" xr10:uidLastSave="{1031E13E-E801-473C-B1BF-2E89B311EFAC}"/>
  <bookViews>
    <workbookView xWindow="-120" yWindow="-120" windowWidth="20730" windowHeight="11160" xr2:uid="{C755531B-7A9C-4546-B442-7F0F8920DE0C}"/>
  </bookViews>
  <sheets>
    <sheet name="Contents" sheetId="1" r:id="rId1"/>
    <sheet name="Area Codes" sheetId="2" r:id="rId2"/>
    <sheet name="Renfrewshire" sheetId="3" r:id="rId3"/>
    <sheet name="Bishopto" sheetId="4" r:id="rId4"/>
    <sheet name="Erskinel" sheetId="5" r:id="rId5"/>
    <sheet name="HoustonC" sheetId="6" r:id="rId6"/>
    <sheet name="JohNKHaL" sheetId="7" r:id="rId7"/>
    <sheet name="JohnsSaE" sheetId="8" r:id="rId8"/>
    <sheet name="PaisleSE" sheetId="9" r:id="rId9"/>
    <sheet name="PaisleSW" sheetId="10" r:id="rId10"/>
    <sheet name="PaisleyE" sheetId="11" r:id="rId11"/>
    <sheet name="PaisleyN" sheetId="12" r:id="rId12"/>
    <sheet name="PaislNaR" sheetId="13" r:id="rId13"/>
    <sheet name="RenfrewN" sheetId="14" r:id="rId14"/>
    <sheet name="RenfrewS" sheetId="15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5" i="15" l="1"/>
  <c r="M35" i="15"/>
  <c r="L35" i="15"/>
  <c r="K35" i="15"/>
  <c r="J35" i="15"/>
  <c r="I35" i="15"/>
  <c r="H35" i="15"/>
  <c r="G35" i="15"/>
  <c r="F35" i="15"/>
  <c r="E35" i="15"/>
  <c r="D35" i="15"/>
  <c r="C35" i="15"/>
  <c r="N34" i="15"/>
  <c r="M34" i="15"/>
  <c r="L34" i="15"/>
  <c r="K34" i="15"/>
  <c r="J34" i="15"/>
  <c r="I34" i="15"/>
  <c r="H34" i="15"/>
  <c r="G34" i="15"/>
  <c r="F34" i="15"/>
  <c r="E34" i="15"/>
  <c r="D34" i="15"/>
  <c r="C34" i="15"/>
  <c r="N22" i="15"/>
  <c r="M22" i="15"/>
  <c r="L22" i="15"/>
  <c r="K22" i="15"/>
  <c r="J22" i="15"/>
  <c r="I22" i="15"/>
  <c r="H22" i="15"/>
  <c r="G22" i="15"/>
  <c r="F22" i="15"/>
  <c r="E22" i="15"/>
  <c r="D22" i="15"/>
  <c r="C22" i="15"/>
  <c r="N19" i="15"/>
  <c r="N26" i="15" s="1"/>
  <c r="M19" i="15"/>
  <c r="M26" i="15" s="1"/>
  <c r="L19" i="15"/>
  <c r="L26" i="15" s="1"/>
  <c r="K19" i="15"/>
  <c r="K26" i="15" s="1"/>
  <c r="J19" i="15"/>
  <c r="J26" i="15" s="1"/>
  <c r="I19" i="15"/>
  <c r="I26" i="15" s="1"/>
  <c r="H19" i="15"/>
  <c r="H26" i="15" s="1"/>
  <c r="G19" i="15"/>
  <c r="G26" i="15" s="1"/>
  <c r="F19" i="15"/>
  <c r="F26" i="15" s="1"/>
  <c r="E19" i="15"/>
  <c r="E26" i="15" s="1"/>
  <c r="D19" i="15"/>
  <c r="D26" i="15" s="1"/>
  <c r="C19" i="15"/>
  <c r="C26" i="15" s="1"/>
  <c r="N13" i="15"/>
  <c r="M13" i="15"/>
  <c r="L13" i="15"/>
  <c r="K13" i="15"/>
  <c r="J13" i="15"/>
  <c r="I13" i="15"/>
  <c r="H13" i="15"/>
  <c r="G13" i="15"/>
  <c r="F13" i="15"/>
  <c r="E13" i="15"/>
  <c r="D13" i="15"/>
  <c r="C13" i="15"/>
  <c r="N10" i="15"/>
  <c r="N17" i="15" s="1"/>
  <c r="N30" i="15" s="1"/>
  <c r="M10" i="15"/>
  <c r="M17" i="15" s="1"/>
  <c r="M30" i="15" s="1"/>
  <c r="L10" i="15"/>
  <c r="L17" i="15" s="1"/>
  <c r="L30" i="15" s="1"/>
  <c r="K10" i="15"/>
  <c r="K17" i="15" s="1"/>
  <c r="K30" i="15" s="1"/>
  <c r="J10" i="15"/>
  <c r="J17" i="15" s="1"/>
  <c r="J30" i="15" s="1"/>
  <c r="I10" i="15"/>
  <c r="I17" i="15" s="1"/>
  <c r="I30" i="15" s="1"/>
  <c r="H10" i="15"/>
  <c r="H17" i="15" s="1"/>
  <c r="H30" i="15" s="1"/>
  <c r="G10" i="15"/>
  <c r="G17" i="15" s="1"/>
  <c r="G30" i="15" s="1"/>
  <c r="F10" i="15"/>
  <c r="F17" i="15" s="1"/>
  <c r="F30" i="15" s="1"/>
  <c r="E10" i="15"/>
  <c r="E17" i="15" s="1"/>
  <c r="E30" i="15" s="1"/>
  <c r="D10" i="15"/>
  <c r="D17" i="15" s="1"/>
  <c r="D30" i="15" s="1"/>
  <c r="C10" i="15"/>
  <c r="C17" i="15" s="1"/>
  <c r="C30" i="15" s="1"/>
  <c r="N35" i="14"/>
  <c r="M35" i="14"/>
  <c r="L35" i="14"/>
  <c r="K35" i="14"/>
  <c r="J35" i="14"/>
  <c r="I35" i="14"/>
  <c r="H35" i="14"/>
  <c r="G35" i="14"/>
  <c r="F35" i="14"/>
  <c r="E35" i="14"/>
  <c r="D35" i="14"/>
  <c r="C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N19" i="14"/>
  <c r="N26" i="14" s="1"/>
  <c r="M19" i="14"/>
  <c r="M26" i="14" s="1"/>
  <c r="L19" i="14"/>
  <c r="L26" i="14" s="1"/>
  <c r="K19" i="14"/>
  <c r="K26" i="14" s="1"/>
  <c r="J19" i="14"/>
  <c r="J26" i="14" s="1"/>
  <c r="I19" i="14"/>
  <c r="I26" i="14" s="1"/>
  <c r="H19" i="14"/>
  <c r="H26" i="14" s="1"/>
  <c r="G19" i="14"/>
  <c r="G26" i="14" s="1"/>
  <c r="F19" i="14"/>
  <c r="F26" i="14" s="1"/>
  <c r="E19" i="14"/>
  <c r="E26" i="14" s="1"/>
  <c r="D19" i="14"/>
  <c r="D26" i="14" s="1"/>
  <c r="C19" i="14"/>
  <c r="C26" i="14" s="1"/>
  <c r="N13" i="14"/>
  <c r="M13" i="14"/>
  <c r="L13" i="14"/>
  <c r="K13" i="14"/>
  <c r="J13" i="14"/>
  <c r="I13" i="14"/>
  <c r="H13" i="14"/>
  <c r="G13" i="14"/>
  <c r="F13" i="14"/>
  <c r="E13" i="14"/>
  <c r="D13" i="14"/>
  <c r="C13" i="14"/>
  <c r="N10" i="14"/>
  <c r="N17" i="14" s="1"/>
  <c r="N30" i="14" s="1"/>
  <c r="M10" i="14"/>
  <c r="M17" i="14" s="1"/>
  <c r="M30" i="14" s="1"/>
  <c r="L10" i="14"/>
  <c r="L17" i="14" s="1"/>
  <c r="L30" i="14" s="1"/>
  <c r="K10" i="14"/>
  <c r="K17" i="14" s="1"/>
  <c r="K30" i="14" s="1"/>
  <c r="J10" i="14"/>
  <c r="J17" i="14" s="1"/>
  <c r="J30" i="14" s="1"/>
  <c r="I10" i="14"/>
  <c r="I17" i="14" s="1"/>
  <c r="I30" i="14" s="1"/>
  <c r="H10" i="14"/>
  <c r="H17" i="14" s="1"/>
  <c r="H30" i="14" s="1"/>
  <c r="G10" i="14"/>
  <c r="G17" i="14" s="1"/>
  <c r="G30" i="14" s="1"/>
  <c r="F10" i="14"/>
  <c r="F17" i="14" s="1"/>
  <c r="F30" i="14" s="1"/>
  <c r="E10" i="14"/>
  <c r="E17" i="14" s="1"/>
  <c r="E30" i="14" s="1"/>
  <c r="D10" i="14"/>
  <c r="D17" i="14" s="1"/>
  <c r="D30" i="14" s="1"/>
  <c r="C10" i="14"/>
  <c r="C17" i="14" s="1"/>
  <c r="C30" i="14" s="1"/>
  <c r="N35" i="13"/>
  <c r="M35" i="13"/>
  <c r="L35" i="13"/>
  <c r="K35" i="13"/>
  <c r="J35" i="13"/>
  <c r="I35" i="13"/>
  <c r="H35" i="13"/>
  <c r="G35" i="13"/>
  <c r="F35" i="13"/>
  <c r="E35" i="13"/>
  <c r="D35" i="13"/>
  <c r="C35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N19" i="13"/>
  <c r="N26" i="13" s="1"/>
  <c r="M19" i="13"/>
  <c r="M26" i="13" s="1"/>
  <c r="L19" i="13"/>
  <c r="L26" i="13" s="1"/>
  <c r="K19" i="13"/>
  <c r="K26" i="13" s="1"/>
  <c r="J19" i="13"/>
  <c r="J26" i="13" s="1"/>
  <c r="I19" i="13"/>
  <c r="I26" i="13" s="1"/>
  <c r="H19" i="13"/>
  <c r="H26" i="13" s="1"/>
  <c r="G19" i="13"/>
  <c r="G26" i="13" s="1"/>
  <c r="F19" i="13"/>
  <c r="F26" i="13" s="1"/>
  <c r="E19" i="13"/>
  <c r="E26" i="13" s="1"/>
  <c r="D19" i="13"/>
  <c r="D26" i="13" s="1"/>
  <c r="C19" i="13"/>
  <c r="C26" i="13" s="1"/>
  <c r="N13" i="13"/>
  <c r="M13" i="13"/>
  <c r="L13" i="13"/>
  <c r="K13" i="13"/>
  <c r="J13" i="13"/>
  <c r="I13" i="13"/>
  <c r="H13" i="13"/>
  <c r="G13" i="13"/>
  <c r="F13" i="13"/>
  <c r="E13" i="13"/>
  <c r="D13" i="13"/>
  <c r="C13" i="13"/>
  <c r="N10" i="13"/>
  <c r="N17" i="13" s="1"/>
  <c r="N30" i="13" s="1"/>
  <c r="M10" i="13"/>
  <c r="M17" i="13" s="1"/>
  <c r="M30" i="13" s="1"/>
  <c r="L10" i="13"/>
  <c r="L17" i="13" s="1"/>
  <c r="L30" i="13" s="1"/>
  <c r="K10" i="13"/>
  <c r="J10" i="13"/>
  <c r="J17" i="13" s="1"/>
  <c r="J30" i="13" s="1"/>
  <c r="I10" i="13"/>
  <c r="I17" i="13" s="1"/>
  <c r="I30" i="13" s="1"/>
  <c r="H10" i="13"/>
  <c r="H17" i="13" s="1"/>
  <c r="H30" i="13" s="1"/>
  <c r="G10" i="13"/>
  <c r="G17" i="13" s="1"/>
  <c r="G30" i="13" s="1"/>
  <c r="F10" i="13"/>
  <c r="F17" i="13" s="1"/>
  <c r="F30" i="13" s="1"/>
  <c r="E10" i="13"/>
  <c r="E17" i="13" s="1"/>
  <c r="E30" i="13" s="1"/>
  <c r="D10" i="13"/>
  <c r="D17" i="13" s="1"/>
  <c r="D30" i="13" s="1"/>
  <c r="C10" i="13"/>
  <c r="C17" i="13" s="1"/>
  <c r="C30" i="13" s="1"/>
  <c r="K17" i="13" l="1"/>
  <c r="K30" i="13" s="1"/>
  <c r="N35" i="12"/>
  <c r="M35" i="12"/>
  <c r="L35" i="12"/>
  <c r="K35" i="12"/>
  <c r="J35" i="12"/>
  <c r="I35" i="12"/>
  <c r="H35" i="12"/>
  <c r="G35" i="12"/>
  <c r="F35" i="12"/>
  <c r="E35" i="12"/>
  <c r="D35" i="12"/>
  <c r="C35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N19" i="12"/>
  <c r="N26" i="12" s="1"/>
  <c r="M19" i="12"/>
  <c r="M26" i="12" s="1"/>
  <c r="L19" i="12"/>
  <c r="L26" i="12" s="1"/>
  <c r="K19" i="12"/>
  <c r="K26" i="12" s="1"/>
  <c r="J19" i="12"/>
  <c r="J26" i="12" s="1"/>
  <c r="I19" i="12"/>
  <c r="I26" i="12" s="1"/>
  <c r="H19" i="12"/>
  <c r="H26" i="12" s="1"/>
  <c r="G19" i="12"/>
  <c r="G26" i="12" s="1"/>
  <c r="F19" i="12"/>
  <c r="F26" i="12" s="1"/>
  <c r="E19" i="12"/>
  <c r="E26" i="12" s="1"/>
  <c r="D19" i="12"/>
  <c r="D26" i="12" s="1"/>
  <c r="C19" i="12"/>
  <c r="C26" i="12" s="1"/>
  <c r="N13" i="12"/>
  <c r="M13" i="12"/>
  <c r="L13" i="12"/>
  <c r="K13" i="12"/>
  <c r="J13" i="12"/>
  <c r="I13" i="12"/>
  <c r="H13" i="12"/>
  <c r="G13" i="12"/>
  <c r="F13" i="12"/>
  <c r="E13" i="12"/>
  <c r="D13" i="12"/>
  <c r="C13" i="12"/>
  <c r="N10" i="12"/>
  <c r="N17" i="12" s="1"/>
  <c r="N30" i="12" s="1"/>
  <c r="M10" i="12"/>
  <c r="M17" i="12" s="1"/>
  <c r="M30" i="12" s="1"/>
  <c r="L10" i="12"/>
  <c r="L17" i="12" s="1"/>
  <c r="L30" i="12" s="1"/>
  <c r="K10" i="12"/>
  <c r="K17" i="12" s="1"/>
  <c r="K30" i="12" s="1"/>
  <c r="J10" i="12"/>
  <c r="J17" i="12" s="1"/>
  <c r="J30" i="12" s="1"/>
  <c r="I10" i="12"/>
  <c r="I17" i="12" s="1"/>
  <c r="I30" i="12" s="1"/>
  <c r="H10" i="12"/>
  <c r="H17" i="12" s="1"/>
  <c r="H30" i="12" s="1"/>
  <c r="G10" i="12"/>
  <c r="G17" i="12" s="1"/>
  <c r="G30" i="12" s="1"/>
  <c r="F10" i="12"/>
  <c r="F17" i="12" s="1"/>
  <c r="F30" i="12" s="1"/>
  <c r="E10" i="12"/>
  <c r="E17" i="12" s="1"/>
  <c r="E30" i="12" s="1"/>
  <c r="D10" i="12"/>
  <c r="D17" i="12" s="1"/>
  <c r="D30" i="12" s="1"/>
  <c r="C10" i="12"/>
  <c r="C17" i="12" s="1"/>
  <c r="C30" i="12" s="1"/>
  <c r="N35" i="11" l="1"/>
  <c r="M35" i="11"/>
  <c r="L35" i="11"/>
  <c r="K35" i="11"/>
  <c r="J35" i="11"/>
  <c r="I35" i="11"/>
  <c r="H35" i="11"/>
  <c r="G35" i="11"/>
  <c r="F35" i="11"/>
  <c r="E35" i="11"/>
  <c r="D35" i="11"/>
  <c r="C35" i="11"/>
  <c r="N34" i="11"/>
  <c r="M34" i="11"/>
  <c r="L34" i="11"/>
  <c r="K34" i="11"/>
  <c r="J34" i="11"/>
  <c r="I34" i="11"/>
  <c r="H34" i="11"/>
  <c r="G34" i="11"/>
  <c r="F34" i="11"/>
  <c r="E34" i="11"/>
  <c r="D34" i="11"/>
  <c r="C34" i="11"/>
  <c r="N22" i="11"/>
  <c r="M22" i="11"/>
  <c r="L22" i="11"/>
  <c r="K22" i="11"/>
  <c r="J22" i="11"/>
  <c r="I22" i="11"/>
  <c r="H22" i="11"/>
  <c r="G22" i="11"/>
  <c r="F22" i="11"/>
  <c r="E22" i="11"/>
  <c r="D22" i="11"/>
  <c r="C22" i="11"/>
  <c r="N19" i="11"/>
  <c r="N26" i="11" s="1"/>
  <c r="M19" i="11"/>
  <c r="M26" i="11" s="1"/>
  <c r="L19" i="11"/>
  <c r="L26" i="11" s="1"/>
  <c r="K19" i="11"/>
  <c r="K26" i="11" s="1"/>
  <c r="J19" i="11"/>
  <c r="J26" i="11" s="1"/>
  <c r="I19" i="11"/>
  <c r="I26" i="11" s="1"/>
  <c r="H19" i="11"/>
  <c r="H26" i="11" s="1"/>
  <c r="G19" i="11"/>
  <c r="G26" i="11" s="1"/>
  <c r="F19" i="11"/>
  <c r="F26" i="11" s="1"/>
  <c r="E19" i="11"/>
  <c r="E26" i="11" s="1"/>
  <c r="D19" i="11"/>
  <c r="D26" i="11" s="1"/>
  <c r="C19" i="11"/>
  <c r="C26" i="11" s="1"/>
  <c r="N13" i="11"/>
  <c r="M13" i="11"/>
  <c r="L13" i="11"/>
  <c r="K13" i="11"/>
  <c r="J13" i="11"/>
  <c r="I13" i="11"/>
  <c r="H13" i="11"/>
  <c r="G13" i="11"/>
  <c r="F13" i="11"/>
  <c r="E13" i="11"/>
  <c r="D13" i="11"/>
  <c r="C13" i="11"/>
  <c r="N10" i="11"/>
  <c r="N17" i="11" s="1"/>
  <c r="N30" i="11" s="1"/>
  <c r="M10" i="11"/>
  <c r="M17" i="11" s="1"/>
  <c r="M30" i="11" s="1"/>
  <c r="L10" i="11"/>
  <c r="L17" i="11" s="1"/>
  <c r="L30" i="11" s="1"/>
  <c r="K10" i="11"/>
  <c r="K17" i="11" s="1"/>
  <c r="K30" i="11" s="1"/>
  <c r="J10" i="11"/>
  <c r="J17" i="11" s="1"/>
  <c r="J30" i="11" s="1"/>
  <c r="I10" i="11"/>
  <c r="I17" i="11" s="1"/>
  <c r="I30" i="11" s="1"/>
  <c r="H10" i="11"/>
  <c r="H17" i="11" s="1"/>
  <c r="H30" i="11" s="1"/>
  <c r="G10" i="11"/>
  <c r="G17" i="11" s="1"/>
  <c r="G30" i="11" s="1"/>
  <c r="F10" i="11"/>
  <c r="F17" i="11" s="1"/>
  <c r="F30" i="11" s="1"/>
  <c r="E10" i="11"/>
  <c r="E17" i="11" s="1"/>
  <c r="E30" i="11" s="1"/>
  <c r="D10" i="11"/>
  <c r="D17" i="11" s="1"/>
  <c r="D30" i="11" s="1"/>
  <c r="C10" i="11"/>
  <c r="C17" i="11" s="1"/>
  <c r="C30" i="11" s="1"/>
  <c r="N35" i="10"/>
  <c r="M35" i="10"/>
  <c r="L35" i="10"/>
  <c r="K35" i="10"/>
  <c r="J35" i="10"/>
  <c r="I35" i="10"/>
  <c r="H35" i="10"/>
  <c r="G35" i="10"/>
  <c r="F35" i="10"/>
  <c r="E35" i="10"/>
  <c r="D35" i="10"/>
  <c r="C35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N19" i="10"/>
  <c r="N26" i="10" s="1"/>
  <c r="M19" i="10"/>
  <c r="M26" i="10" s="1"/>
  <c r="L19" i="10"/>
  <c r="L26" i="10" s="1"/>
  <c r="K19" i="10"/>
  <c r="K26" i="10" s="1"/>
  <c r="J19" i="10"/>
  <c r="J26" i="10" s="1"/>
  <c r="I19" i="10"/>
  <c r="I26" i="10" s="1"/>
  <c r="H19" i="10"/>
  <c r="H26" i="10" s="1"/>
  <c r="G19" i="10"/>
  <c r="G26" i="10" s="1"/>
  <c r="F19" i="10"/>
  <c r="F26" i="10" s="1"/>
  <c r="E19" i="10"/>
  <c r="E26" i="10" s="1"/>
  <c r="D19" i="10"/>
  <c r="D26" i="10" s="1"/>
  <c r="C19" i="10"/>
  <c r="C26" i="10" s="1"/>
  <c r="N13" i="10"/>
  <c r="M13" i="10"/>
  <c r="L13" i="10"/>
  <c r="K13" i="10"/>
  <c r="J13" i="10"/>
  <c r="I13" i="10"/>
  <c r="H13" i="10"/>
  <c r="G13" i="10"/>
  <c r="F13" i="10"/>
  <c r="E13" i="10"/>
  <c r="D13" i="10"/>
  <c r="C13" i="10"/>
  <c r="N10" i="10"/>
  <c r="N17" i="10" s="1"/>
  <c r="N30" i="10" s="1"/>
  <c r="M10" i="10"/>
  <c r="M17" i="10" s="1"/>
  <c r="M30" i="10" s="1"/>
  <c r="L10" i="10"/>
  <c r="L17" i="10" s="1"/>
  <c r="L30" i="10" s="1"/>
  <c r="K10" i="10"/>
  <c r="K17" i="10" s="1"/>
  <c r="K30" i="10" s="1"/>
  <c r="J10" i="10"/>
  <c r="J17" i="10" s="1"/>
  <c r="J30" i="10" s="1"/>
  <c r="I10" i="10"/>
  <c r="I17" i="10" s="1"/>
  <c r="I30" i="10" s="1"/>
  <c r="H10" i="10"/>
  <c r="H17" i="10" s="1"/>
  <c r="H30" i="10" s="1"/>
  <c r="G10" i="10"/>
  <c r="G17" i="10" s="1"/>
  <c r="G30" i="10" s="1"/>
  <c r="F10" i="10"/>
  <c r="F17" i="10" s="1"/>
  <c r="F30" i="10" s="1"/>
  <c r="E10" i="10"/>
  <c r="E17" i="10" s="1"/>
  <c r="E30" i="10" s="1"/>
  <c r="D10" i="10"/>
  <c r="D17" i="10" s="1"/>
  <c r="D30" i="10" s="1"/>
  <c r="C10" i="10"/>
  <c r="C17" i="10" s="1"/>
  <c r="C30" i="10" s="1"/>
  <c r="N35" i="9"/>
  <c r="M35" i="9"/>
  <c r="L35" i="9"/>
  <c r="K35" i="9"/>
  <c r="J35" i="9"/>
  <c r="I35" i="9"/>
  <c r="H35" i="9"/>
  <c r="G35" i="9"/>
  <c r="F35" i="9"/>
  <c r="E35" i="9"/>
  <c r="D35" i="9"/>
  <c r="C35" i="9"/>
  <c r="N34" i="9"/>
  <c r="M34" i="9"/>
  <c r="L34" i="9"/>
  <c r="K34" i="9"/>
  <c r="J34" i="9"/>
  <c r="I34" i="9"/>
  <c r="H34" i="9"/>
  <c r="G34" i="9"/>
  <c r="F34" i="9"/>
  <c r="E34" i="9"/>
  <c r="D34" i="9"/>
  <c r="C34" i="9"/>
  <c r="N22" i="9"/>
  <c r="M22" i="9"/>
  <c r="L22" i="9"/>
  <c r="K22" i="9"/>
  <c r="J22" i="9"/>
  <c r="I22" i="9"/>
  <c r="H22" i="9"/>
  <c r="G22" i="9"/>
  <c r="F22" i="9"/>
  <c r="E22" i="9"/>
  <c r="D22" i="9"/>
  <c r="C22" i="9"/>
  <c r="N19" i="9"/>
  <c r="N26" i="9" s="1"/>
  <c r="M19" i="9"/>
  <c r="M26" i="9" s="1"/>
  <c r="L19" i="9"/>
  <c r="L26" i="9" s="1"/>
  <c r="K19" i="9"/>
  <c r="K26" i="9" s="1"/>
  <c r="J19" i="9"/>
  <c r="J26" i="9" s="1"/>
  <c r="I19" i="9"/>
  <c r="I26" i="9" s="1"/>
  <c r="H19" i="9"/>
  <c r="H26" i="9" s="1"/>
  <c r="G19" i="9"/>
  <c r="G26" i="9" s="1"/>
  <c r="F19" i="9"/>
  <c r="F26" i="9" s="1"/>
  <c r="E19" i="9"/>
  <c r="E26" i="9" s="1"/>
  <c r="D19" i="9"/>
  <c r="D26" i="9" s="1"/>
  <c r="C19" i="9"/>
  <c r="N13" i="9"/>
  <c r="M13" i="9"/>
  <c r="L13" i="9"/>
  <c r="K13" i="9"/>
  <c r="J13" i="9"/>
  <c r="I13" i="9"/>
  <c r="H13" i="9"/>
  <c r="G13" i="9"/>
  <c r="F13" i="9"/>
  <c r="E13" i="9"/>
  <c r="D13" i="9"/>
  <c r="C13" i="9"/>
  <c r="N10" i="9"/>
  <c r="N17" i="9" s="1"/>
  <c r="N30" i="9" s="1"/>
  <c r="M10" i="9"/>
  <c r="L10" i="9"/>
  <c r="L17" i="9" s="1"/>
  <c r="L30" i="9" s="1"/>
  <c r="K10" i="9"/>
  <c r="K17" i="9" s="1"/>
  <c r="K30" i="9" s="1"/>
  <c r="J10" i="9"/>
  <c r="I10" i="9"/>
  <c r="I17" i="9" s="1"/>
  <c r="I30" i="9" s="1"/>
  <c r="H10" i="9"/>
  <c r="H17" i="9" s="1"/>
  <c r="H30" i="9" s="1"/>
  <c r="G10" i="9"/>
  <c r="G17" i="9" s="1"/>
  <c r="G30" i="9" s="1"/>
  <c r="F10" i="9"/>
  <c r="F17" i="9" s="1"/>
  <c r="F30" i="9" s="1"/>
  <c r="E10" i="9"/>
  <c r="E17" i="9" s="1"/>
  <c r="E30" i="9" s="1"/>
  <c r="D10" i="9"/>
  <c r="D17" i="9" s="1"/>
  <c r="D30" i="9" s="1"/>
  <c r="C10" i="9"/>
  <c r="C17" i="9" s="1"/>
  <c r="N35" i="8"/>
  <c r="M35" i="8"/>
  <c r="L35" i="8"/>
  <c r="K35" i="8"/>
  <c r="J35" i="8"/>
  <c r="I35" i="8"/>
  <c r="H35" i="8"/>
  <c r="G35" i="8"/>
  <c r="F35" i="8"/>
  <c r="E35" i="8"/>
  <c r="D35" i="8"/>
  <c r="C35" i="8"/>
  <c r="N34" i="8"/>
  <c r="M34" i="8"/>
  <c r="L34" i="8"/>
  <c r="K34" i="8"/>
  <c r="J34" i="8"/>
  <c r="I34" i="8"/>
  <c r="H34" i="8"/>
  <c r="G34" i="8"/>
  <c r="F34" i="8"/>
  <c r="E34" i="8"/>
  <c r="D34" i="8"/>
  <c r="C34" i="8"/>
  <c r="N22" i="8"/>
  <c r="M22" i="8"/>
  <c r="L22" i="8"/>
  <c r="K22" i="8"/>
  <c r="J22" i="8"/>
  <c r="I22" i="8"/>
  <c r="H22" i="8"/>
  <c r="G22" i="8"/>
  <c r="F22" i="8"/>
  <c r="E22" i="8"/>
  <c r="D22" i="8"/>
  <c r="C22" i="8"/>
  <c r="N19" i="8"/>
  <c r="N26" i="8" s="1"/>
  <c r="M19" i="8"/>
  <c r="M26" i="8" s="1"/>
  <c r="L19" i="8"/>
  <c r="L26" i="8" s="1"/>
  <c r="K19" i="8"/>
  <c r="K26" i="8" s="1"/>
  <c r="J19" i="8"/>
  <c r="J26" i="8" s="1"/>
  <c r="I19" i="8"/>
  <c r="I26" i="8" s="1"/>
  <c r="H19" i="8"/>
  <c r="H26" i="8" s="1"/>
  <c r="G19" i="8"/>
  <c r="G26" i="8" s="1"/>
  <c r="F19" i="8"/>
  <c r="F26" i="8" s="1"/>
  <c r="E19" i="8"/>
  <c r="E26" i="8" s="1"/>
  <c r="D19" i="8"/>
  <c r="D26" i="8" s="1"/>
  <c r="C19" i="8"/>
  <c r="C26" i="8" s="1"/>
  <c r="N13" i="8"/>
  <c r="M13" i="8"/>
  <c r="L13" i="8"/>
  <c r="K13" i="8"/>
  <c r="J13" i="8"/>
  <c r="I13" i="8"/>
  <c r="H13" i="8"/>
  <c r="G13" i="8"/>
  <c r="F13" i="8"/>
  <c r="E13" i="8"/>
  <c r="D13" i="8"/>
  <c r="C13" i="8"/>
  <c r="N10" i="8"/>
  <c r="N17" i="8" s="1"/>
  <c r="N30" i="8" s="1"/>
  <c r="M10" i="8"/>
  <c r="M17" i="8" s="1"/>
  <c r="M30" i="8" s="1"/>
  <c r="L10" i="8"/>
  <c r="K10" i="8"/>
  <c r="K17" i="8" s="1"/>
  <c r="K30" i="8" s="1"/>
  <c r="J10" i="8"/>
  <c r="J17" i="8" s="1"/>
  <c r="J30" i="8" s="1"/>
  <c r="I10" i="8"/>
  <c r="I17" i="8" s="1"/>
  <c r="I30" i="8" s="1"/>
  <c r="H10" i="8"/>
  <c r="H17" i="8" s="1"/>
  <c r="H30" i="8" s="1"/>
  <c r="G10" i="8"/>
  <c r="G17" i="8" s="1"/>
  <c r="G30" i="8" s="1"/>
  <c r="F10" i="8"/>
  <c r="F17" i="8" s="1"/>
  <c r="F30" i="8" s="1"/>
  <c r="E10" i="8"/>
  <c r="E17" i="8" s="1"/>
  <c r="E30" i="8" s="1"/>
  <c r="D10" i="8"/>
  <c r="D17" i="8" s="1"/>
  <c r="D30" i="8" s="1"/>
  <c r="C10" i="8"/>
  <c r="C17" i="8" s="1"/>
  <c r="C30" i="8" s="1"/>
  <c r="N35" i="7"/>
  <c r="M35" i="7"/>
  <c r="L35" i="7"/>
  <c r="K35" i="7"/>
  <c r="J35" i="7"/>
  <c r="I35" i="7"/>
  <c r="H35" i="7"/>
  <c r="G35" i="7"/>
  <c r="F35" i="7"/>
  <c r="E35" i="7"/>
  <c r="D35" i="7"/>
  <c r="C35" i="7"/>
  <c r="N34" i="7"/>
  <c r="M34" i="7"/>
  <c r="L34" i="7"/>
  <c r="K34" i="7"/>
  <c r="J34" i="7"/>
  <c r="I34" i="7"/>
  <c r="H34" i="7"/>
  <c r="G34" i="7"/>
  <c r="F34" i="7"/>
  <c r="E34" i="7"/>
  <c r="D34" i="7"/>
  <c r="C34" i="7"/>
  <c r="N22" i="7"/>
  <c r="M22" i="7"/>
  <c r="L22" i="7"/>
  <c r="K22" i="7"/>
  <c r="J22" i="7"/>
  <c r="I22" i="7"/>
  <c r="H22" i="7"/>
  <c r="G22" i="7"/>
  <c r="F22" i="7"/>
  <c r="E22" i="7"/>
  <c r="D22" i="7"/>
  <c r="C22" i="7"/>
  <c r="N19" i="7"/>
  <c r="N26" i="7" s="1"/>
  <c r="M19" i="7"/>
  <c r="M26" i="7" s="1"/>
  <c r="L19" i="7"/>
  <c r="L26" i="7" s="1"/>
  <c r="K19" i="7"/>
  <c r="K26" i="7" s="1"/>
  <c r="J19" i="7"/>
  <c r="J26" i="7" s="1"/>
  <c r="I19" i="7"/>
  <c r="I26" i="7" s="1"/>
  <c r="H19" i="7"/>
  <c r="H26" i="7" s="1"/>
  <c r="G19" i="7"/>
  <c r="G26" i="7" s="1"/>
  <c r="F19" i="7"/>
  <c r="F26" i="7" s="1"/>
  <c r="E19" i="7"/>
  <c r="E26" i="7" s="1"/>
  <c r="D19" i="7"/>
  <c r="D26" i="7" s="1"/>
  <c r="C19" i="7"/>
  <c r="C26" i="7" s="1"/>
  <c r="N13" i="7"/>
  <c r="M13" i="7"/>
  <c r="L13" i="7"/>
  <c r="K13" i="7"/>
  <c r="J13" i="7"/>
  <c r="I13" i="7"/>
  <c r="H13" i="7"/>
  <c r="G13" i="7"/>
  <c r="F13" i="7"/>
  <c r="E13" i="7"/>
  <c r="D13" i="7"/>
  <c r="C13" i="7"/>
  <c r="N10" i="7"/>
  <c r="N17" i="7" s="1"/>
  <c r="N30" i="7" s="1"/>
  <c r="M10" i="7"/>
  <c r="M17" i="7" s="1"/>
  <c r="M30" i="7" s="1"/>
  <c r="L10" i="7"/>
  <c r="L17" i="7" s="1"/>
  <c r="L30" i="7" s="1"/>
  <c r="K10" i="7"/>
  <c r="K17" i="7" s="1"/>
  <c r="K30" i="7" s="1"/>
  <c r="J10" i="7"/>
  <c r="J17" i="7" s="1"/>
  <c r="J30" i="7" s="1"/>
  <c r="I10" i="7"/>
  <c r="I17" i="7" s="1"/>
  <c r="I30" i="7" s="1"/>
  <c r="H10" i="7"/>
  <c r="H17" i="7" s="1"/>
  <c r="G10" i="7"/>
  <c r="G17" i="7" s="1"/>
  <c r="G30" i="7" s="1"/>
  <c r="F10" i="7"/>
  <c r="F17" i="7" s="1"/>
  <c r="F30" i="7" s="1"/>
  <c r="E10" i="7"/>
  <c r="E17" i="7" s="1"/>
  <c r="E30" i="7" s="1"/>
  <c r="D10" i="7"/>
  <c r="D17" i="7" s="1"/>
  <c r="D30" i="7" s="1"/>
  <c r="C10" i="7"/>
  <c r="C17" i="7" s="1"/>
  <c r="C30" i="7" s="1"/>
  <c r="N35" i="6"/>
  <c r="M35" i="6"/>
  <c r="L35" i="6"/>
  <c r="K35" i="6"/>
  <c r="J35" i="6"/>
  <c r="I35" i="6"/>
  <c r="H35" i="6"/>
  <c r="G35" i="6"/>
  <c r="F35" i="6"/>
  <c r="E35" i="6"/>
  <c r="D35" i="6"/>
  <c r="C35" i="6"/>
  <c r="N34" i="6"/>
  <c r="M34" i="6"/>
  <c r="L34" i="6"/>
  <c r="K34" i="6"/>
  <c r="J34" i="6"/>
  <c r="I34" i="6"/>
  <c r="H34" i="6"/>
  <c r="G34" i="6"/>
  <c r="F34" i="6"/>
  <c r="E34" i="6"/>
  <c r="D34" i="6"/>
  <c r="C34" i="6"/>
  <c r="N22" i="6"/>
  <c r="M22" i="6"/>
  <c r="L22" i="6"/>
  <c r="K22" i="6"/>
  <c r="J22" i="6"/>
  <c r="I22" i="6"/>
  <c r="H22" i="6"/>
  <c r="G22" i="6"/>
  <c r="F22" i="6"/>
  <c r="E22" i="6"/>
  <c r="D22" i="6"/>
  <c r="C22" i="6"/>
  <c r="N19" i="6"/>
  <c r="N26" i="6" s="1"/>
  <c r="M19" i="6"/>
  <c r="M26" i="6" s="1"/>
  <c r="L19" i="6"/>
  <c r="L26" i="6" s="1"/>
  <c r="K19" i="6"/>
  <c r="K26" i="6" s="1"/>
  <c r="J19" i="6"/>
  <c r="J26" i="6" s="1"/>
  <c r="I19" i="6"/>
  <c r="I26" i="6" s="1"/>
  <c r="H19" i="6"/>
  <c r="H26" i="6" s="1"/>
  <c r="G19" i="6"/>
  <c r="G26" i="6" s="1"/>
  <c r="F19" i="6"/>
  <c r="F26" i="6" s="1"/>
  <c r="E19" i="6"/>
  <c r="E26" i="6" s="1"/>
  <c r="D19" i="6"/>
  <c r="D26" i="6" s="1"/>
  <c r="C19" i="6"/>
  <c r="C26" i="6" s="1"/>
  <c r="N13" i="6"/>
  <c r="M13" i="6"/>
  <c r="L13" i="6"/>
  <c r="K13" i="6"/>
  <c r="J13" i="6"/>
  <c r="I13" i="6"/>
  <c r="H13" i="6"/>
  <c r="G13" i="6"/>
  <c r="F13" i="6"/>
  <c r="E13" i="6"/>
  <c r="D13" i="6"/>
  <c r="C13" i="6"/>
  <c r="N10" i="6"/>
  <c r="N17" i="6" s="1"/>
  <c r="N30" i="6" s="1"/>
  <c r="M10" i="6"/>
  <c r="M17" i="6" s="1"/>
  <c r="M30" i="6" s="1"/>
  <c r="L10" i="6"/>
  <c r="K10" i="6"/>
  <c r="K17" i="6" s="1"/>
  <c r="K30" i="6" s="1"/>
  <c r="J10" i="6"/>
  <c r="J17" i="6" s="1"/>
  <c r="J30" i="6" s="1"/>
  <c r="I10" i="6"/>
  <c r="I17" i="6" s="1"/>
  <c r="I30" i="6" s="1"/>
  <c r="H10" i="6"/>
  <c r="H17" i="6" s="1"/>
  <c r="H30" i="6" s="1"/>
  <c r="G10" i="6"/>
  <c r="G17" i="6" s="1"/>
  <c r="G30" i="6" s="1"/>
  <c r="F10" i="6"/>
  <c r="F17" i="6" s="1"/>
  <c r="F30" i="6" s="1"/>
  <c r="E10" i="6"/>
  <c r="E17" i="6" s="1"/>
  <c r="E30" i="6" s="1"/>
  <c r="D10" i="6"/>
  <c r="D17" i="6" s="1"/>
  <c r="D30" i="6" s="1"/>
  <c r="C10" i="6"/>
  <c r="C17" i="6" s="1"/>
  <c r="N35" i="5"/>
  <c r="M35" i="5"/>
  <c r="L35" i="5"/>
  <c r="K35" i="5"/>
  <c r="J35" i="5"/>
  <c r="I35" i="5"/>
  <c r="H35" i="5"/>
  <c r="G35" i="5"/>
  <c r="F35" i="5"/>
  <c r="E35" i="5"/>
  <c r="D35" i="5"/>
  <c r="C35" i="5"/>
  <c r="N34" i="5"/>
  <c r="M34" i="5"/>
  <c r="L34" i="5"/>
  <c r="K34" i="5"/>
  <c r="J34" i="5"/>
  <c r="I34" i="5"/>
  <c r="H34" i="5"/>
  <c r="G34" i="5"/>
  <c r="F34" i="5"/>
  <c r="E34" i="5"/>
  <c r="D34" i="5"/>
  <c r="C34" i="5"/>
  <c r="N22" i="5"/>
  <c r="M22" i="5"/>
  <c r="L22" i="5"/>
  <c r="K22" i="5"/>
  <c r="J22" i="5"/>
  <c r="I22" i="5"/>
  <c r="H22" i="5"/>
  <c r="G22" i="5"/>
  <c r="F22" i="5"/>
  <c r="E22" i="5"/>
  <c r="D22" i="5"/>
  <c r="C22" i="5"/>
  <c r="N19" i="5"/>
  <c r="N26" i="5" s="1"/>
  <c r="M19" i="5"/>
  <c r="M26" i="5" s="1"/>
  <c r="L19" i="5"/>
  <c r="L26" i="5" s="1"/>
  <c r="K19" i="5"/>
  <c r="K26" i="5" s="1"/>
  <c r="J19" i="5"/>
  <c r="J26" i="5" s="1"/>
  <c r="I19" i="5"/>
  <c r="I26" i="5" s="1"/>
  <c r="H19" i="5"/>
  <c r="H26" i="5" s="1"/>
  <c r="G19" i="5"/>
  <c r="G26" i="5" s="1"/>
  <c r="F19" i="5"/>
  <c r="F26" i="5" s="1"/>
  <c r="E19" i="5"/>
  <c r="E26" i="5" s="1"/>
  <c r="D19" i="5"/>
  <c r="D26" i="5" s="1"/>
  <c r="C19" i="5"/>
  <c r="C26" i="5" s="1"/>
  <c r="N13" i="5"/>
  <c r="M13" i="5"/>
  <c r="L13" i="5"/>
  <c r="K13" i="5"/>
  <c r="J13" i="5"/>
  <c r="I13" i="5"/>
  <c r="H13" i="5"/>
  <c r="G13" i="5"/>
  <c r="F13" i="5"/>
  <c r="E13" i="5"/>
  <c r="D13" i="5"/>
  <c r="C13" i="5"/>
  <c r="N10" i="5"/>
  <c r="N17" i="5" s="1"/>
  <c r="N30" i="5" s="1"/>
  <c r="M10" i="5"/>
  <c r="M17" i="5" s="1"/>
  <c r="M30" i="5" s="1"/>
  <c r="L10" i="5"/>
  <c r="L17" i="5" s="1"/>
  <c r="L30" i="5" s="1"/>
  <c r="K10" i="5"/>
  <c r="K17" i="5" s="1"/>
  <c r="K30" i="5" s="1"/>
  <c r="J10" i="5"/>
  <c r="J17" i="5" s="1"/>
  <c r="J30" i="5" s="1"/>
  <c r="I10" i="5"/>
  <c r="I17" i="5" s="1"/>
  <c r="I30" i="5" s="1"/>
  <c r="H10" i="5"/>
  <c r="H17" i="5" s="1"/>
  <c r="H30" i="5" s="1"/>
  <c r="G10" i="5"/>
  <c r="G17" i="5" s="1"/>
  <c r="G30" i="5" s="1"/>
  <c r="F10" i="5"/>
  <c r="F17" i="5" s="1"/>
  <c r="F30" i="5" s="1"/>
  <c r="E10" i="5"/>
  <c r="E17" i="5" s="1"/>
  <c r="E30" i="5" s="1"/>
  <c r="D10" i="5"/>
  <c r="D17" i="5" s="1"/>
  <c r="D30" i="5" s="1"/>
  <c r="C10" i="5"/>
  <c r="C17" i="5" s="1"/>
  <c r="C30" i="5" s="1"/>
  <c r="N22" i="4"/>
  <c r="M22" i="4"/>
  <c r="L22" i="4"/>
  <c r="K22" i="4"/>
  <c r="J22" i="4"/>
  <c r="I22" i="4"/>
  <c r="H22" i="4"/>
  <c r="G22" i="4"/>
  <c r="F22" i="4"/>
  <c r="E22" i="4"/>
  <c r="D22" i="4"/>
  <c r="C22" i="4"/>
  <c r="N19" i="4"/>
  <c r="N26" i="4" s="1"/>
  <c r="M19" i="4"/>
  <c r="M26" i="4" s="1"/>
  <c r="L19" i="4"/>
  <c r="L26" i="4" s="1"/>
  <c r="K19" i="4"/>
  <c r="K26" i="4" s="1"/>
  <c r="J19" i="4"/>
  <c r="J26" i="4" s="1"/>
  <c r="I19" i="4"/>
  <c r="I26" i="4" s="1"/>
  <c r="H19" i="4"/>
  <c r="H26" i="4" s="1"/>
  <c r="G19" i="4"/>
  <c r="G26" i="4" s="1"/>
  <c r="F19" i="4"/>
  <c r="F26" i="4" s="1"/>
  <c r="E19" i="4"/>
  <c r="E26" i="4" s="1"/>
  <c r="D19" i="4"/>
  <c r="D26" i="4" s="1"/>
  <c r="C19" i="4"/>
  <c r="C26" i="4" s="1"/>
  <c r="N13" i="4"/>
  <c r="M13" i="4"/>
  <c r="L13" i="4"/>
  <c r="K13" i="4"/>
  <c r="J13" i="4"/>
  <c r="I13" i="4"/>
  <c r="H13" i="4"/>
  <c r="G13" i="4"/>
  <c r="F13" i="4"/>
  <c r="E13" i="4"/>
  <c r="D13" i="4"/>
  <c r="C13" i="4"/>
  <c r="N10" i="4"/>
  <c r="N17" i="4" s="1"/>
  <c r="N30" i="4" s="1"/>
  <c r="M10" i="4"/>
  <c r="M17" i="4" s="1"/>
  <c r="M30" i="4" s="1"/>
  <c r="L10" i="4"/>
  <c r="L17" i="4" s="1"/>
  <c r="L30" i="4" s="1"/>
  <c r="K10" i="4"/>
  <c r="K17" i="4" s="1"/>
  <c r="K30" i="4" s="1"/>
  <c r="J10" i="4"/>
  <c r="J17" i="4" s="1"/>
  <c r="J30" i="4" s="1"/>
  <c r="I10" i="4"/>
  <c r="I17" i="4" s="1"/>
  <c r="I30" i="4" s="1"/>
  <c r="H10" i="4"/>
  <c r="G10" i="4"/>
  <c r="G17" i="4" s="1"/>
  <c r="G30" i="4" s="1"/>
  <c r="F10" i="4"/>
  <c r="F17" i="4" s="1"/>
  <c r="F30" i="4" s="1"/>
  <c r="E10" i="4"/>
  <c r="E17" i="4" s="1"/>
  <c r="D10" i="4"/>
  <c r="D17" i="4" s="1"/>
  <c r="C10" i="4"/>
  <c r="C17" i="4" s="1"/>
  <c r="C30" i="4" s="1"/>
  <c r="L17" i="8" l="1"/>
  <c r="L30" i="8" s="1"/>
  <c r="D30" i="4"/>
  <c r="E30" i="4"/>
  <c r="M17" i="9"/>
  <c r="M30" i="9" s="1"/>
  <c r="H17" i="4"/>
  <c r="H30" i="4" s="1"/>
  <c r="H30" i="7"/>
  <c r="L17" i="6"/>
  <c r="L30" i="6" s="1"/>
  <c r="C26" i="9"/>
  <c r="C30" i="9" s="1"/>
  <c r="J17" i="9"/>
  <c r="J30" i="9" s="1"/>
  <c r="C30" i="6"/>
  <c r="C35" i="4"/>
  <c r="C34" i="4"/>
  <c r="G35" i="4"/>
  <c r="G34" i="4"/>
  <c r="K35" i="4"/>
  <c r="K34" i="4"/>
  <c r="D35" i="4"/>
  <c r="D34" i="4"/>
  <c r="H35" i="4"/>
  <c r="H34" i="4"/>
  <c r="L35" i="4"/>
  <c r="L34" i="4"/>
  <c r="E35" i="4"/>
  <c r="E34" i="4"/>
  <c r="I35" i="4"/>
  <c r="I34" i="4"/>
  <c r="M35" i="4"/>
  <c r="M34" i="4"/>
  <c r="F35" i="4"/>
  <c r="F34" i="4"/>
  <c r="J35" i="4"/>
  <c r="J34" i="4"/>
  <c r="N35" i="4"/>
  <c r="N34" i="4"/>
  <c r="D35" i="3"/>
  <c r="E35" i="3"/>
  <c r="F35" i="3"/>
  <c r="G35" i="3"/>
  <c r="H35" i="3"/>
  <c r="I35" i="3"/>
  <c r="J35" i="3"/>
  <c r="K35" i="3"/>
  <c r="L35" i="3"/>
  <c r="M35" i="3"/>
  <c r="N35" i="3"/>
  <c r="C35" i="3"/>
  <c r="C34" i="3" l="1"/>
  <c r="K34" i="3"/>
  <c r="G34" i="3"/>
  <c r="N34" i="3"/>
  <c r="J34" i="3"/>
  <c r="F34" i="3"/>
  <c r="M34" i="3"/>
  <c r="I34" i="3"/>
  <c r="E34" i="3"/>
  <c r="L34" i="3"/>
  <c r="H34" i="3"/>
  <c r="D34" i="3"/>
  <c r="D22" i="3"/>
  <c r="E22" i="3"/>
  <c r="F22" i="3"/>
  <c r="G22" i="3"/>
  <c r="H22" i="3"/>
  <c r="I22" i="3"/>
  <c r="J22" i="3"/>
  <c r="K22" i="3"/>
  <c r="L22" i="3"/>
  <c r="M22" i="3"/>
  <c r="N22" i="3"/>
  <c r="C22" i="3"/>
  <c r="D19" i="3"/>
  <c r="D26" i="3" s="1"/>
  <c r="E19" i="3"/>
  <c r="F19" i="3"/>
  <c r="F26" i="3" s="1"/>
  <c r="G19" i="3"/>
  <c r="G26" i="3" s="1"/>
  <c r="H19" i="3"/>
  <c r="H26" i="3" s="1"/>
  <c r="I19" i="3"/>
  <c r="I26" i="3" s="1"/>
  <c r="J19" i="3"/>
  <c r="J26" i="3" s="1"/>
  <c r="K19" i="3"/>
  <c r="K26" i="3" s="1"/>
  <c r="L19" i="3"/>
  <c r="L26" i="3" s="1"/>
  <c r="M19" i="3"/>
  <c r="M26" i="3" s="1"/>
  <c r="N19" i="3"/>
  <c r="N26" i="3" s="1"/>
  <c r="C19" i="3"/>
  <c r="C26" i="3" s="1"/>
  <c r="D13" i="3"/>
  <c r="E13" i="3"/>
  <c r="F13" i="3"/>
  <c r="G13" i="3"/>
  <c r="H13" i="3"/>
  <c r="I13" i="3"/>
  <c r="J13" i="3"/>
  <c r="K13" i="3"/>
  <c r="L13" i="3"/>
  <c r="M13" i="3"/>
  <c r="N13" i="3"/>
  <c r="C13" i="3"/>
  <c r="D10" i="3"/>
  <c r="D17" i="3" s="1"/>
  <c r="D30" i="3" s="1"/>
  <c r="E10" i="3"/>
  <c r="E17" i="3" s="1"/>
  <c r="F10" i="3"/>
  <c r="F17" i="3" s="1"/>
  <c r="F30" i="3" s="1"/>
  <c r="G10" i="3"/>
  <c r="G17" i="3" s="1"/>
  <c r="G30" i="3" s="1"/>
  <c r="H10" i="3"/>
  <c r="H17" i="3" s="1"/>
  <c r="H30" i="3" s="1"/>
  <c r="I10" i="3"/>
  <c r="I17" i="3" s="1"/>
  <c r="J10" i="3"/>
  <c r="J17" i="3" s="1"/>
  <c r="J30" i="3" s="1"/>
  <c r="K10" i="3"/>
  <c r="K17" i="3" s="1"/>
  <c r="K30" i="3" s="1"/>
  <c r="L10" i="3"/>
  <c r="L17" i="3" s="1"/>
  <c r="L30" i="3" s="1"/>
  <c r="M10" i="3"/>
  <c r="M17" i="3" s="1"/>
  <c r="M30" i="3" s="1"/>
  <c r="N10" i="3"/>
  <c r="N17" i="3" s="1"/>
  <c r="N30" i="3" s="1"/>
  <c r="C10" i="3"/>
  <c r="C17" i="3" s="1"/>
  <c r="C30" i="3" s="1"/>
  <c r="I30" i="3" l="1"/>
  <c r="E26" i="3"/>
  <c r="E30" i="3" s="1"/>
</calcChain>
</file>

<file path=xl/sharedStrings.xml><?xml version="1.0" encoding="utf-8"?>
<sst xmlns="http://schemas.openxmlformats.org/spreadsheetml/2006/main" count="803" uniqueCount="106">
  <si>
    <t>Dataset Title:</t>
  </si>
  <si>
    <t>Time Period of Dataset:</t>
  </si>
  <si>
    <t>Mid-year 2018-2030</t>
  </si>
  <si>
    <t>Geographic Coverage:</t>
  </si>
  <si>
    <t>Contents</t>
  </si>
  <si>
    <t>Area Codes</t>
  </si>
  <si>
    <t>Tab Name</t>
  </si>
  <si>
    <t>Components of change (mid-year to mid-year)</t>
  </si>
  <si>
    <t>Population Projections for Sub-Council Areas (2018-based)</t>
  </si>
  <si>
    <t>Population at start</t>
  </si>
  <si>
    <t xml:space="preserve">  Natural change</t>
  </si>
  <si>
    <t xml:space="preserve">  Net migration</t>
  </si>
  <si>
    <t xml:space="preserve">  Total change</t>
  </si>
  <si>
    <t>Population at end</t>
  </si>
  <si>
    <t>Annual Percentage Change</t>
  </si>
  <si>
    <t>Percentage change from 2018</t>
  </si>
  <si>
    <t>2018-19</t>
  </si>
  <si>
    <t>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</si>
  <si>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</si>
  <si>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</si>
  <si>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</si>
  <si>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</si>
  <si>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</si>
  <si>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</si>
  <si>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</si>
  <si>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</si>
  <si>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</si>
  <si>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2029-30</t>
  </si>
  <si>
    <t xml:space="preserve">  Special Population Change (Prisoner)</t>
  </si>
  <si>
    <t>Fertility and Mortality</t>
  </si>
  <si>
    <t>Total Fertility Rate (TFR)</t>
  </si>
  <si>
    <t>Standardised Mortality Ratio - Persons (SMR)</t>
  </si>
  <si>
    <t>Life Expectancy - Persons</t>
  </si>
  <si>
    <t xml:space="preserve">  Births - Persons</t>
  </si>
  <si>
    <t xml:space="preserve">    Births - Male</t>
  </si>
  <si>
    <t xml:space="preserve">    Births - Female</t>
  </si>
  <si>
    <t xml:space="preserve">  Deaths - Persons</t>
  </si>
  <si>
    <t xml:space="preserve">    Deaths - Male</t>
  </si>
  <si>
    <t xml:space="preserve">    Deaths - Female</t>
  </si>
  <si>
    <t xml:space="preserve">  Migration inflows - Persons</t>
  </si>
  <si>
    <t xml:space="preserve">    Migration inflows - Male</t>
  </si>
  <si>
    <t xml:space="preserve">    Migration inflows - Female</t>
  </si>
  <si>
    <t xml:space="preserve">    Migration outflows - Male</t>
  </si>
  <si>
    <t xml:space="preserve">    Migration outflows - Female</t>
  </si>
  <si>
    <t xml:space="preserve">  Migration outflows - Persons</t>
  </si>
  <si>
    <t xml:space="preserve">  Life Expectancy - Males</t>
  </si>
  <si>
    <t xml:space="preserve">  Life Expectancy - Females</t>
  </si>
  <si>
    <t xml:space="preserve">  SMR - Males</t>
  </si>
  <si>
    <t xml:space="preserve">  SMR - Females</t>
  </si>
  <si>
    <t>Note</t>
  </si>
  <si>
    <t>These are not whole numbers due to the way the software POPGROUP works.</t>
  </si>
  <si>
    <t>List of tab names and full area names</t>
  </si>
  <si>
    <t>2018-based population projections for sub-council areas - Summary Table, 2018-2030</t>
  </si>
  <si>
    <t>Multi Member Wards - Projection Geography</t>
  </si>
  <si>
    <t>Renfrewshire Multi Member Wards</t>
  </si>
  <si>
    <t>Renfrewshire</t>
  </si>
  <si>
    <t>Bishopton, Bridge of Weir and Langbank</t>
  </si>
  <si>
    <t>Bishopto</t>
  </si>
  <si>
    <t>Erskine and Inchinnan</t>
  </si>
  <si>
    <t>Erskinel</t>
  </si>
  <si>
    <t>Houston, Crosslee and Linwood</t>
  </si>
  <si>
    <t>HoustonC</t>
  </si>
  <si>
    <t>Johnstone North, Kilbarchan, Howwood and Lochwinnoch</t>
  </si>
  <si>
    <t>JohNKHaL</t>
  </si>
  <si>
    <t>Johnstone South and Elderslie</t>
  </si>
  <si>
    <t>JohnsSaE</t>
  </si>
  <si>
    <t>Paisley Southeast</t>
  </si>
  <si>
    <t>PaisleSE</t>
  </si>
  <si>
    <t>Paisley Southwest</t>
  </si>
  <si>
    <t>PaisleSW</t>
  </si>
  <si>
    <t>Paisley East and Central</t>
  </si>
  <si>
    <t>PaisleyE</t>
  </si>
  <si>
    <t>Paisley Northwest</t>
  </si>
  <si>
    <t>PaisleyN</t>
  </si>
  <si>
    <t>Paisley Northeast and Ralston</t>
  </si>
  <si>
    <t>PaislNaR</t>
  </si>
  <si>
    <t>Renfrew North and Braehead</t>
  </si>
  <si>
    <t>RenfrewN</t>
  </si>
  <si>
    <t>Renfrew South and Gallowhill</t>
  </si>
  <si>
    <t>RenfrewS</t>
  </si>
  <si>
    <t>Summary table for Renfrewshire</t>
  </si>
  <si>
    <t>Summary table for Bishopton, Bridge of Weir and Langbank</t>
  </si>
  <si>
    <t>Summary table for Erskine and Inchinnan</t>
  </si>
  <si>
    <t>Summary table for Houston, Crosslee and Linwood</t>
  </si>
  <si>
    <t>Summary table for Johnstone North, Kilbarchan, Howwood and Lochwinnoch</t>
  </si>
  <si>
    <t>Summary table for Johnstone South and Elderslie</t>
  </si>
  <si>
    <t>Summary table for Paisley Southeast</t>
  </si>
  <si>
    <t>Summary table for Paisley Southwest</t>
  </si>
  <si>
    <t>Summary table for Paisley East and Central</t>
  </si>
  <si>
    <t>Summary table for Paisley Northwest</t>
  </si>
  <si>
    <t>Summary table for Paisley Northeast and Ralston</t>
  </si>
  <si>
    <t>Summary table for Renfrew North and Braehead</t>
  </si>
  <si>
    <t>Summary table for Renfrew South and Gallowhill</t>
  </si>
  <si>
    <t>2018-based principal population projection summary table - Renfrewshire</t>
  </si>
  <si>
    <t>2018-based principal population projection summary table - Bishopton, Bridge of Weir and Langbank</t>
  </si>
  <si>
    <t>2018-based principal population projection summary table - Erskine and Inchinnan</t>
  </si>
  <si>
    <t>2018-based principal population projection summary table - Houston, Crosslee and Linwood</t>
  </si>
  <si>
    <t>2018-based principal population projection summary table - Johnstone North, Kilbarchan, Howwood and Lochwinnoch</t>
  </si>
  <si>
    <t>2018-based principal population projection summary table - Johnstone South and Elderslie</t>
  </si>
  <si>
    <t>2018-based principal population projection summary table - Paisley Southeast</t>
  </si>
  <si>
    <t>2018-based principal population projection summary table - Paisley Southwest</t>
  </si>
  <si>
    <t>2018-based principal population projection summary table - Paisley East and Central</t>
  </si>
  <si>
    <t>2018-based principal population projection summary table - Paisley Northwest</t>
  </si>
  <si>
    <t>2018-based principal population projection summary table - Paisley Northeast and Ralston</t>
  </si>
  <si>
    <t>2018-based principal population projection summary table - Renfrew North and Braehead</t>
  </si>
  <si>
    <t>2018-based principal population projection summary table - Renfrew South and Gallowhill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</si>
</sst>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_)"/>
    <numFmt numFmtId="165" formatCode="0.0"/>
    <numFmt numFmtId="166" formatCode="0.0%"/>
    <numFmt numFmtId="167" formatCode=";;;"/>
    <numFmt numFmtId="168" formatCode="_-* #,##0_-;\-* #,##0_-;_-* &quot;-&quot;??_-;_-@_-"/>
    <numFmt numFmtId="169" formatCode="\+0;\-0;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73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0" xfId="0" applyFont="1" applyFill="1"/>
    <xf numFmtId="0" fontId="2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horizontal="centerContinuous"/>
    </xf>
    <xf numFmtId="164" fontId="6" fillId="2" borderId="0" xfId="0" applyNumberFormat="1" applyFont="1" applyFill="1" applyAlignment="1">
      <alignment horizontal="centerContinuous"/>
    </xf>
    <xf numFmtId="164" fontId="5" fillId="2" borderId="0" xfId="0" applyNumberFormat="1" applyFont="1" applyFill="1" applyAlignment="1">
      <alignment horizontal="left"/>
    </xf>
    <xf numFmtId="164" fontId="5" fillId="2" borderId="0" xfId="0" applyNumberFormat="1" applyFont="1" applyFill="1"/>
    <xf numFmtId="167" fontId="5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0" xfId="0" applyNumberFormat="1" applyFont="1" applyFill="1" applyAlignment="1">
      <alignment horizontal="right"/>
    </xf>
    <xf numFmtId="164" fontId="6" fillId="2" borderId="0" xfId="0" applyNumberFormat="1" applyFont="1" applyFill="1"/>
    <xf numFmtId="164" fontId="5" fillId="2" borderId="1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3" xfId="0" applyNumberFormat="1" applyFont="1" applyFill="1" applyBorder="1"/>
    <xf numFmtId="164" fontId="6" fillId="2" borderId="3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/>
    <xf numFmtId="0" fontId="0" fillId="2" borderId="0" xfId="0" applyFill="1" applyBorder="1"/>
    <xf numFmtId="164" fontId="6" fillId="2" borderId="0" xfId="0" applyNumberFormat="1" applyFont="1" applyFill="1" applyBorder="1" applyAlignment="1">
      <alignment horizontal="left"/>
    </xf>
    <xf numFmtId="168" fontId="2" fillId="2" borderId="2" xfId="1" applyNumberFormat="1" applyFont="1" applyFill="1" applyBorder="1"/>
    <xf numFmtId="168" fontId="0" fillId="2" borderId="0" xfId="1" applyNumberFormat="1" applyFont="1" applyFill="1" applyBorder="1"/>
    <xf numFmtId="168" fontId="0" fillId="2" borderId="0" xfId="1" applyNumberFormat="1" applyFont="1" applyFill="1"/>
    <xf numFmtId="164" fontId="7" fillId="2" borderId="0" xfId="0" applyNumberFormat="1" applyFont="1" applyFill="1" applyBorder="1" applyAlignment="1">
      <alignment horizontal="left"/>
    </xf>
    <xf numFmtId="164" fontId="7" fillId="2" borderId="0" xfId="0" applyNumberFormat="1" applyFont="1" applyFill="1" applyBorder="1"/>
    <xf numFmtId="168" fontId="10" fillId="2" borderId="0" xfId="1" applyNumberFormat="1" applyFont="1" applyFill="1" applyBorder="1"/>
    <xf numFmtId="164" fontId="6" fillId="2" borderId="6" xfId="0" applyNumberFormat="1" applyFont="1" applyFill="1" applyBorder="1" applyAlignment="1">
      <alignment horizontal="left"/>
    </xf>
    <xf numFmtId="164" fontId="6" fillId="2" borderId="6" xfId="0" applyNumberFormat="1" applyFont="1" applyFill="1" applyBorder="1"/>
    <xf numFmtId="168" fontId="0" fillId="2" borderId="6" xfId="1" applyNumberFormat="1" applyFont="1" applyFill="1" applyBorder="1"/>
    <xf numFmtId="164" fontId="5" fillId="2" borderId="0" xfId="0" applyNumberFormat="1" applyFont="1" applyFill="1" applyBorder="1" applyAlignment="1">
      <alignment horizontal="left"/>
    </xf>
    <xf numFmtId="168" fontId="2" fillId="2" borderId="0" xfId="1" applyNumberFormat="1" applyFont="1" applyFill="1" applyBorder="1"/>
    <xf numFmtId="169" fontId="0" fillId="2" borderId="3" xfId="1" applyNumberFormat="1" applyFont="1" applyFill="1" applyBorder="1"/>
    <xf numFmtId="164" fontId="7" fillId="2" borderId="0" xfId="0" applyNumberFormat="1" applyFont="1" applyFill="1" applyBorder="1" applyAlignment="1">
      <alignment horizontal="left"/>
    </xf>
    <xf numFmtId="1" fontId="0" fillId="2" borderId="0" xfId="1" applyNumberFormat="1" applyFont="1" applyFill="1"/>
    <xf numFmtId="168" fontId="0" fillId="2" borderId="0" xfId="0" applyNumberFormat="1" applyFill="1"/>
    <xf numFmtId="0" fontId="3" fillId="2" borderId="0" xfId="0" applyFont="1" applyFill="1" applyAlignment="1">
      <alignment horizontal="right" vertical="top"/>
    </xf>
    <xf numFmtId="164" fontId="5" fillId="2" borderId="5" xfId="0" applyNumberFormat="1" applyFont="1" applyFill="1" applyBorder="1" applyAlignment="1">
      <alignment horizontal="fill"/>
    </xf>
    <xf numFmtId="164" fontId="5" fillId="2" borderId="5" xfId="0" applyNumberFormat="1" applyFont="1" applyFill="1" applyBorder="1" applyAlignment="1">
      <alignment horizontal="left" wrapText="1"/>
    </xf>
    <xf numFmtId="166" fontId="2" fillId="2" borderId="5" xfId="2" applyNumberFormat="1" applyFont="1" applyFill="1" applyBorder="1"/>
    <xf numFmtId="164" fontId="5" fillId="2" borderId="7" xfId="0" applyNumberFormat="1" applyFont="1" applyFill="1" applyBorder="1" applyAlignment="1">
      <alignment horizontal="fill"/>
    </xf>
    <xf numFmtId="0" fontId="11" fillId="2" borderId="7" xfId="0" applyFont="1" applyFill="1" applyBorder="1"/>
    <xf numFmtId="166" fontId="2" fillId="2" borderId="7" xfId="2" applyNumberFormat="1" applyFont="1" applyFill="1" applyBorder="1"/>
    <xf numFmtId="0" fontId="0" fillId="2" borderId="1" xfId="0" applyFill="1" applyBorder="1"/>
    <xf numFmtId="0" fontId="2" fillId="2" borderId="1" xfId="0" applyFont="1" applyFill="1" applyBorder="1"/>
    <xf numFmtId="0" fontId="0" fillId="2" borderId="8" xfId="0" applyFill="1" applyBorder="1"/>
    <xf numFmtId="0" fontId="10" fillId="2" borderId="4" xfId="0" applyFont="1" applyFill="1" applyBorder="1"/>
    <xf numFmtId="2" fontId="10" fillId="2" borderId="4" xfId="0" applyNumberFormat="1" applyFont="1" applyFill="1" applyBorder="1"/>
    <xf numFmtId="0" fontId="10" fillId="2" borderId="9" xfId="0" applyFont="1" applyFill="1" applyBorder="1"/>
    <xf numFmtId="165" fontId="10" fillId="2" borderId="9" xfId="0" applyNumberFormat="1" applyFont="1" applyFill="1" applyBorder="1"/>
    <xf numFmtId="165" fontId="0" fillId="2" borderId="0" xfId="0" applyNumberFormat="1" applyFill="1" applyBorder="1"/>
    <xf numFmtId="0" fontId="0" fillId="2" borderId="6" xfId="0" applyFill="1" applyBorder="1"/>
    <xf numFmtId="165" fontId="0" fillId="2" borderId="6" xfId="0" applyNumberFormat="1" applyFill="1" applyBorder="1"/>
    <xf numFmtId="0" fontId="12" fillId="3" borderId="0" xfId="0" applyFont="1" applyFill="1"/>
    <xf numFmtId="0" fontId="13" fillId="3" borderId="0" xfId="0" applyFont="1" applyFill="1"/>
    <xf numFmtId="0" fontId="14" fillId="2" borderId="0" xfId="3" applyFill="1"/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9" fillId="2" borderId="0" xfId="0" applyFont="1" applyFill="1"/>
    <xf numFmtId="0" fontId="8" fillId="2" borderId="0" xfId="0" applyFont="1" applyFill="1"/>
    <xf numFmtId="164" fontId="5" fillId="2" borderId="1" xfId="0" applyNumberFormat="1" applyFont="1" applyFill="1" applyBorder="1" applyAlignment="1">
      <alignment horizontal="left" indent="1"/>
    </xf>
    <xf numFmtId="164" fontId="5" fillId="2" borderId="2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Alignment="1">
      <alignment horizontal="left"/>
    </xf>
    <xf numFmtId="164" fontId="6" fillId="2" borderId="3" xfId="0" applyNumberFormat="1" applyFont="1" applyFill="1" applyBorder="1" applyAlignment="1">
      <alignment horizontal="left"/>
    </xf>
    <xf numFmtId="16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ACFB-D162-45B7-9571-1DCE48D7325F}">
  <dimension ref="A1:D28"/>
  <sheetViews>
    <sheetView tabSelected="1" workbookViewId="0">
      <selection activeCell="B5" sqref="B5"/>
    </sheetView>
  </sheetViews>
  <sheetFormatPr defaultRowHeight="15" x14ac:dyDescent="0.25"/>
  <cols>
    <col min="1" max="1" width="27.85546875" style="1" customWidth="1"/>
    <col min="2" max="3" width="12.42578125" style="1" customWidth="1"/>
    <col min="4" max="16384" width="9.140625" style="1"/>
  </cols>
  <sheetData>
    <row r="1" spans="1:4" ht="18.75" x14ac:dyDescent="0.3">
      <c r="A1" s="3" t="s">
        <v>52</v>
      </c>
    </row>
    <row r="3" spans="1:4" ht="15.75" x14ac:dyDescent="0.25">
      <c r="A3" s="2" t="s">
        <v>0</v>
      </c>
      <c r="B3" s="1" t="s">
        <v>52</v>
      </c>
    </row>
    <row r="4" spans="1:4" ht="15.75" x14ac:dyDescent="0.25">
      <c r="A4" s="2" t="s">
        <v>1</v>
      </c>
      <c r="B4" s="1" t="s">
        <v>2</v>
      </c>
    </row>
    <row r="5" spans="1:4" ht="15.75" x14ac:dyDescent="0.25">
      <c r="A5" s="2" t="s">
        <v>3</v>
      </c>
      <c r="B5" s="1" t="s">
        <v>54</v>
      </c>
    </row>
    <row r="7" spans="1:4" ht="18.75" x14ac:dyDescent="0.3">
      <c r="A7" s="3" t="s">
        <v>4</v>
      </c>
    </row>
    <row r="8" spans="1:4" x14ac:dyDescent="0.25">
      <c r="A8" s="1" t="s">
        <v>5</v>
      </c>
      <c r="D8" s="55" t="s">
        <v>51</v>
      </c>
    </row>
    <row r="9" spans="1:4" x14ac:dyDescent="0.25">
      <c r="A9" s="1" t="s">
        <v>55</v>
      </c>
      <c r="D9" s="55" t="s">
        <v>93</v>
      </c>
    </row>
    <row r="10" spans="1:4" x14ac:dyDescent="0.25">
      <c r="A10" s="54" t="s">
        <v>56</v>
      </c>
      <c r="D10" s="55" t="s">
        <v>94</v>
      </c>
    </row>
    <row r="11" spans="1:4" x14ac:dyDescent="0.25">
      <c r="A11" s="54" t="s">
        <v>58</v>
      </c>
      <c r="D11" s="55" t="s">
        <v>95</v>
      </c>
    </row>
    <row r="12" spans="1:4" x14ac:dyDescent="0.25">
      <c r="A12" s="54" t="s">
        <v>60</v>
      </c>
      <c r="D12" s="55" t="s">
        <v>96</v>
      </c>
    </row>
    <row r="13" spans="1:4" x14ac:dyDescent="0.25">
      <c r="A13" s="54" t="s">
        <v>62</v>
      </c>
      <c r="D13" s="55" t="s">
        <v>97</v>
      </c>
    </row>
    <row r="14" spans="1:4" x14ac:dyDescent="0.25">
      <c r="A14" s="54" t="s">
        <v>64</v>
      </c>
      <c r="D14" s="55" t="s">
        <v>98</v>
      </c>
    </row>
    <row r="15" spans="1:4" x14ac:dyDescent="0.25">
      <c r="A15" s="54" t="s">
        <v>66</v>
      </c>
      <c r="D15" s="55" t="s">
        <v>99</v>
      </c>
    </row>
    <row r="16" spans="1:4" x14ac:dyDescent="0.25">
      <c r="A16" s="54" t="s">
        <v>68</v>
      </c>
      <c r="D16" s="55" t="s">
        <v>100</v>
      </c>
    </row>
    <row r="17" spans="1:4" x14ac:dyDescent="0.25">
      <c r="A17" s="54" t="s">
        <v>70</v>
      </c>
      <c r="D17" s="55" t="s">
        <v>101</v>
      </c>
    </row>
    <row r="18" spans="1:4" x14ac:dyDescent="0.25">
      <c r="A18" s="54" t="s">
        <v>72</v>
      </c>
      <c r="D18" s="55" t="s">
        <v>102</v>
      </c>
    </row>
    <row r="19" spans="1:4" x14ac:dyDescent="0.25">
      <c r="A19" s="54" t="s">
        <v>74</v>
      </c>
      <c r="D19" s="55" t="s">
        <v>103</v>
      </c>
    </row>
    <row r="20" spans="1:4" x14ac:dyDescent="0.25">
      <c r="A20" s="54" t="s">
        <v>76</v>
      </c>
      <c r="D20" s="55" t="s">
        <v>104</v>
      </c>
    </row>
    <row r="21" spans="1:4" x14ac:dyDescent="0.25">
      <c r="A21" s="54" t="s">
        <v>78</v>
      </c>
      <c r="D21" s="55" t="s">
        <v>105</v>
      </c>
    </row>
    <row r="22" spans="1:4" x14ac:dyDescent="0.25">
      <c r="A22" s="54"/>
      <c r="D22" s="55"/>
    </row>
    <row r="23" spans="1:4" x14ac:dyDescent="0.25">
      <c r="A23" s="54"/>
      <c r="D23" s="55"/>
    </row>
    <row r="24" spans="1:4" x14ac:dyDescent="0.25">
      <c r="A24" s="54"/>
      <c r="D24" s="55"/>
    </row>
    <row r="25" spans="1:4" x14ac:dyDescent="0.25">
      <c r="A25" s="54"/>
      <c r="D25" s="55"/>
    </row>
    <row r="26" spans="1:4" x14ac:dyDescent="0.25">
      <c r="A26" s="54"/>
      <c r="D26" s="55"/>
    </row>
    <row r="27" spans="1:4" x14ac:dyDescent="0.25">
      <c r="A27" s="54"/>
      <c r="D27" s="55"/>
    </row>
    <row r="28" spans="1:4" x14ac:dyDescent="0.25">
      <c r="A28" s="54"/>
      <c r="D28" s="55"/>
    </row>
  </sheetData>
  <hyperlinks>
    <hyperlink ref="D8" location="'Area Codes'!A1" display="List of tab names and full area names" xr:uid="{BE5125AB-85E8-4CB8-8948-AE6F703B5CC8}"/>
    <hyperlink ref="D9" location="Renfrewshire!A1" display="2018-based principal population projection summary table - Renfrewshire" xr:uid="{8C13A383-8A2F-4E4C-ADE7-42713AD6A7C8}"/>
    <hyperlink ref="D10" location="Bishopto!A1" display="2018-based principal population projection summary table - Bishopton, Bridge of Weir and Langbank" xr:uid="{EBE67AB4-B547-4A5A-A4B1-0D8E956FFDCC}"/>
    <hyperlink ref="D11" location="Erskinel!A1" display="2018-based principal population projection summary table - Erskine and Inchinnan" xr:uid="{E1B18499-F634-4753-B982-D88ED63873AE}"/>
    <hyperlink ref="D12" location="HoustonC!A1" display="2018-based principal population projection summary table - Houston, Crosslee and Linwood" xr:uid="{C4B50ADF-354F-4822-88CB-2FB03FE9CA6E}"/>
    <hyperlink ref="D13" location="JohNKHaL!A1" display="2018-based principal population projection summary table - Johnstone North, Kilbarchan, Howwood and Lochwinnoch" xr:uid="{0F36F2A4-F883-4E29-A8DB-11A050E9D77B}"/>
    <hyperlink ref="D14" location="JohnsSaE!A1" display="2018-based principal population projection summary table - Johnstone South and Elderslie" xr:uid="{7EC15C19-EE2C-4ABB-B393-DADEBF6BF999}"/>
    <hyperlink ref="D15" location="PaisleSE!A1" display="2018-based principal population projection summary table - Paisley Southeast" xr:uid="{F816666B-5353-4820-B77B-D590E3FDED93}"/>
    <hyperlink ref="D16" location="PaisleSW!A1" display="2018-based principal population projection summary table - Paisley Southwest" xr:uid="{9602A636-BBF9-4DEE-B37C-99CBB204962B}"/>
    <hyperlink ref="D17" location="PaisleyE!A1" display="2018-based principal population projection summary table - Paisley East and Central" xr:uid="{FA6AE335-210B-43A8-955B-6E4061BBAA98}"/>
    <hyperlink ref="D19:D26" location="Inverlei!A1" display="2018-based principal population projection summary table - Inverleith" xr:uid="{EB6201E9-A312-4118-8C91-F9F089FB03DA}"/>
    <hyperlink ref="D18" location="PaisleyN!A1" display="2018-based principal population projection summary table - Paisley Northwest" xr:uid="{BE39FC6E-6790-4A31-B541-3D550ABB2A91}"/>
    <hyperlink ref="D19" location="PaislNaR!A1" display="2018-based principal population projection summary table - Paisley Northeast and Ralston" xr:uid="{E6D42F0F-0FC7-48D5-9434-0DF28F3F204A}"/>
    <hyperlink ref="D20" location="RenfrewN!A1" display="2018-based principal population projection summary table - Renfrew North and Braehead" xr:uid="{94F3B7A2-CECB-4558-A617-F4B92378A214}"/>
    <hyperlink ref="D21" location="RenfrewS!A1" display="2018-based principal population projection summary table - Renfrew South and Gallowhill" xr:uid="{E81A7BC3-D994-44D3-9D35-91EE5DE8994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1C6AB-7A3D-4023-A53D-5FE2AC7FE661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87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16767</v>
      </c>
      <c r="D8" s="21">
        <v>16671.304545485458</v>
      </c>
      <c r="E8" s="21">
        <v>16569.245001195362</v>
      </c>
      <c r="F8" s="21">
        <v>16470.032774836549</v>
      </c>
      <c r="G8" s="21">
        <v>16366.591028463037</v>
      </c>
      <c r="H8" s="21">
        <v>16264.736733804546</v>
      </c>
      <c r="I8" s="21">
        <v>16152.439859340124</v>
      </c>
      <c r="J8" s="21">
        <v>16038.054770149734</v>
      </c>
      <c r="K8" s="21">
        <v>15924.722374237928</v>
      </c>
      <c r="L8" s="21">
        <v>15806.074334748273</v>
      </c>
      <c r="M8" s="21">
        <v>15688.738387287465</v>
      </c>
      <c r="N8" s="21">
        <v>15566.493065100645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148.50225673846171</v>
      </c>
      <c r="D10" s="26">
        <f t="shared" ref="D10:N10" si="0">SUM(D11:D12)</f>
        <v>149.64138753370634</v>
      </c>
      <c r="E10" s="26">
        <f t="shared" si="0"/>
        <v>149.02336498060973</v>
      </c>
      <c r="F10" s="26">
        <f t="shared" si="0"/>
        <v>147.6100705303661</v>
      </c>
      <c r="G10" s="26">
        <f t="shared" si="0"/>
        <v>146.46508786776903</v>
      </c>
      <c r="H10" s="26">
        <f t="shared" si="0"/>
        <v>145.52432883120093</v>
      </c>
      <c r="I10" s="26">
        <f t="shared" si="0"/>
        <v>144.27562864125045</v>
      </c>
      <c r="J10" s="26">
        <f t="shared" si="0"/>
        <v>143.17766984155409</v>
      </c>
      <c r="K10" s="26">
        <f t="shared" si="0"/>
        <v>140.88774764438864</v>
      </c>
      <c r="L10" s="26">
        <f t="shared" si="0"/>
        <v>139.37745244879667</v>
      </c>
      <c r="M10" s="26">
        <f t="shared" si="0"/>
        <v>137.58148734738677</v>
      </c>
      <c r="N10" s="26">
        <f t="shared" si="0"/>
        <v>135.06480319622716</v>
      </c>
    </row>
    <row r="11" spans="1:14" x14ac:dyDescent="0.25">
      <c r="A11" s="20" t="s">
        <v>34</v>
      </c>
      <c r="B11" s="18"/>
      <c r="C11" s="22">
        <v>76.10853914600844</v>
      </c>
      <c r="D11" s="22">
        <v>76.529339417778914</v>
      </c>
      <c r="E11" s="22">
        <v>76.474864543941635</v>
      </c>
      <c r="F11" s="22">
        <v>75.618100840900539</v>
      </c>
      <c r="G11" s="22">
        <v>75.029392707845773</v>
      </c>
      <c r="H11" s="22">
        <v>74.75921666089738</v>
      </c>
      <c r="I11" s="22">
        <v>74.115370613085759</v>
      </c>
      <c r="J11" s="22">
        <v>73.376427707146036</v>
      </c>
      <c r="K11" s="22">
        <v>72.129133961481273</v>
      </c>
      <c r="L11" s="22">
        <v>71.565442370477285</v>
      </c>
      <c r="M11" s="22">
        <v>70.482657585283917</v>
      </c>
      <c r="N11" s="22">
        <v>69.368630040358369</v>
      </c>
    </row>
    <row r="12" spans="1:14" x14ac:dyDescent="0.25">
      <c r="A12" s="27" t="s">
        <v>35</v>
      </c>
      <c r="B12" s="28"/>
      <c r="C12" s="29">
        <v>72.393717592453271</v>
      </c>
      <c r="D12" s="29">
        <v>73.112048115927422</v>
      </c>
      <c r="E12" s="29">
        <v>72.548500436668093</v>
      </c>
      <c r="F12" s="29">
        <v>71.991969689465563</v>
      </c>
      <c r="G12" s="29">
        <v>71.435695159923256</v>
      </c>
      <c r="H12" s="29">
        <v>70.765112170303553</v>
      </c>
      <c r="I12" s="29">
        <v>70.160258028164691</v>
      </c>
      <c r="J12" s="29">
        <v>69.801242134408056</v>
      </c>
      <c r="K12" s="29">
        <v>68.758613682907367</v>
      </c>
      <c r="L12" s="29">
        <v>67.812010078319389</v>
      </c>
      <c r="M12" s="29">
        <v>67.098829762102852</v>
      </c>
      <c r="N12" s="29">
        <v>65.696173155868792</v>
      </c>
    </row>
    <row r="13" spans="1:14" x14ac:dyDescent="0.25">
      <c r="A13" s="33" t="s">
        <v>36</v>
      </c>
      <c r="B13" s="18"/>
      <c r="C13" s="26">
        <f>SUM(C14:C15)</f>
        <v>214.81163911345718</v>
      </c>
      <c r="D13" s="26">
        <f t="shared" ref="D13:N13" si="1">SUM(D14:D15)</f>
        <v>224.9416314052003</v>
      </c>
      <c r="E13" s="26">
        <f t="shared" si="1"/>
        <v>225.31218986993827</v>
      </c>
      <c r="F13" s="26">
        <f t="shared" si="1"/>
        <v>225.90183692986227</v>
      </c>
      <c r="G13" s="26">
        <f t="shared" si="1"/>
        <v>226.41869361582644</v>
      </c>
      <c r="H13" s="26">
        <f t="shared" si="1"/>
        <v>231.5801475122945</v>
      </c>
      <c r="I13" s="26">
        <f t="shared" si="1"/>
        <v>231.28426451363615</v>
      </c>
      <c r="J13" s="26">
        <f t="shared" si="1"/>
        <v>230.79506082354794</v>
      </c>
      <c r="K13" s="26">
        <f t="shared" si="1"/>
        <v>232.0651672618647</v>
      </c>
      <c r="L13" s="26">
        <f t="shared" si="1"/>
        <v>230.99430611584285</v>
      </c>
      <c r="M13" s="26">
        <f t="shared" si="1"/>
        <v>232.75102443748722</v>
      </c>
      <c r="N13" s="26">
        <f t="shared" si="1"/>
        <v>231.00498137336251</v>
      </c>
    </row>
    <row r="14" spans="1:14" x14ac:dyDescent="0.25">
      <c r="A14" s="20" t="s">
        <v>37</v>
      </c>
      <c r="B14" s="18"/>
      <c r="C14" s="22">
        <v>98.236493533780987</v>
      </c>
      <c r="D14" s="22">
        <v>102.95351283131417</v>
      </c>
      <c r="E14" s="22">
        <v>104.69545903739302</v>
      </c>
      <c r="F14" s="22">
        <v>106.09705961330843</v>
      </c>
      <c r="G14" s="22">
        <v>107.15011528672078</v>
      </c>
      <c r="H14" s="22">
        <v>110.36366032785975</v>
      </c>
      <c r="I14" s="22">
        <v>110.69272218321643</v>
      </c>
      <c r="J14" s="22">
        <v>110.9164660926661</v>
      </c>
      <c r="K14" s="22">
        <v>111.97628127914226</v>
      </c>
      <c r="L14" s="22">
        <v>111.79119367372226</v>
      </c>
      <c r="M14" s="22">
        <v>112.48904948941848</v>
      </c>
      <c r="N14" s="22">
        <v>111.63571586272617</v>
      </c>
    </row>
    <row r="15" spans="1:14" x14ac:dyDescent="0.25">
      <c r="A15" s="10" t="s">
        <v>38</v>
      </c>
      <c r="B15" s="12"/>
      <c r="C15" s="23">
        <v>116.57514557967619</v>
      </c>
      <c r="D15" s="23">
        <v>121.98811857388613</v>
      </c>
      <c r="E15" s="23">
        <v>120.61673083254524</v>
      </c>
      <c r="F15" s="23">
        <v>119.80477731655385</v>
      </c>
      <c r="G15" s="23">
        <v>119.26857832910565</v>
      </c>
      <c r="H15" s="23">
        <v>121.21648718443475</v>
      </c>
      <c r="I15" s="23">
        <v>120.59154233041971</v>
      </c>
      <c r="J15" s="23">
        <v>119.87859473088183</v>
      </c>
      <c r="K15" s="23">
        <v>120.08888598272245</v>
      </c>
      <c r="L15" s="23">
        <v>119.20311244212058</v>
      </c>
      <c r="M15" s="23">
        <v>120.26197494806874</v>
      </c>
      <c r="N15" s="23">
        <v>119.36926551063632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-66.309382374995465</v>
      </c>
      <c r="D17" s="32">
        <f t="shared" ref="D17:N17" si="2">D10-D13</f>
        <v>-75.300243871493961</v>
      </c>
      <c r="E17" s="32">
        <f t="shared" si="2"/>
        <v>-76.288824889328538</v>
      </c>
      <c r="F17" s="32">
        <f t="shared" si="2"/>
        <v>-78.291766399496169</v>
      </c>
      <c r="G17" s="32">
        <f t="shared" si="2"/>
        <v>-79.953605748057413</v>
      </c>
      <c r="H17" s="32">
        <f t="shared" si="2"/>
        <v>-86.055818681093569</v>
      </c>
      <c r="I17" s="32">
        <f t="shared" si="2"/>
        <v>-87.008635872385696</v>
      </c>
      <c r="J17" s="32">
        <f t="shared" si="2"/>
        <v>-87.61739098199385</v>
      </c>
      <c r="K17" s="32">
        <f t="shared" si="2"/>
        <v>-91.177419617476062</v>
      </c>
      <c r="L17" s="32">
        <f t="shared" si="2"/>
        <v>-91.616853667046172</v>
      </c>
      <c r="M17" s="32">
        <f t="shared" si="2"/>
        <v>-95.169537090100448</v>
      </c>
      <c r="N17" s="32">
        <f t="shared" si="2"/>
        <v>-95.940178177135351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704.40875485352944</v>
      </c>
      <c r="D19" s="26">
        <f t="shared" ref="D19:N19" si="3">SUM(D20:D21)</f>
        <v>703.96369289169161</v>
      </c>
      <c r="E19" s="26">
        <f t="shared" si="3"/>
        <v>706.02688754084079</v>
      </c>
      <c r="F19" s="26">
        <f t="shared" si="3"/>
        <v>706.08692664292539</v>
      </c>
      <c r="G19" s="26">
        <f t="shared" si="3"/>
        <v>707.10107744940831</v>
      </c>
      <c r="H19" s="26">
        <f t="shared" si="3"/>
        <v>703.32034087074737</v>
      </c>
      <c r="I19" s="26">
        <f t="shared" si="3"/>
        <v>702.22242936605255</v>
      </c>
      <c r="J19" s="26">
        <f t="shared" si="3"/>
        <v>703.14327210923375</v>
      </c>
      <c r="K19" s="26">
        <f t="shared" si="3"/>
        <v>702.28944516618844</v>
      </c>
      <c r="L19" s="26">
        <f t="shared" si="3"/>
        <v>703.16013538790446</v>
      </c>
      <c r="M19" s="26">
        <f t="shared" si="3"/>
        <v>702.10346027129162</v>
      </c>
      <c r="N19" s="26">
        <f t="shared" si="3"/>
        <v>702.54178901699504</v>
      </c>
    </row>
    <row r="20" spans="1:14" x14ac:dyDescent="0.25">
      <c r="A20" s="68" t="s">
        <v>40</v>
      </c>
      <c r="B20" s="68"/>
      <c r="C20" s="22">
        <v>351.74977098785592</v>
      </c>
      <c r="D20" s="22">
        <v>352.64111759913982</v>
      </c>
      <c r="E20" s="22">
        <v>354.48864465982882</v>
      </c>
      <c r="F20" s="22">
        <v>353.55714874759826</v>
      </c>
      <c r="G20" s="22">
        <v>355.07806960436636</v>
      </c>
      <c r="H20" s="22">
        <v>353.52868969466908</v>
      </c>
      <c r="I20" s="22">
        <v>352.52731221800138</v>
      </c>
      <c r="J20" s="22">
        <v>353.25832652944507</v>
      </c>
      <c r="K20" s="22">
        <v>352.88913720480929</v>
      </c>
      <c r="L20" s="22">
        <v>352.84157135315803</v>
      </c>
      <c r="M20" s="22">
        <v>352.05578818737081</v>
      </c>
      <c r="N20" s="22">
        <v>352.64440079928892</v>
      </c>
    </row>
    <row r="21" spans="1:14" x14ac:dyDescent="0.25">
      <c r="A21" s="27" t="s">
        <v>41</v>
      </c>
      <c r="B21" s="27"/>
      <c r="C21" s="29">
        <v>352.65898386567358</v>
      </c>
      <c r="D21" s="29">
        <v>351.32257529255173</v>
      </c>
      <c r="E21" s="29">
        <v>351.53824288101191</v>
      </c>
      <c r="F21" s="29">
        <v>352.52977789532719</v>
      </c>
      <c r="G21" s="29">
        <v>352.02300784504195</v>
      </c>
      <c r="H21" s="29">
        <v>349.79165117607829</v>
      </c>
      <c r="I21" s="29">
        <v>349.69511714805117</v>
      </c>
      <c r="J21" s="29">
        <v>349.88494557978868</v>
      </c>
      <c r="K21" s="29">
        <v>349.4003079613791</v>
      </c>
      <c r="L21" s="29">
        <v>350.31856403474643</v>
      </c>
      <c r="M21" s="29">
        <v>350.04767208392087</v>
      </c>
      <c r="N21" s="29">
        <v>349.89738821770612</v>
      </c>
    </row>
    <row r="22" spans="1:14" x14ac:dyDescent="0.25">
      <c r="A22" s="71" t="s">
        <v>44</v>
      </c>
      <c r="B22" s="71"/>
      <c r="C22" s="26">
        <f>SUM(C23:C24)</f>
        <v>733.79482699307766</v>
      </c>
      <c r="D22" s="26">
        <f t="shared" ref="D22:N22" si="4">SUM(D23:D24)</f>
        <v>730.72299331029126</v>
      </c>
      <c r="E22" s="26">
        <f t="shared" si="4"/>
        <v>728.95028901032481</v>
      </c>
      <c r="F22" s="26">
        <f t="shared" si="4"/>
        <v>731.2369066169415</v>
      </c>
      <c r="G22" s="26">
        <f t="shared" si="4"/>
        <v>729.00176635984178</v>
      </c>
      <c r="H22" s="26">
        <f t="shared" si="4"/>
        <v>729.56139665407909</v>
      </c>
      <c r="I22" s="26">
        <f t="shared" si="4"/>
        <v>729.59888268405257</v>
      </c>
      <c r="J22" s="26">
        <f t="shared" si="4"/>
        <v>728.85827703905227</v>
      </c>
      <c r="K22" s="26">
        <f t="shared" si="4"/>
        <v>729.76006503836425</v>
      </c>
      <c r="L22" s="26">
        <f t="shared" si="4"/>
        <v>728.87922918166419</v>
      </c>
      <c r="M22" s="26">
        <f t="shared" si="4"/>
        <v>729.17924536801047</v>
      </c>
      <c r="N22" s="26">
        <f t="shared" si="4"/>
        <v>729.27893147768555</v>
      </c>
    </row>
    <row r="23" spans="1:14" x14ac:dyDescent="0.25">
      <c r="A23" s="68" t="s">
        <v>42</v>
      </c>
      <c r="B23" s="68"/>
      <c r="C23" s="23">
        <v>366.4046969880776</v>
      </c>
      <c r="D23" s="22">
        <v>363.51278779845177</v>
      </c>
      <c r="E23" s="22">
        <v>362.29434631948601</v>
      </c>
      <c r="F23" s="22">
        <v>362.87737483264266</v>
      </c>
      <c r="G23" s="22">
        <v>361.43132985161367</v>
      </c>
      <c r="H23" s="22">
        <v>362.36281395421577</v>
      </c>
      <c r="I23" s="22">
        <v>361.85079979920471</v>
      </c>
      <c r="J23" s="22">
        <v>361.2791411697736</v>
      </c>
      <c r="K23" s="22">
        <v>361.87167791303648</v>
      </c>
      <c r="L23" s="22">
        <v>361.21449329975485</v>
      </c>
      <c r="M23" s="22">
        <v>361.69028473787796</v>
      </c>
      <c r="N23" s="22">
        <v>361.65448579298499</v>
      </c>
    </row>
    <row r="24" spans="1:14" x14ac:dyDescent="0.25">
      <c r="A24" s="10" t="s">
        <v>43</v>
      </c>
      <c r="B24" s="10"/>
      <c r="C24" s="23">
        <v>367.39013000500006</v>
      </c>
      <c r="D24" s="23">
        <v>367.21020551183949</v>
      </c>
      <c r="E24" s="23">
        <v>366.6559426908388</v>
      </c>
      <c r="F24" s="23">
        <v>368.35953178429889</v>
      </c>
      <c r="G24" s="23">
        <v>367.57043650822811</v>
      </c>
      <c r="H24" s="23">
        <v>367.19858269986338</v>
      </c>
      <c r="I24" s="23">
        <v>367.74808288484786</v>
      </c>
      <c r="J24" s="23">
        <v>367.57913586927867</v>
      </c>
      <c r="K24" s="23">
        <v>367.88838712532777</v>
      </c>
      <c r="L24" s="23">
        <v>367.66473588190939</v>
      </c>
      <c r="M24" s="23">
        <v>367.48896063013257</v>
      </c>
      <c r="N24" s="23">
        <v>367.62444568470056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-29.386072139548219</v>
      </c>
      <c r="D26" s="32">
        <f t="shared" ref="D26:N26" si="5">D19-D22</f>
        <v>-26.759300418599651</v>
      </c>
      <c r="E26" s="32">
        <f t="shared" si="5"/>
        <v>-22.92340146948402</v>
      </c>
      <c r="F26" s="32">
        <f t="shared" si="5"/>
        <v>-25.149979974016105</v>
      </c>
      <c r="G26" s="32">
        <f t="shared" si="5"/>
        <v>-21.900688910433473</v>
      </c>
      <c r="H26" s="32">
        <f t="shared" si="5"/>
        <v>-26.241055783331717</v>
      </c>
      <c r="I26" s="32">
        <f t="shared" si="5"/>
        <v>-27.376453318000017</v>
      </c>
      <c r="J26" s="32">
        <f t="shared" si="5"/>
        <v>-25.715004929818519</v>
      </c>
      <c r="K26" s="32">
        <f t="shared" si="5"/>
        <v>-27.470619872175803</v>
      </c>
      <c r="L26" s="32">
        <f t="shared" si="5"/>
        <v>-25.719093793759725</v>
      </c>
      <c r="M26" s="32">
        <f t="shared" si="5"/>
        <v>-27.075785096718846</v>
      </c>
      <c r="N26" s="32">
        <f t="shared" si="5"/>
        <v>-26.737142460690507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-95.695454514543684</v>
      </c>
      <c r="D30" s="32">
        <f t="shared" ref="D30:N30" si="6">D17+D26+D28</f>
        <v>-102.05954429009361</v>
      </c>
      <c r="E30" s="32">
        <f t="shared" si="6"/>
        <v>-99.212226358812558</v>
      </c>
      <c r="F30" s="32">
        <f t="shared" si="6"/>
        <v>-103.44174637351227</v>
      </c>
      <c r="G30" s="32">
        <f t="shared" si="6"/>
        <v>-101.85429465849089</v>
      </c>
      <c r="H30" s="32">
        <f t="shared" si="6"/>
        <v>-112.29687446442529</v>
      </c>
      <c r="I30" s="32">
        <f t="shared" si="6"/>
        <v>-114.38508919038571</v>
      </c>
      <c r="J30" s="32">
        <f t="shared" si="6"/>
        <v>-113.33239591181237</v>
      </c>
      <c r="K30" s="32">
        <f t="shared" si="6"/>
        <v>-118.64803948965186</v>
      </c>
      <c r="L30" s="32">
        <f t="shared" si="6"/>
        <v>-117.3359474608059</v>
      </c>
      <c r="M30" s="32">
        <f t="shared" si="6"/>
        <v>-122.24532218681929</v>
      </c>
      <c r="N30" s="32">
        <f t="shared" si="6"/>
        <v>-122.67732063782586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16671.304545485458</v>
      </c>
      <c r="D32" s="21">
        <v>16569.245001195362</v>
      </c>
      <c r="E32" s="21">
        <v>16470.032774836549</v>
      </c>
      <c r="F32" s="21">
        <v>16366.591028463037</v>
      </c>
      <c r="G32" s="21">
        <v>16264.736733804546</v>
      </c>
      <c r="H32" s="21">
        <v>16152.439859340124</v>
      </c>
      <c r="I32" s="21">
        <v>16038.054770149734</v>
      </c>
      <c r="J32" s="21">
        <v>15924.722374237928</v>
      </c>
      <c r="K32" s="21">
        <v>15806.074334748273</v>
      </c>
      <c r="L32" s="21">
        <v>15688.738387287465</v>
      </c>
      <c r="M32" s="21">
        <v>15566.493065100645</v>
      </c>
      <c r="N32" s="21">
        <v>15443.815744462821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-5.7073689100340941E-3</v>
      </c>
      <c r="D34" s="39">
        <f t="shared" ref="D34:N34" si="7">(D32/D8)-1</f>
        <v>-6.1218691081816878E-3</v>
      </c>
      <c r="E34" s="39">
        <f t="shared" si="7"/>
        <v>-5.9877336807836468E-3</v>
      </c>
      <c r="F34" s="39">
        <f t="shared" si="7"/>
        <v>-6.28060355359783E-3</v>
      </c>
      <c r="G34" s="39">
        <f t="shared" si="7"/>
        <v>-6.2233054202526228E-3</v>
      </c>
      <c r="H34" s="39">
        <f t="shared" si="7"/>
        <v>-6.904315532573313E-3</v>
      </c>
      <c r="I34" s="39">
        <f t="shared" si="7"/>
        <v>-7.0815982097123253E-3</v>
      </c>
      <c r="J34" s="39">
        <f t="shared" si="7"/>
        <v>-7.0664676942456817E-3</v>
      </c>
      <c r="K34" s="39">
        <f t="shared" si="7"/>
        <v>-7.450556229576577E-3</v>
      </c>
      <c r="L34" s="39">
        <f t="shared" si="7"/>
        <v>-7.4234718232885077E-3</v>
      </c>
      <c r="M34" s="39">
        <f t="shared" si="7"/>
        <v>-7.7919153961975018E-3</v>
      </c>
      <c r="N34" s="39">
        <f t="shared" si="7"/>
        <v>-7.8808579507776422E-3</v>
      </c>
    </row>
    <row r="35" spans="1:14" ht="15.75" thickBot="1" x14ac:dyDescent="0.3">
      <c r="A35" s="40" t="s">
        <v>15</v>
      </c>
      <c r="B35" s="41"/>
      <c r="C35" s="42">
        <f>(C32/$C$8)-1</f>
        <v>-5.7073689100340941E-3</v>
      </c>
      <c r="D35" s="42">
        <f t="shared" ref="D35:N35" si="8">(D32/$C$8)-1</f>
        <v>-1.1794298252796431E-2</v>
      </c>
      <c r="E35" s="42">
        <f t="shared" si="8"/>
        <v>-1.7711410816690587E-2</v>
      </c>
      <c r="F35" s="42">
        <f t="shared" si="8"/>
        <v>-2.3880776020573924E-2</v>
      </c>
      <c r="G35" s="42">
        <f t="shared" si="8"/>
        <v>-2.9955464077977778E-2</v>
      </c>
      <c r="H35" s="42">
        <f t="shared" si="8"/>
        <v>-3.6652957634632055E-2</v>
      </c>
      <c r="I35" s="42">
        <f t="shared" si="8"/>
        <v>-4.3474994325178318E-2</v>
      </c>
      <c r="J35" s="42">
        <f t="shared" si="8"/>
        <v>-5.0234247376517716E-2</v>
      </c>
      <c r="K35" s="42">
        <f t="shared" si="8"/>
        <v>-5.7310530521365033E-2</v>
      </c>
      <c r="L35" s="42">
        <f t="shared" si="8"/>
        <v>-6.430855923615042E-2</v>
      </c>
      <c r="M35" s="42">
        <f t="shared" si="8"/>
        <v>-7.1599387779528567E-2</v>
      </c>
      <c r="N35" s="42">
        <f t="shared" si="8"/>
        <v>-7.8915981125853074E-2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1.4486872774861841</v>
      </c>
      <c r="D41" s="47">
        <v>1.4603168934681063</v>
      </c>
      <c r="E41" s="47">
        <v>1.4575205248324685</v>
      </c>
      <c r="F41" s="47">
        <v>1.450150334764208</v>
      </c>
      <c r="G41" s="47">
        <v>1.4480467361269524</v>
      </c>
      <c r="H41" s="47">
        <v>1.4523095393728613</v>
      </c>
      <c r="I41" s="47">
        <v>1.4574687579524317</v>
      </c>
      <c r="J41" s="47">
        <v>1.4667374543169007</v>
      </c>
      <c r="K41" s="47">
        <v>1.4661738060596925</v>
      </c>
      <c r="L41" s="47">
        <v>1.4748609448863519</v>
      </c>
      <c r="M41" s="47">
        <v>1.48261362852222</v>
      </c>
      <c r="N41" s="47">
        <v>1.4849663647612812</v>
      </c>
    </row>
    <row r="43" spans="1:14" x14ac:dyDescent="0.25">
      <c r="A43" s="48" t="s">
        <v>31</v>
      </c>
      <c r="B43" s="48"/>
      <c r="C43" s="49">
        <v>114.2983890836373</v>
      </c>
      <c r="D43" s="49">
        <v>117.62605805353979</v>
      </c>
      <c r="E43" s="49">
        <v>116.75590490518923</v>
      </c>
      <c r="F43" s="49">
        <v>115.59660177843089</v>
      </c>
      <c r="G43" s="49">
        <v>114.50750420889766</v>
      </c>
      <c r="H43" s="49">
        <v>115.7524328183726</v>
      </c>
      <c r="I43" s="49">
        <v>114.77618578384839</v>
      </c>
      <c r="J43" s="49">
        <v>113.64099619020256</v>
      </c>
      <c r="K43" s="49">
        <v>113.22804946439383</v>
      </c>
      <c r="L43" s="49">
        <v>111.80669364595636</v>
      </c>
      <c r="M43" s="49">
        <v>111.30199745548859</v>
      </c>
      <c r="N43" s="49">
        <v>109.31306380690279</v>
      </c>
    </row>
    <row r="44" spans="1:14" x14ac:dyDescent="0.25">
      <c r="A44" s="19" t="s">
        <v>47</v>
      </c>
      <c r="B44" s="19"/>
      <c r="C44" s="50">
        <v>115.78881132125991</v>
      </c>
      <c r="D44" s="50">
        <v>117.62605805353972</v>
      </c>
      <c r="E44" s="50">
        <v>116.46239199325343</v>
      </c>
      <c r="F44" s="50">
        <v>115.06310938728366</v>
      </c>
      <c r="G44" s="50">
        <v>113.76826587128271</v>
      </c>
      <c r="H44" s="50">
        <v>114.77939477853494</v>
      </c>
      <c r="I44" s="50">
        <v>113.62540211805678</v>
      </c>
      <c r="J44" s="50">
        <v>112.33728973237291</v>
      </c>
      <c r="K44" s="50">
        <v>111.81088748641248</v>
      </c>
      <c r="L44" s="50">
        <v>110.30311481546457</v>
      </c>
      <c r="M44" s="50">
        <v>109.6536301274967</v>
      </c>
      <c r="N44" s="50">
        <v>107.58303453220431</v>
      </c>
    </row>
    <row r="45" spans="1:14" x14ac:dyDescent="0.25">
      <c r="A45" s="51" t="s">
        <v>48</v>
      </c>
      <c r="B45" s="51"/>
      <c r="C45" s="52">
        <v>113.07189828227457</v>
      </c>
      <c r="D45" s="52">
        <v>117.62605805353978</v>
      </c>
      <c r="E45" s="52">
        <v>117.01187648067193</v>
      </c>
      <c r="F45" s="52">
        <v>116.07320096495178</v>
      </c>
      <c r="G45" s="52">
        <v>115.17987143020351</v>
      </c>
      <c r="H45" s="52">
        <v>116.65281212042321</v>
      </c>
      <c r="I45" s="52">
        <v>115.85321770274888</v>
      </c>
      <c r="J45" s="52">
        <v>114.87448103567729</v>
      </c>
      <c r="K45" s="52">
        <v>114.58222786923812</v>
      </c>
      <c r="L45" s="52">
        <v>113.2545115253422</v>
      </c>
      <c r="M45" s="52">
        <v>112.88932212098831</v>
      </c>
      <c r="N45" s="52">
        <v>110.98212920855764</v>
      </c>
    </row>
    <row r="47" spans="1:14" x14ac:dyDescent="0.25">
      <c r="A47" s="48" t="s">
        <v>32</v>
      </c>
      <c r="B47" s="48"/>
      <c r="C47" s="49">
        <v>77.865558685904134</v>
      </c>
      <c r="D47" s="49">
        <v>77.530661598688624</v>
      </c>
      <c r="E47" s="49">
        <v>77.627241815769565</v>
      </c>
      <c r="F47" s="49">
        <v>77.756720674651945</v>
      </c>
      <c r="G47" s="49">
        <v>77.877874666911836</v>
      </c>
      <c r="H47" s="49">
        <v>77.754555653721638</v>
      </c>
      <c r="I47" s="49">
        <v>77.87026851347953</v>
      </c>
      <c r="J47" s="49">
        <v>77.996684049240343</v>
      </c>
      <c r="K47" s="49">
        <v>78.046474564882942</v>
      </c>
      <c r="L47" s="49">
        <v>78.205397458153797</v>
      </c>
      <c r="M47" s="49">
        <v>78.270310712720232</v>
      </c>
      <c r="N47" s="49">
        <v>78.4960672331067</v>
      </c>
    </row>
    <row r="48" spans="1:14" x14ac:dyDescent="0.25">
      <c r="A48" s="19" t="s">
        <v>45</v>
      </c>
      <c r="B48" s="19"/>
      <c r="C48" s="50">
        <v>75.506503920753318</v>
      </c>
      <c r="D48" s="50">
        <v>75.307409067700107</v>
      </c>
      <c r="E48" s="50">
        <v>75.443114572168113</v>
      </c>
      <c r="F48" s="50">
        <v>75.60764093506846</v>
      </c>
      <c r="G48" s="50">
        <v>75.761765628325932</v>
      </c>
      <c r="H48" s="50">
        <v>75.656611067422304</v>
      </c>
      <c r="I48" s="50">
        <v>75.795522500914913</v>
      </c>
      <c r="J48" s="50">
        <v>75.948961781270512</v>
      </c>
      <c r="K48" s="50">
        <v>76.019955617902085</v>
      </c>
      <c r="L48" s="50">
        <v>76.203513897794195</v>
      </c>
      <c r="M48" s="50">
        <v>76.286910352706357</v>
      </c>
      <c r="N48" s="50">
        <v>76.540576179337862</v>
      </c>
    </row>
    <row r="49" spans="1:14" x14ac:dyDescent="0.25">
      <c r="A49" s="51" t="s">
        <v>46</v>
      </c>
      <c r="B49" s="51"/>
      <c r="C49" s="52">
        <v>79.975861301529875</v>
      </c>
      <c r="D49" s="52">
        <v>79.546523262014048</v>
      </c>
      <c r="E49" s="52">
        <v>79.624155357970452</v>
      </c>
      <c r="F49" s="52">
        <v>79.730773866842924</v>
      </c>
      <c r="G49" s="52">
        <v>79.832465946005783</v>
      </c>
      <c r="H49" s="52">
        <v>79.706173137432941</v>
      </c>
      <c r="I49" s="52">
        <v>79.798233114693559</v>
      </c>
      <c r="J49" s="52">
        <v>79.906020088419481</v>
      </c>
      <c r="K49" s="52">
        <v>79.943903723957888</v>
      </c>
      <c r="L49" s="52">
        <v>80.083670540825494</v>
      </c>
      <c r="M49" s="52">
        <v>80.133833438554973</v>
      </c>
      <c r="N49" s="52">
        <v>80.336422722208297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95772-D04B-4FE4-AB3C-1CEBD8ED0A0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88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12096</v>
      </c>
      <c r="D8" s="21">
        <v>12184.396597417624</v>
      </c>
      <c r="E8" s="21">
        <v>12274.708741992514</v>
      </c>
      <c r="F8" s="21">
        <v>12369.616385129968</v>
      </c>
      <c r="G8" s="21">
        <v>12463.619367332885</v>
      </c>
      <c r="H8" s="21">
        <v>12561.114480915157</v>
      </c>
      <c r="I8" s="21">
        <v>12654.524569822794</v>
      </c>
      <c r="J8" s="21">
        <v>12747.621775500218</v>
      </c>
      <c r="K8" s="21">
        <v>12841.522044269859</v>
      </c>
      <c r="L8" s="21">
        <v>12933.82555320497</v>
      </c>
      <c r="M8" s="21">
        <v>13028.548194751802</v>
      </c>
      <c r="N8" s="21">
        <v>13120.533633915904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124.624114476532</v>
      </c>
      <c r="D10" s="26">
        <f t="shared" ref="D10:N10" si="0">SUM(D11:D12)</f>
        <v>127.52932793731745</v>
      </c>
      <c r="E10" s="26">
        <f t="shared" si="0"/>
        <v>128.87838084418121</v>
      </c>
      <c r="F10" s="26">
        <f t="shared" si="0"/>
        <v>129.74248696756985</v>
      </c>
      <c r="G10" s="26">
        <f t="shared" si="0"/>
        <v>130.8928447363549</v>
      </c>
      <c r="H10" s="26">
        <f t="shared" si="0"/>
        <v>132.34418016736745</v>
      </c>
      <c r="I10" s="26">
        <f t="shared" si="0"/>
        <v>133.53032991427196</v>
      </c>
      <c r="J10" s="26">
        <f t="shared" si="0"/>
        <v>134.85548103418279</v>
      </c>
      <c r="K10" s="26">
        <f t="shared" si="0"/>
        <v>135.01321146256632</v>
      </c>
      <c r="L10" s="26">
        <f t="shared" si="0"/>
        <v>135.83122306740535</v>
      </c>
      <c r="M10" s="26">
        <f t="shared" si="0"/>
        <v>136.379459646622</v>
      </c>
      <c r="N10" s="26">
        <f t="shared" si="0"/>
        <v>136.14298764206791</v>
      </c>
    </row>
    <row r="11" spans="1:14" x14ac:dyDescent="0.25">
      <c r="A11" s="20" t="s">
        <v>34</v>
      </c>
      <c r="B11" s="18"/>
      <c r="C11" s="22">
        <v>63.870809127691814</v>
      </c>
      <c r="D11" s="22">
        <v>65.220828169866081</v>
      </c>
      <c r="E11" s="22">
        <v>66.136989451175623</v>
      </c>
      <c r="F11" s="22">
        <v>66.464845031319484</v>
      </c>
      <c r="G11" s="22">
        <v>67.052229260514537</v>
      </c>
      <c r="H11" s="22">
        <v>67.98826916712612</v>
      </c>
      <c r="I11" s="22">
        <v>68.595437655603362</v>
      </c>
      <c r="J11" s="22">
        <v>69.111429638207824</v>
      </c>
      <c r="K11" s="22">
        <v>69.121596299017213</v>
      </c>
      <c r="L11" s="22">
        <v>69.744577732994486</v>
      </c>
      <c r="M11" s="22">
        <v>69.866861750578991</v>
      </c>
      <c r="N11" s="22">
        <v>69.922380359974468</v>
      </c>
    </row>
    <row r="12" spans="1:14" x14ac:dyDescent="0.25">
      <c r="A12" s="27" t="s">
        <v>35</v>
      </c>
      <c r="B12" s="28"/>
      <c r="C12" s="29">
        <v>60.753305348840186</v>
      </c>
      <c r="D12" s="29">
        <v>62.308499767451366</v>
      </c>
      <c r="E12" s="29">
        <v>62.741391393005586</v>
      </c>
      <c r="F12" s="29">
        <v>63.277641936250362</v>
      </c>
      <c r="G12" s="29">
        <v>63.840615475840366</v>
      </c>
      <c r="H12" s="29">
        <v>64.355911000241335</v>
      </c>
      <c r="I12" s="29">
        <v>64.934892258668597</v>
      </c>
      <c r="J12" s="29">
        <v>65.744051395974964</v>
      </c>
      <c r="K12" s="29">
        <v>65.891615163549105</v>
      </c>
      <c r="L12" s="29">
        <v>66.086645334410861</v>
      </c>
      <c r="M12" s="29">
        <v>66.512597896043005</v>
      </c>
      <c r="N12" s="29">
        <v>66.220607282093439</v>
      </c>
    </row>
    <row r="13" spans="1:14" x14ac:dyDescent="0.25">
      <c r="A13" s="33" t="s">
        <v>36</v>
      </c>
      <c r="B13" s="18"/>
      <c r="C13" s="26">
        <f>SUM(C14:C15)</f>
        <v>120.71480684091912</v>
      </c>
      <c r="D13" s="26">
        <f t="shared" ref="D13:N13" si="1">SUM(D14:D15)</f>
        <v>125.65828513066054</v>
      </c>
      <c r="E13" s="26">
        <f t="shared" si="1"/>
        <v>125.47449448389943</v>
      </c>
      <c r="F13" s="26">
        <f t="shared" si="1"/>
        <v>125.42336202739423</v>
      </c>
      <c r="G13" s="26">
        <f t="shared" si="1"/>
        <v>125.9412216579824</v>
      </c>
      <c r="H13" s="26">
        <f t="shared" si="1"/>
        <v>128.8010510169448</v>
      </c>
      <c r="I13" s="26">
        <f t="shared" si="1"/>
        <v>129.36935926409353</v>
      </c>
      <c r="J13" s="26">
        <f t="shared" si="1"/>
        <v>129.54546829161472</v>
      </c>
      <c r="K13" s="26">
        <f t="shared" si="1"/>
        <v>130.8556891291428</v>
      </c>
      <c r="L13" s="26">
        <f t="shared" si="1"/>
        <v>130.83448395719853</v>
      </c>
      <c r="M13" s="26">
        <f t="shared" si="1"/>
        <v>132.36639671641063</v>
      </c>
      <c r="N13" s="26">
        <f t="shared" si="1"/>
        <v>131.7464368516562</v>
      </c>
    </row>
    <row r="14" spans="1:14" x14ac:dyDescent="0.25">
      <c r="A14" s="20" t="s">
        <v>37</v>
      </c>
      <c r="B14" s="18"/>
      <c r="C14" s="22">
        <v>58.404132160433029</v>
      </c>
      <c r="D14" s="22">
        <v>60.292406469297852</v>
      </c>
      <c r="E14" s="22">
        <v>60.166248981446522</v>
      </c>
      <c r="F14" s="22">
        <v>60.419588251736315</v>
      </c>
      <c r="G14" s="22">
        <v>60.630022078708336</v>
      </c>
      <c r="H14" s="22">
        <v>62.334472333596842</v>
      </c>
      <c r="I14" s="22">
        <v>62.979200707270472</v>
      </c>
      <c r="J14" s="22">
        <v>63.386400321438003</v>
      </c>
      <c r="K14" s="22">
        <v>64.416825044924792</v>
      </c>
      <c r="L14" s="22">
        <v>64.758864136611834</v>
      </c>
      <c r="M14" s="22">
        <v>65.675391110934981</v>
      </c>
      <c r="N14" s="22">
        <v>65.6292802469751</v>
      </c>
    </row>
    <row r="15" spans="1:14" x14ac:dyDescent="0.25">
      <c r="A15" s="10" t="s">
        <v>38</v>
      </c>
      <c r="B15" s="12"/>
      <c r="C15" s="23">
        <v>62.310674680486095</v>
      </c>
      <c r="D15" s="23">
        <v>65.3658786613627</v>
      </c>
      <c r="E15" s="23">
        <v>65.30824550245292</v>
      </c>
      <c r="F15" s="23">
        <v>65.003773775657919</v>
      </c>
      <c r="G15" s="23">
        <v>65.31119957927406</v>
      </c>
      <c r="H15" s="23">
        <v>66.466578683347961</v>
      </c>
      <c r="I15" s="23">
        <v>66.390158556823053</v>
      </c>
      <c r="J15" s="23">
        <v>66.159067970176721</v>
      </c>
      <c r="K15" s="23">
        <v>66.438864084218011</v>
      </c>
      <c r="L15" s="23">
        <v>66.075619820586695</v>
      </c>
      <c r="M15" s="23">
        <v>66.691005605475667</v>
      </c>
      <c r="N15" s="23">
        <v>66.117156604681085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3.9093076356128762</v>
      </c>
      <c r="D17" s="32">
        <f t="shared" ref="D17:N17" si="2">D10-D13</f>
        <v>1.8710428066569023</v>
      </c>
      <c r="E17" s="32">
        <f t="shared" si="2"/>
        <v>3.4038863602817742</v>
      </c>
      <c r="F17" s="32">
        <f t="shared" si="2"/>
        <v>4.3191249401756124</v>
      </c>
      <c r="G17" s="32">
        <f t="shared" si="2"/>
        <v>4.9516230783725064</v>
      </c>
      <c r="H17" s="32">
        <f t="shared" si="2"/>
        <v>3.5431291504226579</v>
      </c>
      <c r="I17" s="32">
        <f t="shared" si="2"/>
        <v>4.1609706501784274</v>
      </c>
      <c r="J17" s="32">
        <f t="shared" si="2"/>
        <v>5.3100127425680625</v>
      </c>
      <c r="K17" s="32">
        <f t="shared" si="2"/>
        <v>4.1575223334235147</v>
      </c>
      <c r="L17" s="32">
        <f t="shared" si="2"/>
        <v>4.9967391102068177</v>
      </c>
      <c r="M17" s="32">
        <f t="shared" si="2"/>
        <v>4.0130629302113618</v>
      </c>
      <c r="N17" s="32">
        <f t="shared" si="2"/>
        <v>4.3965507904117089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628.46425664952562</v>
      </c>
      <c r="D19" s="26">
        <f t="shared" ref="D19:N19" si="3">SUM(D20:D21)</f>
        <v>630.34721538507574</v>
      </c>
      <c r="E19" s="26">
        <f t="shared" si="3"/>
        <v>631.40958021845404</v>
      </c>
      <c r="F19" s="26">
        <f t="shared" si="3"/>
        <v>630.76481948345054</v>
      </c>
      <c r="G19" s="26">
        <f t="shared" si="3"/>
        <v>631.48971451678005</v>
      </c>
      <c r="H19" s="26">
        <f t="shared" si="3"/>
        <v>630.41133300429158</v>
      </c>
      <c r="I19" s="26">
        <f t="shared" si="3"/>
        <v>630.46006553303232</v>
      </c>
      <c r="J19" s="26">
        <f t="shared" si="3"/>
        <v>630.14904498153692</v>
      </c>
      <c r="K19" s="26">
        <f t="shared" si="3"/>
        <v>630.07825046565245</v>
      </c>
      <c r="L19" s="26">
        <f t="shared" si="3"/>
        <v>630.34610575523379</v>
      </c>
      <c r="M19" s="26">
        <f t="shared" si="3"/>
        <v>629.56929067067927</v>
      </c>
      <c r="N19" s="26">
        <f t="shared" si="3"/>
        <v>629.08951099760441</v>
      </c>
    </row>
    <row r="20" spans="1:14" x14ac:dyDescent="0.25">
      <c r="A20" s="68" t="s">
        <v>40</v>
      </c>
      <c r="B20" s="68"/>
      <c r="C20" s="22">
        <v>314.30076594111239</v>
      </c>
      <c r="D20" s="22">
        <v>315.85978073910377</v>
      </c>
      <c r="E20" s="22">
        <v>316.9858980831678</v>
      </c>
      <c r="F20" s="22">
        <v>316.76444015553488</v>
      </c>
      <c r="G20" s="22">
        <v>317.4238900378981</v>
      </c>
      <c r="H20" s="22">
        <v>316.65013989258165</v>
      </c>
      <c r="I20" s="22">
        <v>316.93802016274793</v>
      </c>
      <c r="J20" s="22">
        <v>316.84970741772986</v>
      </c>
      <c r="K20" s="22">
        <v>316.6087434468198</v>
      </c>
      <c r="L20" s="22">
        <v>316.99196764874074</v>
      </c>
      <c r="M20" s="22">
        <v>316.29166705226174</v>
      </c>
      <c r="N20" s="22">
        <v>316.170126459426</v>
      </c>
    </row>
    <row r="21" spans="1:14" x14ac:dyDescent="0.25">
      <c r="A21" s="27" t="s">
        <v>41</v>
      </c>
      <c r="B21" s="27"/>
      <c r="C21" s="29">
        <v>314.16349070841318</v>
      </c>
      <c r="D21" s="29">
        <v>314.48743464597203</v>
      </c>
      <c r="E21" s="29">
        <v>314.42368213528624</v>
      </c>
      <c r="F21" s="29">
        <v>314.0003793279156</v>
      </c>
      <c r="G21" s="29">
        <v>314.06582447888195</v>
      </c>
      <c r="H21" s="29">
        <v>313.76119311170993</v>
      </c>
      <c r="I21" s="29">
        <v>313.52204537028439</v>
      </c>
      <c r="J21" s="29">
        <v>313.29933756380706</v>
      </c>
      <c r="K21" s="29">
        <v>313.46950701883264</v>
      </c>
      <c r="L21" s="29">
        <v>313.354138106493</v>
      </c>
      <c r="M21" s="29">
        <v>313.27762361841758</v>
      </c>
      <c r="N21" s="29">
        <v>312.91938453817841</v>
      </c>
    </row>
    <row r="22" spans="1:14" x14ac:dyDescent="0.25">
      <c r="A22" s="71" t="s">
        <v>44</v>
      </c>
      <c r="B22" s="71"/>
      <c r="C22" s="26">
        <f>SUM(C23:C24)</f>
        <v>543.9769668675159</v>
      </c>
      <c r="D22" s="26">
        <f t="shared" ref="D22:N22" si="4">SUM(D23:D24)</f>
        <v>541.90611361684091</v>
      </c>
      <c r="E22" s="26">
        <f t="shared" si="4"/>
        <v>539.90582344128165</v>
      </c>
      <c r="F22" s="26">
        <f t="shared" si="4"/>
        <v>541.08096222071094</v>
      </c>
      <c r="G22" s="26">
        <f t="shared" si="4"/>
        <v>538.9462240128787</v>
      </c>
      <c r="H22" s="26">
        <f t="shared" si="4"/>
        <v>540.54437324707737</v>
      </c>
      <c r="I22" s="26">
        <f t="shared" si="4"/>
        <v>541.52383050578987</v>
      </c>
      <c r="J22" s="26">
        <f t="shared" si="4"/>
        <v>541.55878895446222</v>
      </c>
      <c r="K22" s="26">
        <f t="shared" si="4"/>
        <v>541.932263863966</v>
      </c>
      <c r="L22" s="26">
        <f t="shared" si="4"/>
        <v>540.62020331860833</v>
      </c>
      <c r="M22" s="26">
        <f t="shared" si="4"/>
        <v>541.5969144367873</v>
      </c>
      <c r="N22" s="26">
        <f t="shared" si="4"/>
        <v>541.60472950670987</v>
      </c>
    </row>
    <row r="23" spans="1:14" x14ac:dyDescent="0.25">
      <c r="A23" s="68" t="s">
        <v>42</v>
      </c>
      <c r="B23" s="68"/>
      <c r="C23" s="23">
        <v>272.30945415486559</v>
      </c>
      <c r="D23" s="22">
        <v>270.15780379779778</v>
      </c>
      <c r="E23" s="22">
        <v>268.7101565283287</v>
      </c>
      <c r="F23" s="22">
        <v>269.6825761493364</v>
      </c>
      <c r="G23" s="22">
        <v>268.03483317478145</v>
      </c>
      <c r="H23" s="22">
        <v>268.32631832251661</v>
      </c>
      <c r="I23" s="22">
        <v>269.21846760057684</v>
      </c>
      <c r="J23" s="22">
        <v>269.16134304898026</v>
      </c>
      <c r="K23" s="22">
        <v>269.73513165685915</v>
      </c>
      <c r="L23" s="22">
        <v>268.8871869898519</v>
      </c>
      <c r="M23" s="22">
        <v>269.3960325754723</v>
      </c>
      <c r="N23" s="22">
        <v>269.43483148232013</v>
      </c>
    </row>
    <row r="24" spans="1:14" x14ac:dyDescent="0.25">
      <c r="A24" s="10" t="s">
        <v>43</v>
      </c>
      <c r="B24" s="10"/>
      <c r="C24" s="23">
        <v>271.66751271265031</v>
      </c>
      <c r="D24" s="23">
        <v>271.74830981904319</v>
      </c>
      <c r="E24" s="23">
        <v>271.1956669129529</v>
      </c>
      <c r="F24" s="23">
        <v>271.3983860713746</v>
      </c>
      <c r="G24" s="23">
        <v>270.9113908380973</v>
      </c>
      <c r="H24" s="23">
        <v>272.21805492456082</v>
      </c>
      <c r="I24" s="23">
        <v>272.30536290521309</v>
      </c>
      <c r="J24" s="23">
        <v>272.39744590548196</v>
      </c>
      <c r="K24" s="23">
        <v>272.19713220710685</v>
      </c>
      <c r="L24" s="23">
        <v>271.73301632875643</v>
      </c>
      <c r="M24" s="23">
        <v>272.200881861315</v>
      </c>
      <c r="N24" s="23">
        <v>272.16989802438979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84.487289782009725</v>
      </c>
      <c r="D26" s="32">
        <f t="shared" ref="D26:N26" si="5">D19-D22</f>
        <v>88.44110176823483</v>
      </c>
      <c r="E26" s="32">
        <f t="shared" si="5"/>
        <v>91.503756777172384</v>
      </c>
      <c r="F26" s="32">
        <f t="shared" si="5"/>
        <v>89.683857262739593</v>
      </c>
      <c r="G26" s="32">
        <f t="shared" si="5"/>
        <v>92.543490503901353</v>
      </c>
      <c r="H26" s="32">
        <f t="shared" si="5"/>
        <v>89.866959757214204</v>
      </c>
      <c r="I26" s="32">
        <f t="shared" si="5"/>
        <v>88.936235027242446</v>
      </c>
      <c r="J26" s="32">
        <f t="shared" si="5"/>
        <v>88.590256027074702</v>
      </c>
      <c r="K26" s="32">
        <f t="shared" si="5"/>
        <v>88.145986601686445</v>
      </c>
      <c r="L26" s="32">
        <f t="shared" si="5"/>
        <v>89.725902436625461</v>
      </c>
      <c r="M26" s="32">
        <f t="shared" si="5"/>
        <v>87.972376233891964</v>
      </c>
      <c r="N26" s="32">
        <f t="shared" si="5"/>
        <v>87.484781490894534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88.396597417622601</v>
      </c>
      <c r="D30" s="32">
        <f t="shared" ref="D30:N30" si="6">D17+D26+D28</f>
        <v>90.312144574891732</v>
      </c>
      <c r="E30" s="32">
        <f t="shared" si="6"/>
        <v>94.907643137454158</v>
      </c>
      <c r="F30" s="32">
        <f t="shared" si="6"/>
        <v>94.002982202915206</v>
      </c>
      <c r="G30" s="32">
        <f t="shared" si="6"/>
        <v>97.495113582273859</v>
      </c>
      <c r="H30" s="32">
        <f t="shared" si="6"/>
        <v>93.410088907636862</v>
      </c>
      <c r="I30" s="32">
        <f t="shared" si="6"/>
        <v>93.097205677420874</v>
      </c>
      <c r="J30" s="32">
        <f t="shared" si="6"/>
        <v>93.900268769642764</v>
      </c>
      <c r="K30" s="32">
        <f t="shared" si="6"/>
        <v>92.30350893510996</v>
      </c>
      <c r="L30" s="32">
        <f t="shared" si="6"/>
        <v>94.722641546832278</v>
      </c>
      <c r="M30" s="32">
        <f t="shared" si="6"/>
        <v>91.985439164103326</v>
      </c>
      <c r="N30" s="32">
        <f t="shared" si="6"/>
        <v>91.881332281306243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12184.396597417624</v>
      </c>
      <c r="D32" s="21">
        <v>12274.708741992514</v>
      </c>
      <c r="E32" s="21">
        <v>12369.616385129968</v>
      </c>
      <c r="F32" s="21">
        <v>12463.619367332885</v>
      </c>
      <c r="G32" s="21">
        <v>12561.114480915157</v>
      </c>
      <c r="H32" s="21">
        <v>12654.524569822794</v>
      </c>
      <c r="I32" s="21">
        <v>12747.621775500218</v>
      </c>
      <c r="J32" s="21">
        <v>12841.522044269859</v>
      </c>
      <c r="K32" s="21">
        <v>12933.82555320497</v>
      </c>
      <c r="L32" s="21">
        <v>13028.548194751802</v>
      </c>
      <c r="M32" s="21">
        <v>13120.533633915904</v>
      </c>
      <c r="N32" s="21">
        <v>13212.41496619721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7.3079197600549595E-3</v>
      </c>
      <c r="D34" s="39">
        <f t="shared" ref="D34:N34" si="7">(D32/D8)-1</f>
        <v>7.4121146544121608E-3</v>
      </c>
      <c r="E34" s="39">
        <f t="shared" si="7"/>
        <v>7.731967017088559E-3</v>
      </c>
      <c r="F34" s="39">
        <f t="shared" si="7"/>
        <v>7.5995066682845724E-3</v>
      </c>
      <c r="G34" s="39">
        <f t="shared" si="7"/>
        <v>7.8223757248081505E-3</v>
      </c>
      <c r="H34" s="39">
        <f t="shared" si="7"/>
        <v>7.4364491343152928E-3</v>
      </c>
      <c r="I34" s="39">
        <f t="shared" si="7"/>
        <v>7.3568315556820085E-3</v>
      </c>
      <c r="J34" s="39">
        <f t="shared" si="7"/>
        <v>7.3661009420682433E-3</v>
      </c>
      <c r="K34" s="39">
        <f t="shared" si="7"/>
        <v>7.1878947539787408E-3</v>
      </c>
      <c r="L34" s="39">
        <f t="shared" si="7"/>
        <v>7.3236368588069922E-3</v>
      </c>
      <c r="M34" s="39">
        <f t="shared" si="7"/>
        <v>7.0602984913665789E-3</v>
      </c>
      <c r="N34" s="39">
        <f t="shared" si="7"/>
        <v>7.0028654965523796E-3</v>
      </c>
    </row>
    <row r="35" spans="1:14" ht="15.75" thickBot="1" x14ac:dyDescent="0.3">
      <c r="A35" s="40" t="s">
        <v>15</v>
      </c>
      <c r="B35" s="41"/>
      <c r="C35" s="42">
        <f>(C32/$C$8)-1</f>
        <v>7.3079197600549595E-3</v>
      </c>
      <c r="D35" s="42">
        <f t="shared" ref="D35:N35" si="8">(D32/$C$8)-1</f>
        <v>1.4774201553613864E-2</v>
      </c>
      <c r="E35" s="42">
        <f t="shared" si="8"/>
        <v>2.2620402209818868E-2</v>
      </c>
      <c r="F35" s="42">
        <f t="shared" si="8"/>
        <v>3.0391812775536042E-2</v>
      </c>
      <c r="G35" s="42">
        <f t="shared" si="8"/>
        <v>3.8451924678832405E-2</v>
      </c>
      <c r="H35" s="42">
        <f t="shared" si="8"/>
        <v>4.6174319595138291E-2</v>
      </c>
      <c r="I35" s="42">
        <f t="shared" si="8"/>
        <v>5.3870847842280023E-2</v>
      </c>
      <c r="J35" s="42">
        <f t="shared" si="8"/>
        <v>6.1633766887389196E-2</v>
      </c>
      <c r="K35" s="42">
        <f t="shared" si="8"/>
        <v>6.9264678671045798E-2</v>
      </c>
      <c r="L35" s="42">
        <f t="shared" si="8"/>
        <v>7.7095584883581481E-2</v>
      </c>
      <c r="M35" s="42">
        <f t="shared" si="8"/>
        <v>8.4700201216592497E-2</v>
      </c>
      <c r="N35" s="42">
        <f t="shared" si="8"/>
        <v>9.2296210829795777E-2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1.3741964385749066</v>
      </c>
      <c r="D41" s="47">
        <v>1.3864615130076559</v>
      </c>
      <c r="E41" s="47">
        <v>1.383584390248215</v>
      </c>
      <c r="F41" s="47">
        <v>1.37673351723216</v>
      </c>
      <c r="G41" s="47">
        <v>1.3748822758755141</v>
      </c>
      <c r="H41" s="47">
        <v>1.3791323591469071</v>
      </c>
      <c r="I41" s="47">
        <v>1.3841721215034806</v>
      </c>
      <c r="J41" s="47">
        <v>1.3930240147085904</v>
      </c>
      <c r="K41" s="47">
        <v>1.3924551790890338</v>
      </c>
      <c r="L41" s="47">
        <v>1.4009900744958934</v>
      </c>
      <c r="M41" s="47">
        <v>1.4084406285692834</v>
      </c>
      <c r="N41" s="47">
        <v>1.4106048312599144</v>
      </c>
    </row>
    <row r="43" spans="1:14" x14ac:dyDescent="0.25">
      <c r="A43" s="48" t="s">
        <v>31</v>
      </c>
      <c r="B43" s="48"/>
      <c r="C43" s="49">
        <v>115.15323373107672</v>
      </c>
      <c r="D43" s="49">
        <v>118.3959746115802</v>
      </c>
      <c r="E43" s="49">
        <v>117.47508108146313</v>
      </c>
      <c r="F43" s="49">
        <v>116.26968462630194</v>
      </c>
      <c r="G43" s="49">
        <v>115.13754288241823</v>
      </c>
      <c r="H43" s="49">
        <v>116.32752212210684</v>
      </c>
      <c r="I43" s="49">
        <v>115.27379371611937</v>
      </c>
      <c r="J43" s="49">
        <v>114.04475471858115</v>
      </c>
      <c r="K43" s="49">
        <v>113.56876948132296</v>
      </c>
      <c r="L43" s="49">
        <v>112.05148169500904</v>
      </c>
      <c r="M43" s="49">
        <v>111.42912171066865</v>
      </c>
      <c r="N43" s="49">
        <v>109.29669816179033</v>
      </c>
    </row>
    <row r="44" spans="1:14" x14ac:dyDescent="0.25">
      <c r="A44" s="19" t="s">
        <v>47</v>
      </c>
      <c r="B44" s="19"/>
      <c r="C44" s="50">
        <v>116.54419124752836</v>
      </c>
      <c r="D44" s="50">
        <v>118.39597461158026</v>
      </c>
      <c r="E44" s="50">
        <v>117.19956351606203</v>
      </c>
      <c r="F44" s="50">
        <v>115.75468670853849</v>
      </c>
      <c r="G44" s="50">
        <v>114.39469428085171</v>
      </c>
      <c r="H44" s="50">
        <v>115.33019678234885</v>
      </c>
      <c r="I44" s="50">
        <v>114.08558092348156</v>
      </c>
      <c r="J44" s="50">
        <v>112.70374495206617</v>
      </c>
      <c r="K44" s="50">
        <v>112.1000043549366</v>
      </c>
      <c r="L44" s="50">
        <v>110.49719343953889</v>
      </c>
      <c r="M44" s="50">
        <v>109.72986984200301</v>
      </c>
      <c r="N44" s="50">
        <v>107.5117783824377</v>
      </c>
    </row>
    <row r="45" spans="1:14" x14ac:dyDescent="0.25">
      <c r="A45" s="51" t="s">
        <v>48</v>
      </c>
      <c r="B45" s="51"/>
      <c r="C45" s="52">
        <v>113.87929330891198</v>
      </c>
      <c r="D45" s="52">
        <v>118.3959746115802</v>
      </c>
      <c r="E45" s="52">
        <v>117.73005488605313</v>
      </c>
      <c r="F45" s="52">
        <v>116.75249015261072</v>
      </c>
      <c r="G45" s="52">
        <v>115.83583546565256</v>
      </c>
      <c r="H45" s="52">
        <v>117.27864741811052</v>
      </c>
      <c r="I45" s="52">
        <v>116.42406335542087</v>
      </c>
      <c r="J45" s="52">
        <v>115.35984316202776</v>
      </c>
      <c r="K45" s="52">
        <v>115.03005529594176</v>
      </c>
      <c r="L45" s="52">
        <v>113.61781699530628</v>
      </c>
      <c r="M45" s="52">
        <v>113.15472511078852</v>
      </c>
      <c r="N45" s="52">
        <v>111.12804157313751</v>
      </c>
    </row>
    <row r="47" spans="1:14" x14ac:dyDescent="0.25">
      <c r="A47" s="48" t="s">
        <v>32</v>
      </c>
      <c r="B47" s="48"/>
      <c r="C47" s="49">
        <v>77.733760846975983</v>
      </c>
      <c r="D47" s="49">
        <v>77.394289047857654</v>
      </c>
      <c r="E47" s="49">
        <v>77.499336308715016</v>
      </c>
      <c r="F47" s="49">
        <v>77.627783419182961</v>
      </c>
      <c r="G47" s="49">
        <v>77.753363911385719</v>
      </c>
      <c r="H47" s="49">
        <v>77.630054168679024</v>
      </c>
      <c r="I47" s="49">
        <v>77.743527204416068</v>
      </c>
      <c r="J47" s="49">
        <v>77.871525645038162</v>
      </c>
      <c r="K47" s="49">
        <v>77.920506598781913</v>
      </c>
      <c r="L47" s="49">
        <v>78.079862075262199</v>
      </c>
      <c r="M47" s="49">
        <v>78.145619145895736</v>
      </c>
      <c r="N47" s="49">
        <v>78.373994080081204</v>
      </c>
    </row>
    <row r="48" spans="1:14" x14ac:dyDescent="0.25">
      <c r="A48" s="19" t="s">
        <v>45</v>
      </c>
      <c r="B48" s="19"/>
      <c r="C48" s="50">
        <v>75.42154819654597</v>
      </c>
      <c r="D48" s="50">
        <v>75.222550911458228</v>
      </c>
      <c r="E48" s="50">
        <v>75.35846708616981</v>
      </c>
      <c r="F48" s="50">
        <v>75.523204328651602</v>
      </c>
      <c r="G48" s="50">
        <v>75.677542248277831</v>
      </c>
      <c r="H48" s="50">
        <v>75.572519520681453</v>
      </c>
      <c r="I48" s="50">
        <v>75.711644784347911</v>
      </c>
      <c r="J48" s="50">
        <v>75.865293576508151</v>
      </c>
      <c r="K48" s="50">
        <v>75.936460402447551</v>
      </c>
      <c r="L48" s="50">
        <v>76.120235944167035</v>
      </c>
      <c r="M48" s="50">
        <v>76.203802829362104</v>
      </c>
      <c r="N48" s="50">
        <v>76.457712239232819</v>
      </c>
    </row>
    <row r="49" spans="1:14" x14ac:dyDescent="0.25">
      <c r="A49" s="51" t="s">
        <v>46</v>
      </c>
      <c r="B49" s="51"/>
      <c r="C49" s="52">
        <v>79.901301582034108</v>
      </c>
      <c r="D49" s="52">
        <v>79.472012627634768</v>
      </c>
      <c r="E49" s="52">
        <v>79.549876353935829</v>
      </c>
      <c r="F49" s="52">
        <v>79.656720855981277</v>
      </c>
      <c r="G49" s="52">
        <v>79.758634385063928</v>
      </c>
      <c r="H49" s="52">
        <v>79.632481241336265</v>
      </c>
      <c r="I49" s="52">
        <v>79.724767893876049</v>
      </c>
      <c r="J49" s="52">
        <v>79.832772252982252</v>
      </c>
      <c r="K49" s="52">
        <v>79.870834156225513</v>
      </c>
      <c r="L49" s="52">
        <v>80.010827442846519</v>
      </c>
      <c r="M49" s="52">
        <v>80.061189311009585</v>
      </c>
      <c r="N49" s="52">
        <v>80.264050780375726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A1ED9-0FA2-4788-B9F7-A87A28F61F7E}">
  <dimension ref="A1:N53"/>
  <sheetViews>
    <sheetView workbookViewId="0">
      <selection activeCell="A22" sqref="A22:B22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89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16726</v>
      </c>
      <c r="D8" s="21">
        <v>16727.66577862679</v>
      </c>
      <c r="E8" s="21">
        <v>16731.036813228682</v>
      </c>
      <c r="F8" s="21">
        <v>16741.045337517564</v>
      </c>
      <c r="G8" s="21">
        <v>16752.114274292606</v>
      </c>
      <c r="H8" s="21">
        <v>16764.454942672786</v>
      </c>
      <c r="I8" s="21">
        <v>16768.858671062841</v>
      </c>
      <c r="J8" s="21">
        <v>16771.948298347001</v>
      </c>
      <c r="K8" s="21">
        <v>16775.119216878909</v>
      </c>
      <c r="L8" s="21">
        <v>16775.005086526671</v>
      </c>
      <c r="M8" s="21">
        <v>16776.528678366347</v>
      </c>
      <c r="N8" s="21">
        <v>16773.394543546012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59" t="s">
        <v>33</v>
      </c>
      <c r="B10" s="25"/>
      <c r="C10" s="26">
        <f>SUM(C11:C12)</f>
        <v>181.44065804220148</v>
      </c>
      <c r="D10" s="26">
        <f t="shared" ref="D10:N10" si="0">SUM(D11:D12)</f>
        <v>182.73065496015283</v>
      </c>
      <c r="E10" s="26">
        <f t="shared" si="0"/>
        <v>181.94530353534742</v>
      </c>
      <c r="F10" s="26">
        <f t="shared" si="0"/>
        <v>180.54305452144754</v>
      </c>
      <c r="G10" s="26">
        <f t="shared" si="0"/>
        <v>179.73816653622885</v>
      </c>
      <c r="H10" s="26">
        <f t="shared" si="0"/>
        <v>179.38887840335093</v>
      </c>
      <c r="I10" s="26">
        <f t="shared" si="0"/>
        <v>178.86172904239226</v>
      </c>
      <c r="J10" s="26">
        <f t="shared" si="0"/>
        <v>178.63424066517021</v>
      </c>
      <c r="K10" s="26">
        <f t="shared" si="0"/>
        <v>177.16917475011653</v>
      </c>
      <c r="L10" s="26">
        <f t="shared" si="0"/>
        <v>176.89430376707736</v>
      </c>
      <c r="M10" s="26">
        <f t="shared" si="0"/>
        <v>176.23947796901101</v>
      </c>
      <c r="N10" s="26">
        <f t="shared" si="0"/>
        <v>174.78267284228866</v>
      </c>
    </row>
    <row r="11" spans="1:14" x14ac:dyDescent="0.25">
      <c r="A11" s="56" t="s">
        <v>34</v>
      </c>
      <c r="B11" s="18"/>
      <c r="C11" s="22">
        <v>92.989721022238712</v>
      </c>
      <c r="D11" s="22">
        <v>93.451795295126246</v>
      </c>
      <c r="E11" s="22">
        <v>93.369536005863921</v>
      </c>
      <c r="F11" s="22">
        <v>92.48910222638564</v>
      </c>
      <c r="G11" s="22">
        <v>92.074129596057375</v>
      </c>
      <c r="H11" s="22">
        <v>92.156219752556765</v>
      </c>
      <c r="I11" s="22">
        <v>91.88248536027541</v>
      </c>
      <c r="J11" s="22">
        <v>91.547393254088419</v>
      </c>
      <c r="K11" s="22">
        <v>90.703835876853915</v>
      </c>
      <c r="L11" s="22">
        <v>90.829032095842237</v>
      </c>
      <c r="M11" s="22">
        <v>90.287051101101014</v>
      </c>
      <c r="N11" s="22">
        <v>89.767535900873341</v>
      </c>
    </row>
    <row r="12" spans="1:14" x14ac:dyDescent="0.25">
      <c r="A12" s="27" t="s">
        <v>35</v>
      </c>
      <c r="B12" s="28"/>
      <c r="C12" s="29">
        <v>88.450937019962765</v>
      </c>
      <c r="D12" s="29">
        <v>89.278859665026587</v>
      </c>
      <c r="E12" s="29">
        <v>88.5757675294835</v>
      </c>
      <c r="F12" s="29">
        <v>88.053952295061904</v>
      </c>
      <c r="G12" s="29">
        <v>87.664036940171471</v>
      </c>
      <c r="H12" s="29">
        <v>87.232658650794164</v>
      </c>
      <c r="I12" s="29">
        <v>86.979243682116845</v>
      </c>
      <c r="J12" s="29">
        <v>87.086847411081791</v>
      </c>
      <c r="K12" s="29">
        <v>86.46533887326261</v>
      </c>
      <c r="L12" s="29">
        <v>86.065271671235124</v>
      </c>
      <c r="M12" s="29">
        <v>85.952426867909992</v>
      </c>
      <c r="N12" s="29">
        <v>85.015136941415321</v>
      </c>
    </row>
    <row r="13" spans="1:14" x14ac:dyDescent="0.25">
      <c r="A13" s="59" t="s">
        <v>36</v>
      </c>
      <c r="B13" s="18"/>
      <c r="C13" s="26">
        <f>SUM(C14:C15)</f>
        <v>196.67238894979437</v>
      </c>
      <c r="D13" s="26">
        <f t="shared" ref="D13:N13" si="1">SUM(D14:D15)</f>
        <v>201.71640947789643</v>
      </c>
      <c r="E13" s="26">
        <f t="shared" si="1"/>
        <v>198.85597560210834</v>
      </c>
      <c r="F13" s="26">
        <f t="shared" si="1"/>
        <v>196.79984970725917</v>
      </c>
      <c r="G13" s="26">
        <f t="shared" si="1"/>
        <v>195.4618572099229</v>
      </c>
      <c r="H13" s="26">
        <f t="shared" si="1"/>
        <v>198.51379788210852</v>
      </c>
      <c r="I13" s="26">
        <f t="shared" si="1"/>
        <v>197.9728168832882</v>
      </c>
      <c r="J13" s="26">
        <f t="shared" si="1"/>
        <v>197.94155641873016</v>
      </c>
      <c r="K13" s="26">
        <f t="shared" si="1"/>
        <v>199.63169955340322</v>
      </c>
      <c r="L13" s="26">
        <f t="shared" si="1"/>
        <v>199.59607572175338</v>
      </c>
      <c r="M13" s="26">
        <f t="shared" si="1"/>
        <v>201.66568661346713</v>
      </c>
      <c r="N13" s="26">
        <f t="shared" si="1"/>
        <v>201.23476828142236</v>
      </c>
    </row>
    <row r="14" spans="1:14" x14ac:dyDescent="0.25">
      <c r="A14" s="56" t="s">
        <v>37</v>
      </c>
      <c r="B14" s="18"/>
      <c r="C14" s="22">
        <v>96.746645600788625</v>
      </c>
      <c r="D14" s="22">
        <v>98.029405988834171</v>
      </c>
      <c r="E14" s="22">
        <v>96.917083626230749</v>
      </c>
      <c r="F14" s="22">
        <v>96.573321663660195</v>
      </c>
      <c r="G14" s="22">
        <v>96.640969640155831</v>
      </c>
      <c r="H14" s="22">
        <v>98.772530186548522</v>
      </c>
      <c r="I14" s="22">
        <v>99.262253273755931</v>
      </c>
      <c r="J14" s="22">
        <v>99.652210623171101</v>
      </c>
      <c r="K14" s="22">
        <v>100.92397248211725</v>
      </c>
      <c r="L14" s="22">
        <v>101.37583869203489</v>
      </c>
      <c r="M14" s="22">
        <v>102.92955505357519</v>
      </c>
      <c r="N14" s="22">
        <v>103.05539676805668</v>
      </c>
    </row>
    <row r="15" spans="1:14" x14ac:dyDescent="0.25">
      <c r="A15" s="57" t="s">
        <v>38</v>
      </c>
      <c r="B15" s="12"/>
      <c r="C15" s="23">
        <v>99.925743349005742</v>
      </c>
      <c r="D15" s="23">
        <v>103.68700348906228</v>
      </c>
      <c r="E15" s="23">
        <v>101.9388919758776</v>
      </c>
      <c r="F15" s="23">
        <v>100.22652804359899</v>
      </c>
      <c r="G15" s="23">
        <v>98.820887569767066</v>
      </c>
      <c r="H15" s="23">
        <v>99.741267695559984</v>
      </c>
      <c r="I15" s="23">
        <v>98.710563609532272</v>
      </c>
      <c r="J15" s="23">
        <v>98.289345795559058</v>
      </c>
      <c r="K15" s="23">
        <v>98.707727071285959</v>
      </c>
      <c r="L15" s="23">
        <v>98.22023702971849</v>
      </c>
      <c r="M15" s="23">
        <v>98.736131559891959</v>
      </c>
      <c r="N15" s="23">
        <v>98.179371513365695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58" t="s">
        <v>10</v>
      </c>
      <c r="B17" s="15"/>
      <c r="C17" s="32">
        <f>C10-C13</f>
        <v>-15.23173090759289</v>
      </c>
      <c r="D17" s="32">
        <f t="shared" ref="D17:N17" si="2">D10-D13</f>
        <v>-18.985754517743601</v>
      </c>
      <c r="E17" s="32">
        <f t="shared" si="2"/>
        <v>-16.910672066760924</v>
      </c>
      <c r="F17" s="32">
        <f t="shared" si="2"/>
        <v>-16.256795185811626</v>
      </c>
      <c r="G17" s="32">
        <f t="shared" si="2"/>
        <v>-15.723690673694051</v>
      </c>
      <c r="H17" s="32">
        <f t="shared" si="2"/>
        <v>-19.12491947875759</v>
      </c>
      <c r="I17" s="32">
        <f t="shared" si="2"/>
        <v>-19.111087840895948</v>
      </c>
      <c r="J17" s="32">
        <f t="shared" si="2"/>
        <v>-19.307315753559948</v>
      </c>
      <c r="K17" s="32">
        <f t="shared" si="2"/>
        <v>-22.462524803286698</v>
      </c>
      <c r="L17" s="32">
        <f t="shared" si="2"/>
        <v>-22.701771954676019</v>
      </c>
      <c r="M17" s="32">
        <f t="shared" si="2"/>
        <v>-25.426208644456125</v>
      </c>
      <c r="N17" s="32">
        <f t="shared" si="2"/>
        <v>-26.4520954391337</v>
      </c>
    </row>
    <row r="18" spans="1:14" x14ac:dyDescent="0.25">
      <c r="A18" s="57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854.84625791506005</v>
      </c>
      <c r="D19" s="26">
        <f t="shared" ref="D19:N19" si="3">SUM(D20:D21)</f>
        <v>855.80806901288429</v>
      </c>
      <c r="E19" s="26">
        <f t="shared" si="3"/>
        <v>858.77498925009922</v>
      </c>
      <c r="F19" s="26">
        <f t="shared" si="3"/>
        <v>857.59840437450373</v>
      </c>
      <c r="G19" s="26">
        <f t="shared" si="3"/>
        <v>858.55696516684407</v>
      </c>
      <c r="H19" s="26">
        <f t="shared" si="3"/>
        <v>857.01072109920085</v>
      </c>
      <c r="I19" s="26">
        <f t="shared" si="3"/>
        <v>855.95552087516739</v>
      </c>
      <c r="J19" s="26">
        <f t="shared" si="3"/>
        <v>856.70261595979889</v>
      </c>
      <c r="K19" s="26">
        <f t="shared" si="3"/>
        <v>856.51446240919358</v>
      </c>
      <c r="L19" s="26">
        <f t="shared" si="3"/>
        <v>856.88603571521139</v>
      </c>
      <c r="M19" s="26">
        <f t="shared" si="3"/>
        <v>856.34458691412738</v>
      </c>
      <c r="N19" s="26">
        <f t="shared" si="3"/>
        <v>855.86655414434108</v>
      </c>
    </row>
    <row r="20" spans="1:14" x14ac:dyDescent="0.25">
      <c r="A20" s="68" t="s">
        <v>40</v>
      </c>
      <c r="B20" s="68"/>
      <c r="C20" s="22">
        <v>427.92661121560218</v>
      </c>
      <c r="D20" s="22">
        <v>429.35420205131339</v>
      </c>
      <c r="E20" s="22">
        <v>431.60677157995616</v>
      </c>
      <c r="F20" s="22">
        <v>431.03157178211103</v>
      </c>
      <c r="G20" s="22">
        <v>431.80768098234245</v>
      </c>
      <c r="H20" s="22">
        <v>431.1255137692782</v>
      </c>
      <c r="I20" s="22">
        <v>430.71366700337205</v>
      </c>
      <c r="J20" s="22">
        <v>431.1012540924325</v>
      </c>
      <c r="K20" s="22">
        <v>431.23923409972627</v>
      </c>
      <c r="L20" s="22">
        <v>431.26645908303368</v>
      </c>
      <c r="M20" s="22">
        <v>430.95477062833908</v>
      </c>
      <c r="N20" s="22">
        <v>430.66750096582274</v>
      </c>
    </row>
    <row r="21" spans="1:14" x14ac:dyDescent="0.25">
      <c r="A21" s="27" t="s">
        <v>41</v>
      </c>
      <c r="B21" s="27"/>
      <c r="C21" s="29">
        <v>426.91964669945781</v>
      </c>
      <c r="D21" s="29">
        <v>426.45386696157095</v>
      </c>
      <c r="E21" s="29">
        <v>427.16821767014306</v>
      </c>
      <c r="F21" s="29">
        <v>426.5668325923927</v>
      </c>
      <c r="G21" s="29">
        <v>426.74928418450156</v>
      </c>
      <c r="H21" s="29">
        <v>425.88520732992265</v>
      </c>
      <c r="I21" s="29">
        <v>425.2418538717954</v>
      </c>
      <c r="J21" s="29">
        <v>425.60136186736639</v>
      </c>
      <c r="K21" s="29">
        <v>425.27522830946737</v>
      </c>
      <c r="L21" s="29">
        <v>425.61957663217771</v>
      </c>
      <c r="M21" s="29">
        <v>425.3898162857883</v>
      </c>
      <c r="N21" s="29">
        <v>425.1990531785184</v>
      </c>
    </row>
    <row r="22" spans="1:14" x14ac:dyDescent="0.25">
      <c r="A22" s="71" t="s">
        <v>44</v>
      </c>
      <c r="B22" s="71"/>
      <c r="C22" s="26">
        <f>SUM(C23:C24)</f>
        <v>837.94874838067631</v>
      </c>
      <c r="D22" s="26">
        <f t="shared" ref="D22:N22" si="4">SUM(D23:D24)</f>
        <v>833.45127989325215</v>
      </c>
      <c r="E22" s="26">
        <f t="shared" si="4"/>
        <v>831.855792894454</v>
      </c>
      <c r="F22" s="26">
        <f t="shared" si="4"/>
        <v>830.27267241365257</v>
      </c>
      <c r="G22" s="26">
        <f t="shared" si="4"/>
        <v>830.49260611296575</v>
      </c>
      <c r="H22" s="26">
        <f t="shared" si="4"/>
        <v>833.48207323039082</v>
      </c>
      <c r="I22" s="26">
        <f t="shared" si="4"/>
        <v>833.7548057501117</v>
      </c>
      <c r="J22" s="26">
        <f t="shared" si="4"/>
        <v>834.22438167433211</v>
      </c>
      <c r="K22" s="26">
        <f t="shared" si="4"/>
        <v>834.16606795814073</v>
      </c>
      <c r="L22" s="26">
        <f t="shared" si="4"/>
        <v>832.66067192085995</v>
      </c>
      <c r="M22" s="26">
        <f t="shared" si="4"/>
        <v>834.05251309001096</v>
      </c>
      <c r="N22" s="26">
        <f t="shared" si="4"/>
        <v>834.67768322857899</v>
      </c>
    </row>
    <row r="23" spans="1:14" x14ac:dyDescent="0.25">
      <c r="A23" s="68" t="s">
        <v>42</v>
      </c>
      <c r="B23" s="68"/>
      <c r="C23" s="23">
        <v>418.74241991959275</v>
      </c>
      <c r="D23" s="22">
        <v>415.43761235629017</v>
      </c>
      <c r="E23" s="22">
        <v>414.33710214408876</v>
      </c>
      <c r="F23" s="22">
        <v>413.06467694015038</v>
      </c>
      <c r="G23" s="22">
        <v>412.87337666396309</v>
      </c>
      <c r="H23" s="22">
        <v>415.18312765624563</v>
      </c>
      <c r="I23" s="22">
        <v>414.50086415896794</v>
      </c>
      <c r="J23" s="22">
        <v>414.73731704829203</v>
      </c>
      <c r="K23" s="22">
        <v>414.86461901984228</v>
      </c>
      <c r="L23" s="22">
        <v>413.85113585222405</v>
      </c>
      <c r="M23" s="22">
        <v>414.76851417414071</v>
      </c>
      <c r="N23" s="22">
        <v>415.15838304903383</v>
      </c>
    </row>
    <row r="24" spans="1:14" x14ac:dyDescent="0.25">
      <c r="A24" s="57" t="s">
        <v>43</v>
      </c>
      <c r="B24" s="57"/>
      <c r="C24" s="23">
        <v>419.20632846108361</v>
      </c>
      <c r="D24" s="23">
        <v>418.01366753696192</v>
      </c>
      <c r="E24" s="23">
        <v>417.51869075036518</v>
      </c>
      <c r="F24" s="23">
        <v>417.20799547350219</v>
      </c>
      <c r="G24" s="23">
        <v>417.61922944900266</v>
      </c>
      <c r="H24" s="23">
        <v>418.29894557414519</v>
      </c>
      <c r="I24" s="23">
        <v>419.2539415911437</v>
      </c>
      <c r="J24" s="23">
        <v>419.48706462604002</v>
      </c>
      <c r="K24" s="23">
        <v>419.30144893829839</v>
      </c>
      <c r="L24" s="23">
        <v>418.80953606863591</v>
      </c>
      <c r="M24" s="23">
        <v>419.28399891587031</v>
      </c>
      <c r="N24" s="23">
        <v>419.51930017954516</v>
      </c>
    </row>
    <row r="25" spans="1:14" x14ac:dyDescent="0.25">
      <c r="A25" s="57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16.897509534383744</v>
      </c>
      <c r="D26" s="32">
        <f t="shared" ref="D26:N26" si="5">D19-D22</f>
        <v>22.35678911963214</v>
      </c>
      <c r="E26" s="32">
        <f t="shared" si="5"/>
        <v>26.919196355645227</v>
      </c>
      <c r="F26" s="32">
        <f t="shared" si="5"/>
        <v>27.325731960851158</v>
      </c>
      <c r="G26" s="32">
        <f t="shared" si="5"/>
        <v>28.06435905387832</v>
      </c>
      <c r="H26" s="32">
        <f t="shared" si="5"/>
        <v>23.528647868810026</v>
      </c>
      <c r="I26" s="32">
        <f t="shared" si="5"/>
        <v>22.200715125055694</v>
      </c>
      <c r="J26" s="32">
        <f t="shared" si="5"/>
        <v>22.478234285466783</v>
      </c>
      <c r="K26" s="32">
        <f t="shared" si="5"/>
        <v>22.348394451052854</v>
      </c>
      <c r="L26" s="32">
        <f t="shared" si="5"/>
        <v>24.225363794351438</v>
      </c>
      <c r="M26" s="32">
        <f t="shared" si="5"/>
        <v>22.292073824116414</v>
      </c>
      <c r="N26" s="32">
        <f t="shared" si="5"/>
        <v>21.188870915762095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1.6657786267908534</v>
      </c>
      <c r="D30" s="32">
        <f t="shared" ref="D30:N30" si="6">D17+D26+D28</f>
        <v>3.3710346018885389</v>
      </c>
      <c r="E30" s="32">
        <f t="shared" si="6"/>
        <v>10.008524288884303</v>
      </c>
      <c r="F30" s="32">
        <f t="shared" si="6"/>
        <v>11.068936775039532</v>
      </c>
      <c r="G30" s="32">
        <f t="shared" si="6"/>
        <v>12.340668380184269</v>
      </c>
      <c r="H30" s="32">
        <f t="shared" si="6"/>
        <v>4.4037283900524358</v>
      </c>
      <c r="I30" s="32">
        <f t="shared" si="6"/>
        <v>3.0896272841597465</v>
      </c>
      <c r="J30" s="32">
        <f t="shared" si="6"/>
        <v>3.1709185319068354</v>
      </c>
      <c r="K30" s="32">
        <f t="shared" si="6"/>
        <v>-0.11413035223384327</v>
      </c>
      <c r="L30" s="32">
        <f t="shared" si="6"/>
        <v>1.5235918396754187</v>
      </c>
      <c r="M30" s="32">
        <f t="shared" si="6"/>
        <v>-3.1341348203397104</v>
      </c>
      <c r="N30" s="32">
        <f t="shared" si="6"/>
        <v>-5.2632245233716048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16727.66577862679</v>
      </c>
      <c r="D32" s="21">
        <v>16731.036813228682</v>
      </c>
      <c r="E32" s="21">
        <v>16741.045337517564</v>
      </c>
      <c r="F32" s="21">
        <v>16752.114274292606</v>
      </c>
      <c r="G32" s="21">
        <v>16764.454942672786</v>
      </c>
      <c r="H32" s="21">
        <v>16768.858671062841</v>
      </c>
      <c r="I32" s="21">
        <v>16771.948298347001</v>
      </c>
      <c r="J32" s="21">
        <v>16775.119216878909</v>
      </c>
      <c r="K32" s="21">
        <v>16775.005086526671</v>
      </c>
      <c r="L32" s="21">
        <v>16776.528678366347</v>
      </c>
      <c r="M32" s="21">
        <v>16773.394543546012</v>
      </c>
      <c r="N32" s="21">
        <v>16768.131319022639</v>
      </c>
    </row>
    <row r="33" spans="1:14" ht="16.5" thickTop="1" thickBot="1" x14ac:dyDescent="0.3">
      <c r="A33" s="57"/>
      <c r="B33" s="57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9.9592169483964099E-5</v>
      </c>
      <c r="D34" s="39">
        <f t="shared" ref="D34:N34" si="7">(D32/D8)-1</f>
        <v>2.0152450715515968E-4</v>
      </c>
      <c r="E34" s="39">
        <f t="shared" si="7"/>
        <v>5.9820107986174875E-4</v>
      </c>
      <c r="F34" s="39">
        <f t="shared" si="7"/>
        <v>6.6118552049054813E-4</v>
      </c>
      <c r="G34" s="39">
        <f t="shared" si="7"/>
        <v>7.3666333563160435E-4</v>
      </c>
      <c r="H34" s="39">
        <f t="shared" si="7"/>
        <v>2.6268246746541379E-4</v>
      </c>
      <c r="I34" s="39">
        <f t="shared" si="7"/>
        <v>1.8424791721161071E-4</v>
      </c>
      <c r="J34" s="39">
        <f t="shared" si="7"/>
        <v>1.8906083392944417E-4</v>
      </c>
      <c r="K34" s="39">
        <f t="shared" si="7"/>
        <v>-6.8035493973050976E-6</v>
      </c>
      <c r="L34" s="39">
        <f t="shared" si="7"/>
        <v>9.0825119385407049E-5</v>
      </c>
      <c r="M34" s="39">
        <f t="shared" si="7"/>
        <v>-1.8681664606678972E-4</v>
      </c>
      <c r="N34" s="39">
        <f t="shared" si="7"/>
        <v>-3.1378410075011409E-4</v>
      </c>
    </row>
    <row r="35" spans="1:14" ht="15.75" thickBot="1" x14ac:dyDescent="0.3">
      <c r="A35" s="40" t="s">
        <v>15</v>
      </c>
      <c r="B35" s="41"/>
      <c r="C35" s="42">
        <f>(C32/$C$8)-1</f>
        <v>9.9592169483964099E-5</v>
      </c>
      <c r="D35" s="42">
        <f t="shared" ref="D35:N35" si="8">(D32/$C$8)-1</f>
        <v>3.0113674690190884E-4</v>
      </c>
      <c r="E35" s="42">
        <f t="shared" si="8"/>
        <v>8.995179670909792E-4</v>
      </c>
      <c r="F35" s="42">
        <f t="shared" si="8"/>
        <v>1.5612982358368388E-3</v>
      </c>
      <c r="G35" s="42">
        <f t="shared" si="8"/>
        <v>2.2991117226345281E-3</v>
      </c>
      <c r="H35" s="42">
        <f t="shared" si="8"/>
        <v>2.5623981264402129E-3</v>
      </c>
      <c r="I35" s="42">
        <f t="shared" si="8"/>
        <v>2.7471181601699257E-3</v>
      </c>
      <c r="J35" s="42">
        <f t="shared" si="8"/>
        <v>2.9366983665497504E-3</v>
      </c>
      <c r="K35" s="42">
        <f t="shared" si="8"/>
        <v>2.929874837179991E-3</v>
      </c>
      <c r="L35" s="42">
        <f t="shared" si="8"/>
        <v>3.0209660627973367E-3</v>
      </c>
      <c r="M35" s="42">
        <f t="shared" si="8"/>
        <v>2.8335850499827675E-3</v>
      </c>
      <c r="N35" s="42">
        <f t="shared" si="8"/>
        <v>2.5189118152959544E-3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1.3876365377706921</v>
      </c>
      <c r="D41" s="47">
        <v>1.3995803723120606</v>
      </c>
      <c r="E41" s="47">
        <v>1.3967957253616357</v>
      </c>
      <c r="F41" s="47">
        <v>1.3896587899653563</v>
      </c>
      <c r="G41" s="47">
        <v>1.3880565256174531</v>
      </c>
      <c r="H41" s="47">
        <v>1.3921053508718673</v>
      </c>
      <c r="I41" s="47">
        <v>1.3972515345558516</v>
      </c>
      <c r="J41" s="47">
        <v>1.4062307762896382</v>
      </c>
      <c r="K41" s="47">
        <v>1.4054510743549189</v>
      </c>
      <c r="L41" s="47">
        <v>1.4142311749199223</v>
      </c>
      <c r="M41" s="47">
        <v>1.4218682965645724</v>
      </c>
      <c r="N41" s="47">
        <v>1.4239943376248951</v>
      </c>
    </row>
    <row r="43" spans="1:14" x14ac:dyDescent="0.25">
      <c r="A43" s="48" t="s">
        <v>31</v>
      </c>
      <c r="B43" s="48"/>
      <c r="C43" s="49">
        <v>143.38321383195756</v>
      </c>
      <c r="D43" s="49">
        <v>147.39142855967592</v>
      </c>
      <c r="E43" s="49">
        <v>146.21871196096905</v>
      </c>
      <c r="F43" s="49">
        <v>144.67141327581558</v>
      </c>
      <c r="G43" s="49">
        <v>143.20333177657236</v>
      </c>
      <c r="H43" s="49">
        <v>144.6172022089394</v>
      </c>
      <c r="I43" s="49">
        <v>143.23468004080618</v>
      </c>
      <c r="J43" s="49">
        <v>141.65816919170473</v>
      </c>
      <c r="K43" s="49">
        <v>140.97863046412218</v>
      </c>
      <c r="L43" s="49">
        <v>139.03299067930737</v>
      </c>
      <c r="M43" s="49">
        <v>138.20839659934171</v>
      </c>
      <c r="N43" s="49">
        <v>135.52140201311275</v>
      </c>
    </row>
    <row r="44" spans="1:14" x14ac:dyDescent="0.25">
      <c r="A44" s="19" t="s">
        <v>47</v>
      </c>
      <c r="B44" s="19"/>
      <c r="C44" s="50">
        <v>145.09199072452776</v>
      </c>
      <c r="D44" s="50">
        <v>147.39142855967597</v>
      </c>
      <c r="E44" s="50">
        <v>145.88522348537091</v>
      </c>
      <c r="F44" s="50">
        <v>144.04334876331586</v>
      </c>
      <c r="G44" s="50">
        <v>142.31741815995585</v>
      </c>
      <c r="H44" s="50">
        <v>143.45770014548219</v>
      </c>
      <c r="I44" s="50">
        <v>141.85864282018562</v>
      </c>
      <c r="J44" s="50">
        <v>140.1143616305547</v>
      </c>
      <c r="K44" s="50">
        <v>139.2622094852467</v>
      </c>
      <c r="L44" s="50">
        <v>137.21361196921546</v>
      </c>
      <c r="M44" s="50">
        <v>136.2755092435508</v>
      </c>
      <c r="N44" s="50">
        <v>133.5217835202503</v>
      </c>
    </row>
    <row r="45" spans="1:14" x14ac:dyDescent="0.25">
      <c r="A45" s="51" t="s">
        <v>48</v>
      </c>
      <c r="B45" s="51"/>
      <c r="C45" s="52">
        <v>141.76671745681764</v>
      </c>
      <c r="D45" s="52">
        <v>147.39142855967594</v>
      </c>
      <c r="E45" s="52">
        <v>146.53718876729587</v>
      </c>
      <c r="F45" s="52">
        <v>145.28178823143125</v>
      </c>
      <c r="G45" s="52">
        <v>144.08043531076473</v>
      </c>
      <c r="H45" s="52">
        <v>145.78406289130584</v>
      </c>
      <c r="I45" s="52">
        <v>144.64559254897341</v>
      </c>
      <c r="J45" s="52">
        <v>143.25850610225999</v>
      </c>
      <c r="K45" s="52">
        <v>142.77789362603488</v>
      </c>
      <c r="L45" s="52">
        <v>140.96212213839868</v>
      </c>
      <c r="M45" s="52">
        <v>140.28262512919071</v>
      </c>
      <c r="N45" s="52">
        <v>137.68578755816574</v>
      </c>
    </row>
    <row r="47" spans="1:14" x14ac:dyDescent="0.25">
      <c r="A47" s="48" t="s">
        <v>32</v>
      </c>
      <c r="B47" s="48"/>
      <c r="C47" s="49">
        <v>74.97189601805367</v>
      </c>
      <c r="D47" s="49">
        <v>74.656771296142082</v>
      </c>
      <c r="E47" s="49">
        <v>74.772731922562286</v>
      </c>
      <c r="F47" s="49">
        <v>74.914065577991281</v>
      </c>
      <c r="G47" s="49">
        <v>75.041302839578194</v>
      </c>
      <c r="H47" s="49">
        <v>74.922361912447371</v>
      </c>
      <c r="I47" s="49">
        <v>75.039741593017226</v>
      </c>
      <c r="J47" s="49">
        <v>75.173605602148683</v>
      </c>
      <c r="K47" s="49">
        <v>75.230379343584985</v>
      </c>
      <c r="L47" s="49">
        <v>75.398849186002693</v>
      </c>
      <c r="M47" s="49">
        <v>75.467828764940009</v>
      </c>
      <c r="N47" s="49">
        <v>75.705065939961102</v>
      </c>
    </row>
    <row r="48" spans="1:14" x14ac:dyDescent="0.25">
      <c r="A48" s="19" t="s">
        <v>45</v>
      </c>
      <c r="B48" s="19"/>
      <c r="C48" s="50">
        <v>72.55224557363448</v>
      </c>
      <c r="D48" s="50">
        <v>72.356493768798089</v>
      </c>
      <c r="E48" s="50">
        <v>72.499228076832168</v>
      </c>
      <c r="F48" s="50">
        <v>72.670789520406515</v>
      </c>
      <c r="G48" s="50">
        <v>72.832007281155555</v>
      </c>
      <c r="H48" s="50">
        <v>72.73118930937099</v>
      </c>
      <c r="I48" s="50">
        <v>72.877152426427983</v>
      </c>
      <c r="J48" s="50">
        <v>73.037514429846453</v>
      </c>
      <c r="K48" s="50">
        <v>73.114203438405738</v>
      </c>
      <c r="L48" s="50">
        <v>73.30493400358904</v>
      </c>
      <c r="M48" s="50">
        <v>73.393925623854372</v>
      </c>
      <c r="N48" s="50">
        <v>73.65570231219553</v>
      </c>
    </row>
    <row r="49" spans="1:14" x14ac:dyDescent="0.25">
      <c r="A49" s="51" t="s">
        <v>46</v>
      </c>
      <c r="B49" s="51"/>
      <c r="C49" s="52">
        <v>77.376218339092787</v>
      </c>
      <c r="D49" s="52">
        <v>76.947288524831208</v>
      </c>
      <c r="E49" s="52">
        <v>77.032871115212544</v>
      </c>
      <c r="F49" s="52">
        <v>77.147351894980119</v>
      </c>
      <c r="G49" s="52">
        <v>77.256743592387963</v>
      </c>
      <c r="H49" s="52">
        <v>77.134745035603942</v>
      </c>
      <c r="I49" s="52">
        <v>77.23461133641608</v>
      </c>
      <c r="J49" s="52">
        <v>77.349940449969935</v>
      </c>
      <c r="K49" s="52">
        <v>77.393840595096123</v>
      </c>
      <c r="L49" s="52">
        <v>77.541511051896435</v>
      </c>
      <c r="M49" s="52">
        <v>77.598358986502276</v>
      </c>
      <c r="N49" s="52">
        <v>77.810592977678425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A2EBC-8B98-44FF-BA65-1FED230C53A6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12890</v>
      </c>
      <c r="D8" s="21">
        <v>12979.997297741693</v>
      </c>
      <c r="E8" s="21">
        <v>13070.602158953629</v>
      </c>
      <c r="F8" s="21">
        <v>13167.607634459458</v>
      </c>
      <c r="G8" s="21">
        <v>13266.651638254752</v>
      </c>
      <c r="H8" s="21">
        <v>13370.022271056154</v>
      </c>
      <c r="I8" s="21">
        <v>13470.494100212312</v>
      </c>
      <c r="J8" s="21">
        <v>13571.471366456541</v>
      </c>
      <c r="K8" s="21">
        <v>13676.133001602138</v>
      </c>
      <c r="L8" s="21">
        <v>13780.977126814489</v>
      </c>
      <c r="M8" s="21">
        <v>13887.981957591366</v>
      </c>
      <c r="N8" s="21">
        <v>13993.265191021965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115.00955083167959</v>
      </c>
      <c r="D10" s="26">
        <f t="shared" ref="D10:N10" si="0">SUM(D11:D12)</f>
        <v>118.90045039660451</v>
      </c>
      <c r="E10" s="26">
        <f t="shared" si="0"/>
        <v>121.49360117079567</v>
      </c>
      <c r="F10" s="26">
        <f t="shared" si="0"/>
        <v>123.51477899094836</v>
      </c>
      <c r="G10" s="26">
        <f t="shared" si="0"/>
        <v>125.89211627495278</v>
      </c>
      <c r="H10" s="26">
        <f t="shared" si="0"/>
        <v>128.66280004917462</v>
      </c>
      <c r="I10" s="26">
        <f t="shared" si="0"/>
        <v>131.29760087599513</v>
      </c>
      <c r="J10" s="26">
        <f t="shared" si="0"/>
        <v>134.12372692229505</v>
      </c>
      <c r="K10" s="26">
        <f t="shared" si="0"/>
        <v>135.72359600986425</v>
      </c>
      <c r="L10" s="26">
        <f t="shared" si="0"/>
        <v>137.95908552841408</v>
      </c>
      <c r="M10" s="26">
        <f t="shared" si="0"/>
        <v>139.79814028810469</v>
      </c>
      <c r="N10" s="26">
        <f t="shared" si="0"/>
        <v>140.64207933324516</v>
      </c>
    </row>
    <row r="11" spans="1:14" x14ac:dyDescent="0.25">
      <c r="A11" s="60" t="s">
        <v>34</v>
      </c>
      <c r="B11" s="18"/>
      <c r="C11" s="22">
        <v>58.943271933258607</v>
      </c>
      <c r="D11" s="22">
        <v>60.807862552590414</v>
      </c>
      <c r="E11" s="22">
        <v>62.347315091839455</v>
      </c>
      <c r="F11" s="22">
        <v>63.274497326099961</v>
      </c>
      <c r="G11" s="22">
        <v>64.490515578312127</v>
      </c>
      <c r="H11" s="22">
        <v>66.097058975142801</v>
      </c>
      <c r="I11" s="22">
        <v>67.448469579921223</v>
      </c>
      <c r="J11" s="22">
        <v>68.736416532115527</v>
      </c>
      <c r="K11" s="22">
        <v>69.485285995480737</v>
      </c>
      <c r="L11" s="22">
        <v>70.837160612435241</v>
      </c>
      <c r="M11" s="22">
        <v>71.618243434937852</v>
      </c>
      <c r="N11" s="22">
        <v>72.233092104687856</v>
      </c>
    </row>
    <row r="12" spans="1:14" x14ac:dyDescent="0.25">
      <c r="A12" s="27" t="s">
        <v>35</v>
      </c>
      <c r="B12" s="28"/>
      <c r="C12" s="29">
        <v>56.066278898420983</v>
      </c>
      <c r="D12" s="29">
        <v>58.092587844014098</v>
      </c>
      <c r="E12" s="29">
        <v>59.146286078956216</v>
      </c>
      <c r="F12" s="29">
        <v>60.240281664848396</v>
      </c>
      <c r="G12" s="29">
        <v>61.401600696640656</v>
      </c>
      <c r="H12" s="29">
        <v>62.56574107403182</v>
      </c>
      <c r="I12" s="29">
        <v>63.849131296073907</v>
      </c>
      <c r="J12" s="29">
        <v>65.387310390179522</v>
      </c>
      <c r="K12" s="29">
        <v>66.238310014383515</v>
      </c>
      <c r="L12" s="29">
        <v>67.121924915978838</v>
      </c>
      <c r="M12" s="29">
        <v>68.179896853166838</v>
      </c>
      <c r="N12" s="29">
        <v>68.408987228557308</v>
      </c>
    </row>
    <row r="13" spans="1:14" x14ac:dyDescent="0.25">
      <c r="A13" s="63" t="s">
        <v>36</v>
      </c>
      <c r="B13" s="18"/>
      <c r="C13" s="26">
        <f>SUM(C14:C15)</f>
        <v>133.51937787165593</v>
      </c>
      <c r="D13" s="26">
        <f t="shared" ref="D13:N13" si="1">SUM(D14:D15)</f>
        <v>138.48601163744348</v>
      </c>
      <c r="E13" s="26">
        <f t="shared" si="1"/>
        <v>137.85331430431782</v>
      </c>
      <c r="F13" s="26">
        <f t="shared" si="1"/>
        <v>137.5235225976669</v>
      </c>
      <c r="G13" s="26">
        <f t="shared" si="1"/>
        <v>137.44001314432518</v>
      </c>
      <c r="H13" s="26">
        <f t="shared" si="1"/>
        <v>140.53303402309075</v>
      </c>
      <c r="I13" s="26">
        <f t="shared" si="1"/>
        <v>141.19358690274214</v>
      </c>
      <c r="J13" s="26">
        <f t="shared" si="1"/>
        <v>142.00572265131137</v>
      </c>
      <c r="K13" s="26">
        <f t="shared" si="1"/>
        <v>143.5799836129209</v>
      </c>
      <c r="L13" s="26">
        <f t="shared" si="1"/>
        <v>144.23140756538078</v>
      </c>
      <c r="M13" s="26">
        <f t="shared" si="1"/>
        <v>146.501474118674</v>
      </c>
      <c r="N13" s="26">
        <f t="shared" si="1"/>
        <v>146.71756268305472</v>
      </c>
    </row>
    <row r="14" spans="1:14" x14ac:dyDescent="0.25">
      <c r="A14" s="60" t="s">
        <v>37</v>
      </c>
      <c r="B14" s="18"/>
      <c r="C14" s="22">
        <v>64.565832798465678</v>
      </c>
      <c r="D14" s="22">
        <v>66.109707033546201</v>
      </c>
      <c r="E14" s="22">
        <v>65.921815915787093</v>
      </c>
      <c r="F14" s="22">
        <v>65.925051560077463</v>
      </c>
      <c r="G14" s="22">
        <v>66.118940305262626</v>
      </c>
      <c r="H14" s="22">
        <v>67.893975626835825</v>
      </c>
      <c r="I14" s="22">
        <v>68.668915562695716</v>
      </c>
      <c r="J14" s="22">
        <v>69.505618914585156</v>
      </c>
      <c r="K14" s="22">
        <v>70.820819916189791</v>
      </c>
      <c r="L14" s="22">
        <v>71.605520714826696</v>
      </c>
      <c r="M14" s="22">
        <v>73.255046584479828</v>
      </c>
      <c r="N14" s="22">
        <v>73.694919164354005</v>
      </c>
    </row>
    <row r="15" spans="1:14" x14ac:dyDescent="0.25">
      <c r="A15" s="61" t="s">
        <v>38</v>
      </c>
      <c r="B15" s="12"/>
      <c r="C15" s="23">
        <v>68.953545073190242</v>
      </c>
      <c r="D15" s="23">
        <v>72.376304603897282</v>
      </c>
      <c r="E15" s="23">
        <v>71.931498388530727</v>
      </c>
      <c r="F15" s="23">
        <v>71.598471037589434</v>
      </c>
      <c r="G15" s="23">
        <v>71.321072839062552</v>
      </c>
      <c r="H15" s="23">
        <v>72.63905839625491</v>
      </c>
      <c r="I15" s="23">
        <v>72.524671340046439</v>
      </c>
      <c r="J15" s="23">
        <v>72.500103736726203</v>
      </c>
      <c r="K15" s="23">
        <v>72.759163696731093</v>
      </c>
      <c r="L15" s="23">
        <v>72.625886850554082</v>
      </c>
      <c r="M15" s="23">
        <v>73.246427534194169</v>
      </c>
      <c r="N15" s="23">
        <v>73.022643518700718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-18.509827039976344</v>
      </c>
      <c r="D17" s="32">
        <f t="shared" ref="D17:N17" si="2">D10-D13</f>
        <v>-19.58556124083897</v>
      </c>
      <c r="E17" s="32">
        <f t="shared" si="2"/>
        <v>-16.359713133522149</v>
      </c>
      <c r="F17" s="32">
        <f t="shared" si="2"/>
        <v>-14.008743606718539</v>
      </c>
      <c r="G17" s="32">
        <f t="shared" si="2"/>
        <v>-11.547896869372394</v>
      </c>
      <c r="H17" s="32">
        <f t="shared" si="2"/>
        <v>-11.870233973916129</v>
      </c>
      <c r="I17" s="32">
        <f t="shared" si="2"/>
        <v>-9.8959860267470106</v>
      </c>
      <c r="J17" s="32">
        <f t="shared" si="2"/>
        <v>-7.8819957290163245</v>
      </c>
      <c r="K17" s="32">
        <f t="shared" si="2"/>
        <v>-7.8563876030566462</v>
      </c>
      <c r="L17" s="32">
        <f t="shared" si="2"/>
        <v>-6.272322036966699</v>
      </c>
      <c r="M17" s="32">
        <f t="shared" si="2"/>
        <v>-6.7033338305693064</v>
      </c>
      <c r="N17" s="32">
        <f t="shared" si="2"/>
        <v>-6.0754833498095593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638.9249290061839</v>
      </c>
      <c r="D19" s="26">
        <f t="shared" ref="D19:N19" si="3">SUM(D20:D21)</f>
        <v>640.68618488715106</v>
      </c>
      <c r="E19" s="26">
        <f t="shared" si="3"/>
        <v>642.16578998401656</v>
      </c>
      <c r="F19" s="26">
        <f t="shared" si="3"/>
        <v>641.10909546007338</v>
      </c>
      <c r="G19" s="26">
        <f t="shared" si="3"/>
        <v>642.54038047206336</v>
      </c>
      <c r="H19" s="26">
        <f t="shared" si="3"/>
        <v>642.24496794791435</v>
      </c>
      <c r="I19" s="26">
        <f t="shared" si="3"/>
        <v>641.5603611579304</v>
      </c>
      <c r="J19" s="26">
        <f t="shared" si="3"/>
        <v>642.50859598394823</v>
      </c>
      <c r="K19" s="26">
        <f t="shared" si="3"/>
        <v>642.15821675078996</v>
      </c>
      <c r="L19" s="26">
        <f t="shared" si="3"/>
        <v>642.79412600660532</v>
      </c>
      <c r="M19" s="26">
        <f t="shared" si="3"/>
        <v>642.12726951267064</v>
      </c>
      <c r="N19" s="26">
        <f t="shared" si="3"/>
        <v>641.7026001762863</v>
      </c>
    </row>
    <row r="20" spans="1:14" x14ac:dyDescent="0.25">
      <c r="A20" s="68" t="s">
        <v>40</v>
      </c>
      <c r="B20" s="68"/>
      <c r="C20" s="22">
        <v>319.48933293340315</v>
      </c>
      <c r="D20" s="22">
        <v>321.16892332584285</v>
      </c>
      <c r="E20" s="22">
        <v>322.03676526770323</v>
      </c>
      <c r="F20" s="22">
        <v>322.16037074221066</v>
      </c>
      <c r="G20" s="22">
        <v>322.8454416062504</v>
      </c>
      <c r="H20" s="22">
        <v>322.46325197516802</v>
      </c>
      <c r="I20" s="22">
        <v>322.53757931671993</v>
      </c>
      <c r="J20" s="22">
        <v>323.04930695153121</v>
      </c>
      <c r="K20" s="22">
        <v>322.80692773512703</v>
      </c>
      <c r="L20" s="22">
        <v>323.22575601171218</v>
      </c>
      <c r="M20" s="22">
        <v>322.89168390771903</v>
      </c>
      <c r="N20" s="22">
        <v>322.63904848311853</v>
      </c>
    </row>
    <row r="21" spans="1:14" x14ac:dyDescent="0.25">
      <c r="A21" s="27" t="s">
        <v>41</v>
      </c>
      <c r="B21" s="27"/>
      <c r="C21" s="29">
        <v>319.43559607278075</v>
      </c>
      <c r="D21" s="29">
        <v>319.51726156130826</v>
      </c>
      <c r="E21" s="29">
        <v>320.12902471631332</v>
      </c>
      <c r="F21" s="29">
        <v>318.94872471786277</v>
      </c>
      <c r="G21" s="29">
        <v>319.69493886581296</v>
      </c>
      <c r="H21" s="29">
        <v>319.78171597274627</v>
      </c>
      <c r="I21" s="29">
        <v>319.02278184121042</v>
      </c>
      <c r="J21" s="29">
        <v>319.45928903241696</v>
      </c>
      <c r="K21" s="29">
        <v>319.35128901566287</v>
      </c>
      <c r="L21" s="29">
        <v>319.56836999489315</v>
      </c>
      <c r="M21" s="29">
        <v>319.23558560495155</v>
      </c>
      <c r="N21" s="29">
        <v>319.06355169316771</v>
      </c>
    </row>
    <row r="22" spans="1:14" x14ac:dyDescent="0.25">
      <c r="A22" s="71" t="s">
        <v>44</v>
      </c>
      <c r="B22" s="71"/>
      <c r="C22" s="26">
        <f>SUM(C23:C24)</f>
        <v>530.41780422451734</v>
      </c>
      <c r="D22" s="26">
        <f t="shared" ref="D22:N22" si="4">SUM(D23:D24)</f>
        <v>530.49576243437616</v>
      </c>
      <c r="E22" s="26">
        <f t="shared" si="4"/>
        <v>528.80060134466214</v>
      </c>
      <c r="F22" s="26">
        <f t="shared" si="4"/>
        <v>528.05634805806233</v>
      </c>
      <c r="G22" s="26">
        <f t="shared" si="4"/>
        <v>527.62185080128734</v>
      </c>
      <c r="H22" s="26">
        <f t="shared" si="4"/>
        <v>529.90290481783927</v>
      </c>
      <c r="I22" s="26">
        <f t="shared" si="4"/>
        <v>530.68710888695477</v>
      </c>
      <c r="J22" s="26">
        <f t="shared" si="4"/>
        <v>529.96496510933684</v>
      </c>
      <c r="K22" s="26">
        <f t="shared" si="4"/>
        <v>529.45770393538373</v>
      </c>
      <c r="L22" s="26">
        <f t="shared" si="4"/>
        <v>529.51697319275945</v>
      </c>
      <c r="M22" s="26">
        <f t="shared" si="4"/>
        <v>530.14070225150158</v>
      </c>
      <c r="N22" s="26">
        <f t="shared" si="4"/>
        <v>530.44280931977107</v>
      </c>
    </row>
    <row r="23" spans="1:14" x14ac:dyDescent="0.25">
      <c r="A23" s="68" t="s">
        <v>42</v>
      </c>
      <c r="B23" s="68"/>
      <c r="C23" s="23">
        <v>264.76920151941522</v>
      </c>
      <c r="D23" s="22">
        <v>264.13762771165511</v>
      </c>
      <c r="E23" s="22">
        <v>262.38749243985927</v>
      </c>
      <c r="F23" s="22">
        <v>262.93930552086124</v>
      </c>
      <c r="G23" s="22">
        <v>261.75003548365544</v>
      </c>
      <c r="H23" s="22">
        <v>262.44595470931722</v>
      </c>
      <c r="I23" s="22">
        <v>263.21084377980998</v>
      </c>
      <c r="J23" s="22">
        <v>262.83792782705098</v>
      </c>
      <c r="K23" s="22">
        <v>262.41403941732221</v>
      </c>
      <c r="L23" s="22">
        <v>262.70307057732379</v>
      </c>
      <c r="M23" s="22">
        <v>263.35778195584669</v>
      </c>
      <c r="N23" s="22">
        <v>263.49402672482785</v>
      </c>
    </row>
    <row r="24" spans="1:14" x14ac:dyDescent="0.25">
      <c r="A24" s="61" t="s">
        <v>43</v>
      </c>
      <c r="B24" s="61"/>
      <c r="C24" s="23">
        <v>265.64860270510206</v>
      </c>
      <c r="D24" s="23">
        <v>266.35813472272105</v>
      </c>
      <c r="E24" s="23">
        <v>266.41310890480287</v>
      </c>
      <c r="F24" s="23">
        <v>265.11704253720109</v>
      </c>
      <c r="G24" s="23">
        <v>265.87181531763184</v>
      </c>
      <c r="H24" s="23">
        <v>267.45695010852205</v>
      </c>
      <c r="I24" s="23">
        <v>267.4762651071448</v>
      </c>
      <c r="J24" s="23">
        <v>267.12703728228581</v>
      </c>
      <c r="K24" s="23">
        <v>267.04366451806152</v>
      </c>
      <c r="L24" s="23">
        <v>266.81390261543567</v>
      </c>
      <c r="M24" s="23">
        <v>266.78292029565495</v>
      </c>
      <c r="N24" s="23">
        <v>266.94878259494322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108.50712478166656</v>
      </c>
      <c r="D26" s="32">
        <f t="shared" ref="D26:N26" si="5">D19-D22</f>
        <v>110.1904224527749</v>
      </c>
      <c r="E26" s="32">
        <f t="shared" si="5"/>
        <v>113.36518863935441</v>
      </c>
      <c r="F26" s="32">
        <f t="shared" si="5"/>
        <v>113.05274740201105</v>
      </c>
      <c r="G26" s="32">
        <f t="shared" si="5"/>
        <v>114.91852967077602</v>
      </c>
      <c r="H26" s="32">
        <f t="shared" si="5"/>
        <v>112.34206313007508</v>
      </c>
      <c r="I26" s="32">
        <f t="shared" si="5"/>
        <v>110.87325227097563</v>
      </c>
      <c r="J26" s="32">
        <f t="shared" si="5"/>
        <v>112.54363087461138</v>
      </c>
      <c r="K26" s="32">
        <f t="shared" si="5"/>
        <v>112.70051281540623</v>
      </c>
      <c r="L26" s="32">
        <f t="shared" si="5"/>
        <v>113.27715281384587</v>
      </c>
      <c r="M26" s="32">
        <f t="shared" si="5"/>
        <v>111.98656726116906</v>
      </c>
      <c r="N26" s="32">
        <f t="shared" si="5"/>
        <v>111.25979085651522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89.997297741690218</v>
      </c>
      <c r="D30" s="32">
        <f t="shared" ref="D30:N30" si="6">D17+D26+D28</f>
        <v>90.604861211935926</v>
      </c>
      <c r="E30" s="32">
        <f t="shared" si="6"/>
        <v>97.005475505832266</v>
      </c>
      <c r="F30" s="32">
        <f t="shared" si="6"/>
        <v>99.044003795292511</v>
      </c>
      <c r="G30" s="32">
        <f t="shared" si="6"/>
        <v>103.37063280140363</v>
      </c>
      <c r="H30" s="32">
        <f t="shared" si="6"/>
        <v>100.47182915615895</v>
      </c>
      <c r="I30" s="32">
        <f t="shared" si="6"/>
        <v>100.97726624422862</v>
      </c>
      <c r="J30" s="32">
        <f t="shared" si="6"/>
        <v>104.66163514559506</v>
      </c>
      <c r="K30" s="32">
        <f t="shared" si="6"/>
        <v>104.84412521234958</v>
      </c>
      <c r="L30" s="32">
        <f t="shared" si="6"/>
        <v>107.00483077687917</v>
      </c>
      <c r="M30" s="32">
        <f t="shared" si="6"/>
        <v>105.28323343059975</v>
      </c>
      <c r="N30" s="32">
        <f t="shared" si="6"/>
        <v>105.18430750670566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12979.997297741693</v>
      </c>
      <c r="D32" s="21">
        <v>13070.602158953629</v>
      </c>
      <c r="E32" s="21">
        <v>13167.607634459458</v>
      </c>
      <c r="F32" s="21">
        <v>13266.651638254752</v>
      </c>
      <c r="G32" s="21">
        <v>13370.022271056154</v>
      </c>
      <c r="H32" s="21">
        <v>13470.494100212312</v>
      </c>
      <c r="I32" s="21">
        <v>13571.471366456541</v>
      </c>
      <c r="J32" s="21">
        <v>13676.133001602138</v>
      </c>
      <c r="K32" s="21">
        <v>13780.977126814489</v>
      </c>
      <c r="L32" s="21">
        <v>13887.981957591366</v>
      </c>
      <c r="M32" s="21">
        <v>13993.265191021965</v>
      </c>
      <c r="N32" s="21">
        <v>14098.449498528675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6.9819470707286335E-3</v>
      </c>
      <c r="D34" s="39">
        <f t="shared" ref="D34:N34" si="7">(D32/D8)-1</f>
        <v>6.980345152128864E-3</v>
      </c>
      <c r="E34" s="39">
        <f t="shared" si="7"/>
        <v>7.4216531362618632E-3</v>
      </c>
      <c r="F34" s="39">
        <f t="shared" si="7"/>
        <v>7.5217918504875136E-3</v>
      </c>
      <c r="G34" s="39">
        <f t="shared" si="7"/>
        <v>7.7917650677832295E-3</v>
      </c>
      <c r="H34" s="39">
        <f t="shared" si="7"/>
        <v>7.5147091844165459E-3</v>
      </c>
      <c r="I34" s="39">
        <f t="shared" si="7"/>
        <v>7.4961813199292404E-3</v>
      </c>
      <c r="J34" s="39">
        <f t="shared" si="7"/>
        <v>7.7118856400699709E-3</v>
      </c>
      <c r="K34" s="39">
        <f t="shared" si="7"/>
        <v>7.6662112894096968E-3</v>
      </c>
      <c r="L34" s="39">
        <f t="shared" si="7"/>
        <v>7.7646766112593468E-3</v>
      </c>
      <c r="M34" s="39">
        <f t="shared" si="7"/>
        <v>7.5808878318026629E-3</v>
      </c>
      <c r="N34" s="39">
        <f t="shared" si="7"/>
        <v>7.5167808278366888E-3</v>
      </c>
    </row>
    <row r="35" spans="1:14" ht="15.75" thickBot="1" x14ac:dyDescent="0.3">
      <c r="A35" s="40" t="s">
        <v>15</v>
      </c>
      <c r="B35" s="41"/>
      <c r="C35" s="42">
        <f>(C32/$C$8)-1</f>
        <v>6.9819470707286335E-3</v>
      </c>
      <c r="D35" s="42">
        <f t="shared" ref="D35:N35" si="8">(D32/$C$8)-1</f>
        <v>1.4011028623245103E-2</v>
      </c>
      <c r="E35" s="42">
        <f t="shared" si="8"/>
        <v>2.1536666754030875E-2</v>
      </c>
      <c r="F35" s="42">
        <f t="shared" si="8"/>
        <v>2.9220452928995444E-2</v>
      </c>
      <c r="G35" s="42">
        <f t="shared" si="8"/>
        <v>3.7239896901175573E-2</v>
      </c>
      <c r="H35" s="42">
        <f t="shared" si="8"/>
        <v>4.503445308086218E-2</v>
      </c>
      <c r="I35" s="42">
        <f t="shared" si="8"/>
        <v>5.2868220826729262E-2</v>
      </c>
      <c r="J35" s="42">
        <f t="shared" si="8"/>
        <v>6.0987820139809079E-2</v>
      </c>
      <c r="K35" s="42">
        <f t="shared" si="8"/>
        <v>6.9121576944491059E-2</v>
      </c>
      <c r="L35" s="42">
        <f t="shared" si="8"/>
        <v>7.742296024758466E-2</v>
      </c>
      <c r="M35" s="42">
        <f t="shared" si="8"/>
        <v>8.5590782856630243E-2</v>
      </c>
      <c r="N35" s="42">
        <f t="shared" si="8"/>
        <v>9.3750930840083457E-2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1.3468472816995014</v>
      </c>
      <c r="D41" s="47">
        <v>1.3579405137603908</v>
      </c>
      <c r="E41" s="47">
        <v>1.3557211003064016</v>
      </c>
      <c r="F41" s="47">
        <v>1.3493564069562238</v>
      </c>
      <c r="G41" s="47">
        <v>1.3479636115297344</v>
      </c>
      <c r="H41" s="47">
        <v>1.3523247146770387</v>
      </c>
      <c r="I41" s="47">
        <v>1.3573614472613427</v>
      </c>
      <c r="J41" s="47">
        <v>1.3666178251173016</v>
      </c>
      <c r="K41" s="47">
        <v>1.3660978828930848</v>
      </c>
      <c r="L41" s="47">
        <v>1.3743546059576186</v>
      </c>
      <c r="M41" s="47">
        <v>1.381963061984876</v>
      </c>
      <c r="N41" s="47">
        <v>1.3842705240700734</v>
      </c>
    </row>
    <row r="43" spans="1:14" x14ac:dyDescent="0.25">
      <c r="A43" s="48" t="s">
        <v>31</v>
      </c>
      <c r="B43" s="48"/>
      <c r="C43" s="49">
        <v>91.172011324595317</v>
      </c>
      <c r="D43" s="49">
        <v>93.743963218594686</v>
      </c>
      <c r="E43" s="49">
        <v>93.020299075699853</v>
      </c>
      <c r="F43" s="49">
        <v>92.058218280585862</v>
      </c>
      <c r="G43" s="49">
        <v>91.146117466637023</v>
      </c>
      <c r="H43" s="49">
        <v>92.080670673162231</v>
      </c>
      <c r="I43" s="49">
        <v>91.25354855821729</v>
      </c>
      <c r="J43" s="49">
        <v>90.307083114162253</v>
      </c>
      <c r="K43" s="49">
        <v>89.909228908264623</v>
      </c>
      <c r="L43" s="49">
        <v>88.720948326363398</v>
      </c>
      <c r="M43" s="49">
        <v>88.249606035213176</v>
      </c>
      <c r="N43" s="49">
        <v>86.639034051720031</v>
      </c>
    </row>
    <row r="44" spans="1:14" x14ac:dyDescent="0.25">
      <c r="A44" s="19" t="s">
        <v>47</v>
      </c>
      <c r="B44" s="19"/>
      <c r="C44" s="50">
        <v>92.285614481863874</v>
      </c>
      <c r="D44" s="50">
        <v>93.743963218594715</v>
      </c>
      <c r="E44" s="50">
        <v>92.79058174473532</v>
      </c>
      <c r="F44" s="50">
        <v>91.623050768695407</v>
      </c>
      <c r="G44" s="50">
        <v>90.514359549297581</v>
      </c>
      <c r="H44" s="50">
        <v>91.247378040276885</v>
      </c>
      <c r="I44" s="50">
        <v>90.254526425315063</v>
      </c>
      <c r="J44" s="50">
        <v>89.192708030816135</v>
      </c>
      <c r="K44" s="50">
        <v>88.693344421987007</v>
      </c>
      <c r="L44" s="50">
        <v>87.416153156646971</v>
      </c>
      <c r="M44" s="50">
        <v>86.870471399141806</v>
      </c>
      <c r="N44" s="50">
        <v>85.198789044716889</v>
      </c>
    </row>
    <row r="45" spans="1:14" x14ac:dyDescent="0.25">
      <c r="A45" s="51" t="s">
        <v>48</v>
      </c>
      <c r="B45" s="51"/>
      <c r="C45" s="52">
        <v>90.153362397422569</v>
      </c>
      <c r="D45" s="52">
        <v>93.743963218594715</v>
      </c>
      <c r="E45" s="52">
        <v>93.231825245704414</v>
      </c>
      <c r="F45" s="52">
        <v>92.462574781280551</v>
      </c>
      <c r="G45" s="52">
        <v>91.739723978748444</v>
      </c>
      <c r="H45" s="52">
        <v>92.873408473060891</v>
      </c>
      <c r="I45" s="52">
        <v>92.22005761267117</v>
      </c>
      <c r="J45" s="52">
        <v>91.401892515158494</v>
      </c>
      <c r="K45" s="52">
        <v>91.125171004043295</v>
      </c>
      <c r="L45" s="52">
        <v>90.046115565690272</v>
      </c>
      <c r="M45" s="52">
        <v>89.673406920804339</v>
      </c>
      <c r="N45" s="52">
        <v>88.142763182705735</v>
      </c>
    </row>
    <row r="47" spans="1:14" x14ac:dyDescent="0.25">
      <c r="A47" s="48" t="s">
        <v>32</v>
      </c>
      <c r="B47" s="48"/>
      <c r="C47" s="49">
        <v>80.56562746631144</v>
      </c>
      <c r="D47" s="49">
        <v>80.226729868204785</v>
      </c>
      <c r="E47" s="49">
        <v>80.318617590221152</v>
      </c>
      <c r="F47" s="49">
        <v>80.444261566235582</v>
      </c>
      <c r="G47" s="49">
        <v>80.557573975793176</v>
      </c>
      <c r="H47" s="49">
        <v>80.432060200449882</v>
      </c>
      <c r="I47" s="49">
        <v>80.537831761507562</v>
      </c>
      <c r="J47" s="49">
        <v>80.654910539837772</v>
      </c>
      <c r="K47" s="49">
        <v>80.699559286152137</v>
      </c>
      <c r="L47" s="49">
        <v>80.853540205248251</v>
      </c>
      <c r="M47" s="49">
        <v>80.90129574719586</v>
      </c>
      <c r="N47" s="49">
        <v>81.119677494354221</v>
      </c>
    </row>
    <row r="48" spans="1:14" x14ac:dyDescent="0.25">
      <c r="A48" s="19" t="s">
        <v>45</v>
      </c>
      <c r="B48" s="19"/>
      <c r="C48" s="50">
        <v>78.444094900394418</v>
      </c>
      <c r="D48" s="50">
        <v>78.241217960442427</v>
      </c>
      <c r="E48" s="50">
        <v>78.369511296195725</v>
      </c>
      <c r="F48" s="50">
        <v>78.526673457974525</v>
      </c>
      <c r="G48" s="50">
        <v>78.673317612692742</v>
      </c>
      <c r="H48" s="50">
        <v>78.563136865068955</v>
      </c>
      <c r="I48" s="50">
        <v>78.694456778075448</v>
      </c>
      <c r="J48" s="50">
        <v>78.840509300337317</v>
      </c>
      <c r="K48" s="50">
        <v>78.905285653837197</v>
      </c>
      <c r="L48" s="50">
        <v>79.08123313751156</v>
      </c>
      <c r="M48" s="50">
        <v>79.158518774221264</v>
      </c>
      <c r="N48" s="50">
        <v>79.403836256223144</v>
      </c>
    </row>
    <row r="49" spans="1:14" x14ac:dyDescent="0.25">
      <c r="A49" s="51" t="s">
        <v>46</v>
      </c>
      <c r="B49" s="51"/>
      <c r="C49" s="52">
        <v>82.553043840541577</v>
      </c>
      <c r="D49" s="52">
        <v>82.11950651233424</v>
      </c>
      <c r="E49" s="52">
        <v>82.189162336751124</v>
      </c>
      <c r="F49" s="52">
        <v>82.288191336897896</v>
      </c>
      <c r="G49" s="52">
        <v>82.382438108947525</v>
      </c>
      <c r="H49" s="52">
        <v>82.250368604865798</v>
      </c>
      <c r="I49" s="52">
        <v>82.334699529522524</v>
      </c>
      <c r="J49" s="52">
        <v>82.435185431789293</v>
      </c>
      <c r="K49" s="52">
        <v>82.466775672417839</v>
      </c>
      <c r="L49" s="52">
        <v>82.59906142874712</v>
      </c>
      <c r="M49" s="52">
        <v>82.642191692553837</v>
      </c>
      <c r="N49" s="52">
        <v>82.836038759491927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F1F7B-C13D-4D6F-90B9-00A33742F272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17088</v>
      </c>
      <c r="D8" s="21">
        <v>17431.732326917514</v>
      </c>
      <c r="E8" s="21">
        <v>17778.240670544412</v>
      </c>
      <c r="F8" s="21">
        <v>18129.880810318511</v>
      </c>
      <c r="G8" s="21">
        <v>18479.599760634617</v>
      </c>
      <c r="H8" s="21">
        <v>18831.607812265611</v>
      </c>
      <c r="I8" s="21">
        <v>19176.592275668299</v>
      </c>
      <c r="J8" s="21">
        <v>19520.250622651205</v>
      </c>
      <c r="K8" s="21">
        <v>19864.763838663148</v>
      </c>
      <c r="L8" s="21">
        <v>20204.264552852012</v>
      </c>
      <c r="M8" s="21">
        <v>20544.037913705153</v>
      </c>
      <c r="N8" s="21">
        <v>20879.582325707186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178.55530515623914</v>
      </c>
      <c r="D10" s="26">
        <f t="shared" ref="D10:N10" si="0">SUM(D11:D12)</f>
        <v>183.70878812176264</v>
      </c>
      <c r="E10" s="26">
        <f t="shared" si="0"/>
        <v>186.55110574760349</v>
      </c>
      <c r="F10" s="26">
        <f t="shared" si="0"/>
        <v>188.37781818848475</v>
      </c>
      <c r="G10" s="26">
        <f t="shared" si="0"/>
        <v>190.39620149358282</v>
      </c>
      <c r="H10" s="26">
        <f t="shared" si="0"/>
        <v>192.64503982475762</v>
      </c>
      <c r="I10" s="26">
        <f t="shared" si="0"/>
        <v>194.58109744075026</v>
      </c>
      <c r="J10" s="26">
        <f t="shared" si="0"/>
        <v>196.88828517575689</v>
      </c>
      <c r="K10" s="26">
        <f t="shared" si="0"/>
        <v>197.50785673293211</v>
      </c>
      <c r="L10" s="26">
        <f t="shared" si="0"/>
        <v>199.16643244532438</v>
      </c>
      <c r="M10" s="26">
        <f t="shared" si="0"/>
        <v>200.52562084836859</v>
      </c>
      <c r="N10" s="26">
        <f t="shared" si="0"/>
        <v>200.82335717324889</v>
      </c>
    </row>
    <row r="11" spans="1:14" x14ac:dyDescent="0.25">
      <c r="A11" s="60" t="s">
        <v>34</v>
      </c>
      <c r="B11" s="18"/>
      <c r="C11" s="22">
        <v>91.510955662746113</v>
      </c>
      <c r="D11" s="22">
        <v>93.952030463713953</v>
      </c>
      <c r="E11" s="22">
        <v>95.733112350716283</v>
      </c>
      <c r="F11" s="22">
        <v>96.502716926994879</v>
      </c>
      <c r="G11" s="22">
        <v>97.533900944648053</v>
      </c>
      <c r="H11" s="22">
        <v>98.966216759615932</v>
      </c>
      <c r="I11" s="22">
        <v>99.957631700790671</v>
      </c>
      <c r="J11" s="22">
        <v>100.9023197511905</v>
      </c>
      <c r="K11" s="22">
        <v>101.11646253791261</v>
      </c>
      <c r="L11" s="22">
        <v>102.264990447689</v>
      </c>
      <c r="M11" s="22">
        <v>102.7287823662308</v>
      </c>
      <c r="N11" s="22">
        <v>103.1419054968348</v>
      </c>
    </row>
    <row r="12" spans="1:14" x14ac:dyDescent="0.25">
      <c r="A12" s="27" t="s">
        <v>35</v>
      </c>
      <c r="B12" s="28"/>
      <c r="C12" s="29">
        <v>87.04434949349303</v>
      </c>
      <c r="D12" s="29">
        <v>89.756757658048684</v>
      </c>
      <c r="E12" s="29">
        <v>90.817993396887204</v>
      </c>
      <c r="F12" s="29">
        <v>91.875101261489874</v>
      </c>
      <c r="G12" s="29">
        <v>92.862300548934769</v>
      </c>
      <c r="H12" s="29">
        <v>93.678823065141685</v>
      </c>
      <c r="I12" s="29">
        <v>94.623465739959585</v>
      </c>
      <c r="J12" s="29">
        <v>95.985965424566388</v>
      </c>
      <c r="K12" s="29">
        <v>96.391394195019501</v>
      </c>
      <c r="L12" s="29">
        <v>96.901441997635374</v>
      </c>
      <c r="M12" s="29">
        <v>97.796838482137787</v>
      </c>
      <c r="N12" s="29">
        <v>97.681451676414099</v>
      </c>
    </row>
    <row r="13" spans="1:14" x14ac:dyDescent="0.25">
      <c r="A13" s="63" t="s">
        <v>36</v>
      </c>
      <c r="B13" s="18"/>
      <c r="C13" s="26">
        <f>SUM(C14:C15)</f>
        <v>137.41391768066461</v>
      </c>
      <c r="D13" s="26">
        <f t="shared" ref="D13:N13" si="1">SUM(D14:D15)</f>
        <v>143.7649352374155</v>
      </c>
      <c r="E13" s="26">
        <f t="shared" si="1"/>
        <v>145.2803290228747</v>
      </c>
      <c r="F13" s="26">
        <f t="shared" si="1"/>
        <v>147.26876140401632</v>
      </c>
      <c r="G13" s="26">
        <f t="shared" si="1"/>
        <v>149.82166407357127</v>
      </c>
      <c r="H13" s="26">
        <f t="shared" si="1"/>
        <v>155.53846787611772</v>
      </c>
      <c r="I13" s="26">
        <f t="shared" si="1"/>
        <v>158.27784288733397</v>
      </c>
      <c r="J13" s="26">
        <f t="shared" si="1"/>
        <v>161.00850060718398</v>
      </c>
      <c r="K13" s="26">
        <f t="shared" si="1"/>
        <v>165.28185332782959</v>
      </c>
      <c r="L13" s="26">
        <f t="shared" si="1"/>
        <v>168.32361477716256</v>
      </c>
      <c r="M13" s="26">
        <f t="shared" si="1"/>
        <v>172.79469075678105</v>
      </c>
      <c r="N13" s="26">
        <f t="shared" si="1"/>
        <v>174.85486865229745</v>
      </c>
    </row>
    <row r="14" spans="1:14" x14ac:dyDescent="0.25">
      <c r="A14" s="60" t="s">
        <v>37</v>
      </c>
      <c r="B14" s="18"/>
      <c r="C14" s="22">
        <v>69.906036815285333</v>
      </c>
      <c r="D14" s="22">
        <v>72.680852769327444</v>
      </c>
      <c r="E14" s="22">
        <v>73.442730023988645</v>
      </c>
      <c r="F14" s="22">
        <v>74.698678631609482</v>
      </c>
      <c r="G14" s="22">
        <v>75.879944367985331</v>
      </c>
      <c r="H14" s="22">
        <v>78.976887509817686</v>
      </c>
      <c r="I14" s="22">
        <v>80.67109698819489</v>
      </c>
      <c r="J14" s="22">
        <v>82.191191046875176</v>
      </c>
      <c r="K14" s="22">
        <v>84.614984975824527</v>
      </c>
      <c r="L14" s="22">
        <v>86.287175876049815</v>
      </c>
      <c r="M14" s="22">
        <v>88.719788381047564</v>
      </c>
      <c r="N14" s="22">
        <v>89.879066540091216</v>
      </c>
    </row>
    <row r="15" spans="1:14" x14ac:dyDescent="0.25">
      <c r="A15" s="61" t="s">
        <v>38</v>
      </c>
      <c r="B15" s="12"/>
      <c r="C15" s="23">
        <v>67.507880865379292</v>
      </c>
      <c r="D15" s="23">
        <v>71.084082468088042</v>
      </c>
      <c r="E15" s="23">
        <v>71.837598998886051</v>
      </c>
      <c r="F15" s="23">
        <v>72.570082772406835</v>
      </c>
      <c r="G15" s="23">
        <v>73.941719705585939</v>
      </c>
      <c r="H15" s="23">
        <v>76.561580366300035</v>
      </c>
      <c r="I15" s="23">
        <v>77.606745899139099</v>
      </c>
      <c r="J15" s="23">
        <v>78.817309560308786</v>
      </c>
      <c r="K15" s="23">
        <v>80.666868352005054</v>
      </c>
      <c r="L15" s="23">
        <v>82.036438901112746</v>
      </c>
      <c r="M15" s="23">
        <v>84.074902375733487</v>
      </c>
      <c r="N15" s="23">
        <v>84.975802112206253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41.141387475574533</v>
      </c>
      <c r="D17" s="32">
        <f t="shared" ref="D17:N17" si="2">D10-D13</f>
        <v>39.943852884347137</v>
      </c>
      <c r="E17" s="32">
        <f t="shared" si="2"/>
        <v>41.27077672472879</v>
      </c>
      <c r="F17" s="32">
        <f t="shared" si="2"/>
        <v>41.109056784468436</v>
      </c>
      <c r="G17" s="32">
        <f t="shared" si="2"/>
        <v>40.574537420011552</v>
      </c>
      <c r="H17" s="32">
        <f t="shared" si="2"/>
        <v>37.106571948639896</v>
      </c>
      <c r="I17" s="32">
        <f t="shared" si="2"/>
        <v>36.303254553416281</v>
      </c>
      <c r="J17" s="32">
        <f t="shared" si="2"/>
        <v>35.879784568572916</v>
      </c>
      <c r="K17" s="32">
        <f t="shared" si="2"/>
        <v>32.226003405102517</v>
      </c>
      <c r="L17" s="32">
        <f t="shared" si="2"/>
        <v>30.842817668161814</v>
      </c>
      <c r="M17" s="32">
        <f t="shared" si="2"/>
        <v>27.730930091587538</v>
      </c>
      <c r="N17" s="32">
        <f t="shared" si="2"/>
        <v>25.968488520951439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872.82162095069611</v>
      </c>
      <c r="D19" s="26">
        <f t="shared" ref="D19:N19" si="3">SUM(D20:D21)</f>
        <v>876.16792467273945</v>
      </c>
      <c r="E19" s="26">
        <f t="shared" si="3"/>
        <v>878.42066964472849</v>
      </c>
      <c r="F19" s="26">
        <f t="shared" si="3"/>
        <v>877.3864742788835</v>
      </c>
      <c r="G19" s="26">
        <f t="shared" si="3"/>
        <v>879.0133069157049</v>
      </c>
      <c r="H19" s="26">
        <f t="shared" si="3"/>
        <v>877.24661467025862</v>
      </c>
      <c r="I19" s="26">
        <f t="shared" si="3"/>
        <v>877.18963159787972</v>
      </c>
      <c r="J19" s="26">
        <f t="shared" si="3"/>
        <v>877.45878491376425</v>
      </c>
      <c r="K19" s="26">
        <f t="shared" si="3"/>
        <v>877.11456783047811</v>
      </c>
      <c r="L19" s="26">
        <f t="shared" si="3"/>
        <v>878.56803542533305</v>
      </c>
      <c r="M19" s="26">
        <f t="shared" si="3"/>
        <v>877.46740794672587</v>
      </c>
      <c r="N19" s="26">
        <f t="shared" si="3"/>
        <v>876.70175077145598</v>
      </c>
    </row>
    <row r="20" spans="1:14" x14ac:dyDescent="0.25">
      <c r="A20" s="68" t="s">
        <v>40</v>
      </c>
      <c r="B20" s="68"/>
      <c r="C20" s="22">
        <v>437.39871346136965</v>
      </c>
      <c r="D20" s="22">
        <v>440.20007057044859</v>
      </c>
      <c r="E20" s="22">
        <v>441.60973098339321</v>
      </c>
      <c r="F20" s="22">
        <v>441.84140415021557</v>
      </c>
      <c r="G20" s="22">
        <v>442.6751897069679</v>
      </c>
      <c r="H20" s="22">
        <v>441.51417379959707</v>
      </c>
      <c r="I20" s="22">
        <v>442.09369232034982</v>
      </c>
      <c r="J20" s="22">
        <v>442.13731426104579</v>
      </c>
      <c r="K20" s="22">
        <v>441.82304362279598</v>
      </c>
      <c r="L20" s="22">
        <v>442.81947871626124</v>
      </c>
      <c r="M20" s="22">
        <v>442.03198119033169</v>
      </c>
      <c r="N20" s="22">
        <v>441.63480773472503</v>
      </c>
    </row>
    <row r="21" spans="1:14" x14ac:dyDescent="0.25">
      <c r="A21" s="27" t="s">
        <v>41</v>
      </c>
      <c r="B21" s="27"/>
      <c r="C21" s="29">
        <v>435.42290748932652</v>
      </c>
      <c r="D21" s="29">
        <v>435.96785410229086</v>
      </c>
      <c r="E21" s="29">
        <v>436.81093866133529</v>
      </c>
      <c r="F21" s="29">
        <v>435.54507012866787</v>
      </c>
      <c r="G21" s="29">
        <v>436.338117208737</v>
      </c>
      <c r="H21" s="29">
        <v>435.73244087066161</v>
      </c>
      <c r="I21" s="29">
        <v>435.09593927752991</v>
      </c>
      <c r="J21" s="29">
        <v>435.32147065271846</v>
      </c>
      <c r="K21" s="29">
        <v>435.29152420768213</v>
      </c>
      <c r="L21" s="29">
        <v>435.74855670907181</v>
      </c>
      <c r="M21" s="29">
        <v>435.43542675639424</v>
      </c>
      <c r="N21" s="29">
        <v>435.06694303673095</v>
      </c>
    </row>
    <row r="22" spans="1:14" x14ac:dyDescent="0.25">
      <c r="A22" s="71" t="s">
        <v>44</v>
      </c>
      <c r="B22" s="71"/>
      <c r="C22" s="26">
        <f>SUM(C23:C24)</f>
        <v>570.23068150875247</v>
      </c>
      <c r="D22" s="26">
        <f t="shared" ref="D22:N22" si="4">SUM(D23:D24)</f>
        <v>569.60343393019139</v>
      </c>
      <c r="E22" s="26">
        <f t="shared" si="4"/>
        <v>568.05130659536007</v>
      </c>
      <c r="F22" s="26">
        <f t="shared" si="4"/>
        <v>568.77658074724752</v>
      </c>
      <c r="G22" s="26">
        <f t="shared" si="4"/>
        <v>567.57979270472197</v>
      </c>
      <c r="H22" s="26">
        <f t="shared" si="4"/>
        <v>569.36872321620535</v>
      </c>
      <c r="I22" s="26">
        <f t="shared" si="4"/>
        <v>569.83453916839085</v>
      </c>
      <c r="J22" s="26">
        <f t="shared" si="4"/>
        <v>568.82535347039357</v>
      </c>
      <c r="K22" s="26">
        <f t="shared" si="4"/>
        <v>569.83985704671954</v>
      </c>
      <c r="L22" s="26">
        <f t="shared" si="4"/>
        <v>569.63749224035121</v>
      </c>
      <c r="M22" s="26">
        <f t="shared" si="4"/>
        <v>569.65392603628334</v>
      </c>
      <c r="N22" s="26">
        <f t="shared" si="4"/>
        <v>570.65677526329569</v>
      </c>
    </row>
    <row r="23" spans="1:14" x14ac:dyDescent="0.25">
      <c r="A23" s="68" t="s">
        <v>42</v>
      </c>
      <c r="B23" s="68"/>
      <c r="C23" s="23">
        <v>285.2144560133234</v>
      </c>
      <c r="D23" s="22">
        <v>284.01073434379265</v>
      </c>
      <c r="E23" s="22">
        <v>282.172863660622</v>
      </c>
      <c r="F23" s="22">
        <v>283.6774129531525</v>
      </c>
      <c r="G23" s="22">
        <v>282.22646478107032</v>
      </c>
      <c r="H23" s="22">
        <v>282.95971421574529</v>
      </c>
      <c r="I23" s="22">
        <v>283.12936173131789</v>
      </c>
      <c r="J23" s="22">
        <v>282.44111641172117</v>
      </c>
      <c r="K23" s="22">
        <v>283.0050016934552</v>
      </c>
      <c r="L23" s="22">
        <v>283.11659279800222</v>
      </c>
      <c r="M23" s="22">
        <v>283.22757825948401</v>
      </c>
      <c r="N23" s="22">
        <v>283.59968971839714</v>
      </c>
    </row>
    <row r="24" spans="1:14" x14ac:dyDescent="0.25">
      <c r="A24" s="61" t="s">
        <v>43</v>
      </c>
      <c r="B24" s="61"/>
      <c r="C24" s="23">
        <v>285.01622549542901</v>
      </c>
      <c r="D24" s="23">
        <v>285.59269958639879</v>
      </c>
      <c r="E24" s="23">
        <v>285.87844293473813</v>
      </c>
      <c r="F24" s="23">
        <v>285.09916779409502</v>
      </c>
      <c r="G24" s="23">
        <v>285.35332792365165</v>
      </c>
      <c r="H24" s="23">
        <v>286.40900900046</v>
      </c>
      <c r="I24" s="23">
        <v>286.70517743707296</v>
      </c>
      <c r="J24" s="23">
        <v>286.38423705867234</v>
      </c>
      <c r="K24" s="23">
        <v>286.83485535326435</v>
      </c>
      <c r="L24" s="23">
        <v>286.52089944234899</v>
      </c>
      <c r="M24" s="23">
        <v>286.42634777679928</v>
      </c>
      <c r="N24" s="23">
        <v>287.05708554489848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302.59093944194365</v>
      </c>
      <c r="D26" s="32">
        <f t="shared" ref="D26:N26" si="5">D19-D22</f>
        <v>306.56449074254806</v>
      </c>
      <c r="E26" s="32">
        <f t="shared" si="5"/>
        <v>310.36936304936842</v>
      </c>
      <c r="F26" s="32">
        <f t="shared" si="5"/>
        <v>308.60989353163598</v>
      </c>
      <c r="G26" s="32">
        <f t="shared" si="5"/>
        <v>311.43351421098293</v>
      </c>
      <c r="H26" s="32">
        <f t="shared" si="5"/>
        <v>307.87789145405327</v>
      </c>
      <c r="I26" s="32">
        <f t="shared" si="5"/>
        <v>307.35509242948888</v>
      </c>
      <c r="J26" s="32">
        <f t="shared" si="5"/>
        <v>308.63343144337068</v>
      </c>
      <c r="K26" s="32">
        <f t="shared" si="5"/>
        <v>307.27471078375856</v>
      </c>
      <c r="L26" s="32">
        <f t="shared" si="5"/>
        <v>308.93054318498184</v>
      </c>
      <c r="M26" s="32">
        <f t="shared" si="5"/>
        <v>307.81348191044253</v>
      </c>
      <c r="N26" s="32">
        <f t="shared" si="5"/>
        <v>306.04497550816029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343.73232691751821</v>
      </c>
      <c r="D30" s="32">
        <f t="shared" ref="D30:N30" si="6">D17+D26+D28</f>
        <v>346.50834362689523</v>
      </c>
      <c r="E30" s="32">
        <f t="shared" si="6"/>
        <v>351.64013977409718</v>
      </c>
      <c r="F30" s="32">
        <f t="shared" si="6"/>
        <v>349.71895031610438</v>
      </c>
      <c r="G30" s="32">
        <f t="shared" si="6"/>
        <v>352.00805163099449</v>
      </c>
      <c r="H30" s="32">
        <f t="shared" si="6"/>
        <v>344.98446340269317</v>
      </c>
      <c r="I30" s="32">
        <f t="shared" si="6"/>
        <v>343.65834698290519</v>
      </c>
      <c r="J30" s="32">
        <f t="shared" si="6"/>
        <v>344.5132160119436</v>
      </c>
      <c r="K30" s="32">
        <f t="shared" si="6"/>
        <v>339.50071418886108</v>
      </c>
      <c r="L30" s="32">
        <f t="shared" si="6"/>
        <v>339.77336085314369</v>
      </c>
      <c r="M30" s="32">
        <f t="shared" si="6"/>
        <v>335.54441200203007</v>
      </c>
      <c r="N30" s="32">
        <f t="shared" si="6"/>
        <v>332.01346402911173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17431.732326917514</v>
      </c>
      <c r="D32" s="21">
        <v>17778.240670544412</v>
      </c>
      <c r="E32" s="21">
        <v>18129.880810318511</v>
      </c>
      <c r="F32" s="21">
        <v>18479.599760634617</v>
      </c>
      <c r="G32" s="21">
        <v>18831.607812265611</v>
      </c>
      <c r="H32" s="21">
        <v>19176.592275668299</v>
      </c>
      <c r="I32" s="21">
        <v>19520.250622651205</v>
      </c>
      <c r="J32" s="21">
        <v>19864.763838663148</v>
      </c>
      <c r="K32" s="21">
        <v>20204.264552852012</v>
      </c>
      <c r="L32" s="21">
        <v>20544.037913705153</v>
      </c>
      <c r="M32" s="21">
        <v>20879.582325707186</v>
      </c>
      <c r="N32" s="21">
        <v>21211.595789736297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2.0115421753131635E-2</v>
      </c>
      <c r="D34" s="39">
        <f t="shared" ref="D34:N34" si="7">(D32/D8)-1</f>
        <v>1.987802113573256E-2</v>
      </c>
      <c r="E34" s="39">
        <f t="shared" si="7"/>
        <v>1.9779242855942902E-2</v>
      </c>
      <c r="F34" s="39">
        <f t="shared" si="7"/>
        <v>1.9289644205331191E-2</v>
      </c>
      <c r="G34" s="39">
        <f t="shared" si="7"/>
        <v>1.9048467293152349E-2</v>
      </c>
      <c r="H34" s="39">
        <f t="shared" si="7"/>
        <v>1.8319437556361562E-2</v>
      </c>
      <c r="I34" s="39">
        <f t="shared" si="7"/>
        <v>1.7920720326256578E-2</v>
      </c>
      <c r="J34" s="39">
        <f t="shared" si="7"/>
        <v>1.7649016022989628E-2</v>
      </c>
      <c r="K34" s="39">
        <f t="shared" si="7"/>
        <v>1.7090599060034517E-2</v>
      </c>
      <c r="L34" s="39">
        <f t="shared" si="7"/>
        <v>1.6816913081113771E-2</v>
      </c>
      <c r="M34" s="39">
        <f t="shared" si="7"/>
        <v>1.6332933837616581E-2</v>
      </c>
      <c r="N34" s="39">
        <f t="shared" si="7"/>
        <v>1.5901346054242316E-2</v>
      </c>
    </row>
    <row r="35" spans="1:14" ht="15.75" thickBot="1" x14ac:dyDescent="0.3">
      <c r="A35" s="40" t="s">
        <v>15</v>
      </c>
      <c r="B35" s="41"/>
      <c r="C35" s="42">
        <f>(C32/$C$8)-1</f>
        <v>2.0115421753131635E-2</v>
      </c>
      <c r="D35" s="42">
        <f t="shared" ref="D35:N35" si="8">(D32/$C$8)-1</f>
        <v>4.0393297667627115E-2</v>
      </c>
      <c r="E35" s="42">
        <f t="shared" si="8"/>
        <v>6.0971489367890319E-2</v>
      </c>
      <c r="F35" s="42">
        <f t="shared" si="8"/>
        <v>8.1437251909797448E-2</v>
      </c>
      <c r="G35" s="42">
        <f t="shared" si="8"/>
        <v>0.10203697403239764</v>
      </c>
      <c r="H35" s="42">
        <f t="shared" si="8"/>
        <v>0.12222567156298569</v>
      </c>
      <c r="I35" s="42">
        <f t="shared" si="8"/>
        <v>0.14233676396601158</v>
      </c>
      <c r="J35" s="42">
        <f t="shared" si="8"/>
        <v>0.16249788381689778</v>
      </c>
      <c r="K35" s="42">
        <f t="shared" si="8"/>
        <v>0.18236566905735097</v>
      </c>
      <c r="L35" s="42">
        <f t="shared" si="8"/>
        <v>0.20224940974398131</v>
      </c>
      <c r="M35" s="42">
        <f t="shared" si="8"/>
        <v>0.22188566980964342</v>
      </c>
      <c r="N35" s="42">
        <f t="shared" si="8"/>
        <v>0.2413152966840062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1.3424392911695731</v>
      </c>
      <c r="D41" s="47">
        <v>1.3535775757705397</v>
      </c>
      <c r="E41" s="47">
        <v>1.3512474321424703</v>
      </c>
      <c r="F41" s="47">
        <v>1.3445593543825975</v>
      </c>
      <c r="G41" s="47">
        <v>1.3431087815310616</v>
      </c>
      <c r="H41" s="47">
        <v>1.3473528834116311</v>
      </c>
      <c r="I41" s="47">
        <v>1.3521433033095851</v>
      </c>
      <c r="J41" s="47">
        <v>1.3611872111365515</v>
      </c>
      <c r="K41" s="47">
        <v>1.3605737398214643</v>
      </c>
      <c r="L41" s="47">
        <v>1.3687017596866224</v>
      </c>
      <c r="M41" s="47">
        <v>1.3759836951909148</v>
      </c>
      <c r="N41" s="47">
        <v>1.3782988392219975</v>
      </c>
    </row>
    <row r="43" spans="1:14" x14ac:dyDescent="0.25">
      <c r="A43" s="48" t="s">
        <v>31</v>
      </c>
      <c r="B43" s="48"/>
      <c r="C43" s="49">
        <v>98.476345711206051</v>
      </c>
      <c r="D43" s="49">
        <v>101.12170573979216</v>
      </c>
      <c r="E43" s="49">
        <v>100.26120212156279</v>
      </c>
      <c r="F43" s="49">
        <v>99.16448761569491</v>
      </c>
      <c r="G43" s="49">
        <v>98.140782727491256</v>
      </c>
      <c r="H43" s="49">
        <v>99.087808585742408</v>
      </c>
      <c r="I43" s="49">
        <v>98.140952373084573</v>
      </c>
      <c r="J43" s="49">
        <v>97.068467727688656</v>
      </c>
      <c r="K43" s="49">
        <v>96.629258849363325</v>
      </c>
      <c r="L43" s="49">
        <v>95.34268410038031</v>
      </c>
      <c r="M43" s="49">
        <v>94.814040959708663</v>
      </c>
      <c r="N43" s="49">
        <v>93.034856433656373</v>
      </c>
    </row>
    <row r="44" spans="1:14" x14ac:dyDescent="0.25">
      <c r="A44" s="19" t="s">
        <v>47</v>
      </c>
      <c r="B44" s="19"/>
      <c r="C44" s="50">
        <v>99.585062520127025</v>
      </c>
      <c r="D44" s="50">
        <v>101.12170573979219</v>
      </c>
      <c r="E44" s="50">
        <v>100.05776162983334</v>
      </c>
      <c r="F44" s="50">
        <v>98.783415995492874</v>
      </c>
      <c r="G44" s="50">
        <v>97.585624002410881</v>
      </c>
      <c r="H44" s="50">
        <v>98.357782274431941</v>
      </c>
      <c r="I44" s="50">
        <v>97.279766036915163</v>
      </c>
      <c r="J44" s="50">
        <v>96.095342891429411</v>
      </c>
      <c r="K44" s="50">
        <v>95.564958836925925</v>
      </c>
      <c r="L44" s="50">
        <v>94.202877778612105</v>
      </c>
      <c r="M44" s="50">
        <v>93.604654806341713</v>
      </c>
      <c r="N44" s="50">
        <v>91.771397386697814</v>
      </c>
    </row>
    <row r="45" spans="1:14" x14ac:dyDescent="0.25">
      <c r="A45" s="51" t="s">
        <v>48</v>
      </c>
      <c r="B45" s="51"/>
      <c r="C45" s="52">
        <v>97.353964777622949</v>
      </c>
      <c r="D45" s="52">
        <v>101.12170573979213</v>
      </c>
      <c r="E45" s="52">
        <v>100.47004526197846</v>
      </c>
      <c r="F45" s="52">
        <v>99.55981961458761</v>
      </c>
      <c r="G45" s="52">
        <v>98.717099380510803</v>
      </c>
      <c r="H45" s="52">
        <v>99.85230775251938</v>
      </c>
      <c r="I45" s="52">
        <v>99.05245589291907</v>
      </c>
      <c r="J45" s="52">
        <v>98.104465110174047</v>
      </c>
      <c r="K45" s="52">
        <v>97.771425357898607</v>
      </c>
      <c r="L45" s="52">
        <v>96.571696335636105</v>
      </c>
      <c r="M45" s="52">
        <v>96.12459885724779</v>
      </c>
      <c r="N45" s="52">
        <v>94.409637156836354</v>
      </c>
    </row>
    <row r="47" spans="1:14" x14ac:dyDescent="0.25">
      <c r="A47" s="48" t="s">
        <v>32</v>
      </c>
      <c r="B47" s="48"/>
      <c r="C47" s="49">
        <v>79.680272837834451</v>
      </c>
      <c r="D47" s="49">
        <v>79.335108203177768</v>
      </c>
      <c r="E47" s="49">
        <v>79.4415731451504</v>
      </c>
      <c r="F47" s="49">
        <v>79.564036776422199</v>
      </c>
      <c r="G47" s="49">
        <v>79.688717106927683</v>
      </c>
      <c r="H47" s="49">
        <v>79.563682635810153</v>
      </c>
      <c r="I47" s="49">
        <v>79.670947752683134</v>
      </c>
      <c r="J47" s="49">
        <v>79.798402221084459</v>
      </c>
      <c r="K47" s="49">
        <v>79.844357466315913</v>
      </c>
      <c r="L47" s="49">
        <v>80.000399706878667</v>
      </c>
      <c r="M47" s="49">
        <v>80.055743177111964</v>
      </c>
      <c r="N47" s="49">
        <v>80.275213899401734</v>
      </c>
    </row>
    <row r="48" spans="1:14" x14ac:dyDescent="0.25">
      <c r="A48" s="19" t="s">
        <v>45</v>
      </c>
      <c r="B48" s="19"/>
      <c r="C48" s="50">
        <v>77.467090579356679</v>
      </c>
      <c r="D48" s="50">
        <v>77.265593183305469</v>
      </c>
      <c r="E48" s="50">
        <v>77.396361879775228</v>
      </c>
      <c r="F48" s="50">
        <v>77.555966460946266</v>
      </c>
      <c r="G48" s="50">
        <v>77.705100489009141</v>
      </c>
      <c r="H48" s="50">
        <v>77.596711709962605</v>
      </c>
      <c r="I48" s="50">
        <v>77.730580153404944</v>
      </c>
      <c r="J48" s="50">
        <v>77.879098248771868</v>
      </c>
      <c r="K48" s="50">
        <v>77.945984310901778</v>
      </c>
      <c r="L48" s="50">
        <v>78.124456703660925</v>
      </c>
      <c r="M48" s="50">
        <v>78.203810065454221</v>
      </c>
      <c r="N48" s="50">
        <v>78.451847593348759</v>
      </c>
    </row>
    <row r="49" spans="1:14" x14ac:dyDescent="0.25">
      <c r="A49" s="51" t="s">
        <v>46</v>
      </c>
      <c r="B49" s="51"/>
      <c r="C49" s="52">
        <v>81.695560533438339</v>
      </c>
      <c r="D49" s="52">
        <v>81.264054342630743</v>
      </c>
      <c r="E49" s="52">
        <v>81.336344442232715</v>
      </c>
      <c r="F49" s="52">
        <v>81.437831205777911</v>
      </c>
      <c r="G49" s="52">
        <v>81.534491312234465</v>
      </c>
      <c r="H49" s="52">
        <v>81.404577640968682</v>
      </c>
      <c r="I49" s="52">
        <v>81.491440546704041</v>
      </c>
      <c r="J49" s="52">
        <v>81.594289330451645</v>
      </c>
      <c r="K49" s="52">
        <v>81.627995907603662</v>
      </c>
      <c r="L49" s="52">
        <v>81.762668368816563</v>
      </c>
      <c r="M49" s="52">
        <v>81.808163375499149</v>
      </c>
      <c r="N49" s="52">
        <v>82.004734563311359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2E1B4-A0D2-438C-AA66-B5A33D3F316E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92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12279</v>
      </c>
      <c r="D8" s="21">
        <v>12254.24551554338</v>
      </c>
      <c r="E8" s="21">
        <v>12227.767956891061</v>
      </c>
      <c r="F8" s="21">
        <v>12205.288315990851</v>
      </c>
      <c r="G8" s="21">
        <v>12182.673796579425</v>
      </c>
      <c r="H8" s="21">
        <v>12162.352691597505</v>
      </c>
      <c r="I8" s="21">
        <v>12138.319528533382</v>
      </c>
      <c r="J8" s="21">
        <v>12114.806996321891</v>
      </c>
      <c r="K8" s="21">
        <v>12092.117733307285</v>
      </c>
      <c r="L8" s="21">
        <v>12067.083813296149</v>
      </c>
      <c r="M8" s="21">
        <v>12043.806490507901</v>
      </c>
      <c r="N8" s="21">
        <v>12018.853590506249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63" t="s">
        <v>33</v>
      </c>
      <c r="B10" s="25"/>
      <c r="C10" s="26">
        <f>SUM(C11:C12)</f>
        <v>130.89361709061922</v>
      </c>
      <c r="D10" s="26">
        <f t="shared" ref="D10:N10" si="0">SUM(D11:D12)</f>
        <v>132.72196293755772</v>
      </c>
      <c r="E10" s="26">
        <f t="shared" si="0"/>
        <v>133.07775208726264</v>
      </c>
      <c r="F10" s="26">
        <f t="shared" si="0"/>
        <v>132.74623687361921</v>
      </c>
      <c r="G10" s="26">
        <f t="shared" si="0"/>
        <v>132.49056952597209</v>
      </c>
      <c r="H10" s="26">
        <f t="shared" si="0"/>
        <v>132.45963760672612</v>
      </c>
      <c r="I10" s="26">
        <f t="shared" si="0"/>
        <v>132.10988421752421</v>
      </c>
      <c r="J10" s="26">
        <f t="shared" si="0"/>
        <v>131.75346500996196</v>
      </c>
      <c r="K10" s="26">
        <f t="shared" si="0"/>
        <v>130.24124515514913</v>
      </c>
      <c r="L10" s="26">
        <f t="shared" si="0"/>
        <v>129.42375071083788</v>
      </c>
      <c r="M10" s="26">
        <f t="shared" si="0"/>
        <v>128.26099008723068</v>
      </c>
      <c r="N10" s="26">
        <f t="shared" si="0"/>
        <v>126.5855922164294</v>
      </c>
    </row>
    <row r="11" spans="1:14" x14ac:dyDescent="0.25">
      <c r="A11" s="60" t="s">
        <v>34</v>
      </c>
      <c r="B11" s="18"/>
      <c r="C11" s="22">
        <v>67.08397703241009</v>
      </c>
      <c r="D11" s="22">
        <v>67.87643657443607</v>
      </c>
      <c r="E11" s="22">
        <v>68.291996131008432</v>
      </c>
      <c r="F11" s="22">
        <v>68.003614455928343</v>
      </c>
      <c r="G11" s="22">
        <v>67.870692707499757</v>
      </c>
      <c r="H11" s="22">
        <v>68.04758232660572</v>
      </c>
      <c r="I11" s="22">
        <v>67.865745050957017</v>
      </c>
      <c r="J11" s="22">
        <v>67.521692531859216</v>
      </c>
      <c r="K11" s="22">
        <v>66.678532208617014</v>
      </c>
      <c r="L11" s="22">
        <v>66.454564996947283</v>
      </c>
      <c r="M11" s="22">
        <v>65.70778976274444</v>
      </c>
      <c r="N11" s="22">
        <v>65.013748268256805</v>
      </c>
    </row>
    <row r="12" spans="1:14" x14ac:dyDescent="0.25">
      <c r="A12" s="27" t="s">
        <v>35</v>
      </c>
      <c r="B12" s="28"/>
      <c r="C12" s="29">
        <v>63.809640058209126</v>
      </c>
      <c r="D12" s="29">
        <v>64.84552636312165</v>
      </c>
      <c r="E12" s="29">
        <v>64.785755956254206</v>
      </c>
      <c r="F12" s="29">
        <v>64.742622417690868</v>
      </c>
      <c r="G12" s="29">
        <v>64.619876818472335</v>
      </c>
      <c r="H12" s="29">
        <v>64.412055280120398</v>
      </c>
      <c r="I12" s="29">
        <v>64.244139166567194</v>
      </c>
      <c r="J12" s="29">
        <v>64.231772478102741</v>
      </c>
      <c r="K12" s="29">
        <v>63.562712946532116</v>
      </c>
      <c r="L12" s="29">
        <v>62.969185713890596</v>
      </c>
      <c r="M12" s="29">
        <v>62.553200324486241</v>
      </c>
      <c r="N12" s="29">
        <v>61.571843948172599</v>
      </c>
    </row>
    <row r="13" spans="1:14" x14ac:dyDescent="0.25">
      <c r="A13" s="63" t="s">
        <v>36</v>
      </c>
      <c r="B13" s="18"/>
      <c r="C13" s="26">
        <f>SUM(C14:C15)</f>
        <v>172.60669740603959</v>
      </c>
      <c r="D13" s="26">
        <f t="shared" ref="D13:N13" si="1">SUM(D14:D15)</f>
        <v>179.53323564613083</v>
      </c>
      <c r="E13" s="26">
        <f t="shared" si="1"/>
        <v>178.76957707110077</v>
      </c>
      <c r="F13" s="26">
        <f t="shared" si="1"/>
        <v>177.39161060287174</v>
      </c>
      <c r="G13" s="26">
        <f t="shared" si="1"/>
        <v>176.0561241916993</v>
      </c>
      <c r="H13" s="26">
        <f t="shared" si="1"/>
        <v>178.69282569776607</v>
      </c>
      <c r="I13" s="26">
        <f t="shared" si="1"/>
        <v>177.51061074280977</v>
      </c>
      <c r="J13" s="26">
        <f t="shared" si="1"/>
        <v>176.4392092836375</v>
      </c>
      <c r="K13" s="26">
        <f t="shared" si="1"/>
        <v>176.79834627373691</v>
      </c>
      <c r="L13" s="26">
        <f t="shared" si="1"/>
        <v>175.48811958554225</v>
      </c>
      <c r="M13" s="26">
        <f t="shared" si="1"/>
        <v>175.13880596157236</v>
      </c>
      <c r="N13" s="26">
        <f t="shared" si="1"/>
        <v>172.86406988349768</v>
      </c>
    </row>
    <row r="14" spans="1:14" x14ac:dyDescent="0.25">
      <c r="A14" s="60" t="s">
        <v>37</v>
      </c>
      <c r="B14" s="18"/>
      <c r="C14" s="22">
        <v>78.179535512042563</v>
      </c>
      <c r="D14" s="22">
        <v>81.394338898942422</v>
      </c>
      <c r="E14" s="22">
        <v>81.736995093344717</v>
      </c>
      <c r="F14" s="22">
        <v>81.782586671882399</v>
      </c>
      <c r="G14" s="22">
        <v>81.742889043484368</v>
      </c>
      <c r="H14" s="22">
        <v>83.521822756658665</v>
      </c>
      <c r="I14" s="22">
        <v>83.609695823761925</v>
      </c>
      <c r="J14" s="22">
        <v>83.503074101525499</v>
      </c>
      <c r="K14" s="22">
        <v>83.874829650197583</v>
      </c>
      <c r="L14" s="22">
        <v>83.310005504014157</v>
      </c>
      <c r="M14" s="22">
        <v>83.491111258845876</v>
      </c>
      <c r="N14" s="22">
        <v>82.445623994266498</v>
      </c>
    </row>
    <row r="15" spans="1:14" x14ac:dyDescent="0.25">
      <c r="A15" s="61" t="s">
        <v>38</v>
      </c>
      <c r="B15" s="12"/>
      <c r="C15" s="23">
        <v>94.427161893997024</v>
      </c>
      <c r="D15" s="23">
        <v>98.138896747188411</v>
      </c>
      <c r="E15" s="23">
        <v>97.032581977756053</v>
      </c>
      <c r="F15" s="23">
        <v>95.609023930989338</v>
      </c>
      <c r="G15" s="23">
        <v>94.313235148214929</v>
      </c>
      <c r="H15" s="23">
        <v>95.171002941107417</v>
      </c>
      <c r="I15" s="23">
        <v>93.90091491904785</v>
      </c>
      <c r="J15" s="23">
        <v>92.936135182111997</v>
      </c>
      <c r="K15" s="23">
        <v>92.923516623539314</v>
      </c>
      <c r="L15" s="23">
        <v>92.178114081528093</v>
      </c>
      <c r="M15" s="23">
        <v>91.647694702726469</v>
      </c>
      <c r="N15" s="23">
        <v>90.418445889231194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62" t="s">
        <v>10</v>
      </c>
      <c r="B17" s="15"/>
      <c r="C17" s="32">
        <f>C10-C13</f>
        <v>-41.71308031542037</v>
      </c>
      <c r="D17" s="32">
        <f t="shared" ref="D17:N17" si="2">D10-D13</f>
        <v>-46.811272708573114</v>
      </c>
      <c r="E17" s="32">
        <f t="shared" si="2"/>
        <v>-45.691824983838131</v>
      </c>
      <c r="F17" s="32">
        <f t="shared" si="2"/>
        <v>-44.645373729252526</v>
      </c>
      <c r="G17" s="32">
        <f t="shared" si="2"/>
        <v>-43.565554665727205</v>
      </c>
      <c r="H17" s="32">
        <f t="shared" si="2"/>
        <v>-46.233188091039949</v>
      </c>
      <c r="I17" s="32">
        <f t="shared" si="2"/>
        <v>-45.400726525285563</v>
      </c>
      <c r="J17" s="32">
        <f t="shared" si="2"/>
        <v>-44.685744273675539</v>
      </c>
      <c r="K17" s="32">
        <f t="shared" si="2"/>
        <v>-46.557101118587781</v>
      </c>
      <c r="L17" s="32">
        <f t="shared" si="2"/>
        <v>-46.064368874704371</v>
      </c>
      <c r="M17" s="32">
        <f t="shared" si="2"/>
        <v>-46.877815874341678</v>
      </c>
      <c r="N17" s="32">
        <f t="shared" si="2"/>
        <v>-46.278477667068273</v>
      </c>
    </row>
    <row r="18" spans="1:14" x14ac:dyDescent="0.25">
      <c r="A18" s="61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572.18737920671992</v>
      </c>
      <c r="D19" s="26">
        <f t="shared" ref="D19:N19" si="3">SUM(D20:D21)</f>
        <v>572.86386365927024</v>
      </c>
      <c r="E19" s="26">
        <f t="shared" si="3"/>
        <v>574.50149464115384</v>
      </c>
      <c r="F19" s="26">
        <f t="shared" si="3"/>
        <v>573.8551211902759</v>
      </c>
      <c r="G19" s="26">
        <f t="shared" si="3"/>
        <v>574.50650092463979</v>
      </c>
      <c r="H19" s="26">
        <f t="shared" si="3"/>
        <v>573.14069183956985</v>
      </c>
      <c r="I19" s="26">
        <f t="shared" si="3"/>
        <v>572.33983497032295</v>
      </c>
      <c r="J19" s="26">
        <f t="shared" si="3"/>
        <v>572.4958523888655</v>
      </c>
      <c r="K19" s="26">
        <f t="shared" si="3"/>
        <v>571.91791061851995</v>
      </c>
      <c r="L19" s="26">
        <f t="shared" si="3"/>
        <v>572.83668132763034</v>
      </c>
      <c r="M19" s="26">
        <f t="shared" si="3"/>
        <v>572.39456744048061</v>
      </c>
      <c r="N19" s="26">
        <f t="shared" si="3"/>
        <v>572.48388776919433</v>
      </c>
    </row>
    <row r="20" spans="1:14" x14ac:dyDescent="0.25">
      <c r="A20" s="68" t="s">
        <v>40</v>
      </c>
      <c r="B20" s="68"/>
      <c r="C20" s="22">
        <v>285.39065524370403</v>
      </c>
      <c r="D20" s="22">
        <v>286.53167422019487</v>
      </c>
      <c r="E20" s="22">
        <v>287.90430470067986</v>
      </c>
      <c r="F20" s="22">
        <v>287.22634441125041</v>
      </c>
      <c r="G20" s="22">
        <v>288.20767320815145</v>
      </c>
      <c r="H20" s="22">
        <v>287.70129134993107</v>
      </c>
      <c r="I20" s="22">
        <v>287.00054076430604</v>
      </c>
      <c r="J20" s="22">
        <v>287.35880984298501</v>
      </c>
      <c r="K20" s="22">
        <v>286.94301291403718</v>
      </c>
      <c r="L20" s="22">
        <v>287.31902017802685</v>
      </c>
      <c r="M20" s="22">
        <v>286.97060948715722</v>
      </c>
      <c r="N20" s="22">
        <v>287.16436555247918</v>
      </c>
    </row>
    <row r="21" spans="1:14" x14ac:dyDescent="0.25">
      <c r="A21" s="27" t="s">
        <v>41</v>
      </c>
      <c r="B21" s="27"/>
      <c r="C21" s="29">
        <v>286.79672396301584</v>
      </c>
      <c r="D21" s="29">
        <v>286.33218943907531</v>
      </c>
      <c r="E21" s="29">
        <v>286.59718994047392</v>
      </c>
      <c r="F21" s="29">
        <v>286.62877677902549</v>
      </c>
      <c r="G21" s="29">
        <v>286.2988277164884</v>
      </c>
      <c r="H21" s="29">
        <v>285.43940048963873</v>
      </c>
      <c r="I21" s="29">
        <v>285.33929420601686</v>
      </c>
      <c r="J21" s="29">
        <v>285.13704254588049</v>
      </c>
      <c r="K21" s="29">
        <v>284.97489770448271</v>
      </c>
      <c r="L21" s="29">
        <v>285.5176611496035</v>
      </c>
      <c r="M21" s="29">
        <v>285.4239579533234</v>
      </c>
      <c r="N21" s="29">
        <v>285.31952221671509</v>
      </c>
    </row>
    <row r="22" spans="1:14" x14ac:dyDescent="0.25">
      <c r="A22" s="71" t="s">
        <v>44</v>
      </c>
      <c r="B22" s="71"/>
      <c r="C22" s="26">
        <f>SUM(C23:C24)</f>
        <v>555.22878334791949</v>
      </c>
      <c r="D22" s="26">
        <f t="shared" ref="D22:N22" si="4">SUM(D23:D24)</f>
        <v>552.53014960301641</v>
      </c>
      <c r="E22" s="26">
        <f t="shared" si="4"/>
        <v>551.28931055752582</v>
      </c>
      <c r="F22" s="26">
        <f t="shared" si="4"/>
        <v>551.82426687244765</v>
      </c>
      <c r="G22" s="26">
        <f t="shared" si="4"/>
        <v>551.26205124083378</v>
      </c>
      <c r="H22" s="26">
        <f t="shared" si="4"/>
        <v>550.94066681265554</v>
      </c>
      <c r="I22" s="26">
        <f t="shared" si="4"/>
        <v>550.45164065652398</v>
      </c>
      <c r="J22" s="26">
        <f t="shared" si="4"/>
        <v>550.49937112980024</v>
      </c>
      <c r="K22" s="26">
        <f t="shared" si="4"/>
        <v>550.394729511067</v>
      </c>
      <c r="L22" s="26">
        <f t="shared" si="4"/>
        <v>550.04963524117397</v>
      </c>
      <c r="M22" s="26">
        <f t="shared" si="4"/>
        <v>550.46965156779231</v>
      </c>
      <c r="N22" s="26">
        <f t="shared" si="4"/>
        <v>551.18187264972062</v>
      </c>
    </row>
    <row r="23" spans="1:14" x14ac:dyDescent="0.25">
      <c r="A23" s="68" t="s">
        <v>42</v>
      </c>
      <c r="B23" s="68"/>
      <c r="C23" s="23">
        <v>276.77297625300122</v>
      </c>
      <c r="D23" s="22">
        <v>274.54975208327164</v>
      </c>
      <c r="E23" s="22">
        <v>274.13172495674735</v>
      </c>
      <c r="F23" s="22">
        <v>274.02549115338257</v>
      </c>
      <c r="G23" s="22">
        <v>273.78897278734433</v>
      </c>
      <c r="H23" s="22">
        <v>273.70354427301851</v>
      </c>
      <c r="I23" s="22">
        <v>272.83020307920918</v>
      </c>
      <c r="J23" s="22">
        <v>273.07524180799453</v>
      </c>
      <c r="K23" s="22">
        <v>273.20671637700798</v>
      </c>
      <c r="L23" s="22">
        <v>272.75465082903156</v>
      </c>
      <c r="M23" s="22">
        <v>273.24066833523602</v>
      </c>
      <c r="N23" s="22">
        <v>273.38360757784352</v>
      </c>
    </row>
    <row r="24" spans="1:14" x14ac:dyDescent="0.25">
      <c r="A24" s="61" t="s">
        <v>43</v>
      </c>
      <c r="B24" s="61"/>
      <c r="C24" s="23">
        <v>278.45580709491821</v>
      </c>
      <c r="D24" s="23">
        <v>277.98039751974477</v>
      </c>
      <c r="E24" s="23">
        <v>277.15758560077853</v>
      </c>
      <c r="F24" s="23">
        <v>277.79877571906508</v>
      </c>
      <c r="G24" s="23">
        <v>277.47307845348945</v>
      </c>
      <c r="H24" s="23">
        <v>277.23712253963697</v>
      </c>
      <c r="I24" s="23">
        <v>277.62143757731479</v>
      </c>
      <c r="J24" s="23">
        <v>277.42412932180571</v>
      </c>
      <c r="K24" s="23">
        <v>277.18801313405908</v>
      </c>
      <c r="L24" s="23">
        <v>277.29498441214241</v>
      </c>
      <c r="M24" s="23">
        <v>277.22898323255629</v>
      </c>
      <c r="N24" s="23">
        <v>277.7982650718771</v>
      </c>
    </row>
    <row r="25" spans="1:14" x14ac:dyDescent="0.25">
      <c r="A25" s="61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16.958595858800436</v>
      </c>
      <c r="D26" s="32">
        <f t="shared" ref="D26:N26" si="5">D19-D22</f>
        <v>20.333714056253825</v>
      </c>
      <c r="E26" s="32">
        <f t="shared" si="5"/>
        <v>23.212184083628017</v>
      </c>
      <c r="F26" s="32">
        <f t="shared" si="5"/>
        <v>22.030854317828243</v>
      </c>
      <c r="G26" s="32">
        <f t="shared" si="5"/>
        <v>23.24444968380601</v>
      </c>
      <c r="H26" s="32">
        <f t="shared" si="5"/>
        <v>22.200025026914318</v>
      </c>
      <c r="I26" s="32">
        <f t="shared" si="5"/>
        <v>21.888194313798977</v>
      </c>
      <c r="J26" s="32">
        <f t="shared" si="5"/>
        <v>21.996481259065263</v>
      </c>
      <c r="K26" s="32">
        <f t="shared" si="5"/>
        <v>21.523181107452956</v>
      </c>
      <c r="L26" s="32">
        <f t="shared" si="5"/>
        <v>22.787046086456371</v>
      </c>
      <c r="M26" s="32">
        <f t="shared" si="5"/>
        <v>21.924915872688302</v>
      </c>
      <c r="N26" s="32">
        <f t="shared" si="5"/>
        <v>21.302015119473708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-24.754484456619934</v>
      </c>
      <c r="D30" s="32">
        <f t="shared" ref="D30:N30" si="6">D17+D26+D28</f>
        <v>-26.477558652319289</v>
      </c>
      <c r="E30" s="32">
        <f t="shared" si="6"/>
        <v>-22.479640900210114</v>
      </c>
      <c r="F30" s="32">
        <f t="shared" si="6"/>
        <v>-22.614519411424283</v>
      </c>
      <c r="G30" s="32">
        <f t="shared" si="6"/>
        <v>-20.321104981921195</v>
      </c>
      <c r="H30" s="32">
        <f t="shared" si="6"/>
        <v>-24.033163064125631</v>
      </c>
      <c r="I30" s="32">
        <f t="shared" si="6"/>
        <v>-23.512532211486587</v>
      </c>
      <c r="J30" s="32">
        <f t="shared" si="6"/>
        <v>-22.689263014610276</v>
      </c>
      <c r="K30" s="32">
        <f t="shared" si="6"/>
        <v>-25.033920011134825</v>
      </c>
      <c r="L30" s="32">
        <f t="shared" si="6"/>
        <v>-23.277322788248</v>
      </c>
      <c r="M30" s="32">
        <f t="shared" si="6"/>
        <v>-24.952900001653376</v>
      </c>
      <c r="N30" s="32">
        <f t="shared" si="6"/>
        <v>-24.976462547594565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12254.24551554338</v>
      </c>
      <c r="D32" s="21">
        <v>12227.767956891061</v>
      </c>
      <c r="E32" s="21">
        <v>12205.288315990851</v>
      </c>
      <c r="F32" s="21">
        <v>12182.673796579425</v>
      </c>
      <c r="G32" s="21">
        <v>12162.352691597505</v>
      </c>
      <c r="H32" s="21">
        <v>12138.319528533382</v>
      </c>
      <c r="I32" s="21">
        <v>12114.806996321891</v>
      </c>
      <c r="J32" s="21">
        <v>12092.117733307285</v>
      </c>
      <c r="K32" s="21">
        <v>12067.083813296149</v>
      </c>
      <c r="L32" s="21">
        <v>12043.806490507901</v>
      </c>
      <c r="M32" s="21">
        <v>12018.853590506249</v>
      </c>
      <c r="N32" s="21">
        <v>11993.877127958649</v>
      </c>
    </row>
    <row r="33" spans="1:14" ht="16.5" thickTop="1" thickBot="1" x14ac:dyDescent="0.3">
      <c r="A33" s="61"/>
      <c r="B33" s="61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-2.0160016659842572E-3</v>
      </c>
      <c r="D34" s="39">
        <f t="shared" ref="D34:N34" si="7">(D32/D8)-1</f>
        <v>-2.1606845251088691E-3</v>
      </c>
      <c r="E34" s="39">
        <f t="shared" si="7"/>
        <v>-1.8384091830546678E-3</v>
      </c>
      <c r="F34" s="39">
        <f t="shared" si="7"/>
        <v>-1.8528459816714582E-3</v>
      </c>
      <c r="G34" s="39">
        <f t="shared" si="7"/>
        <v>-1.668033251257639E-3</v>
      </c>
      <c r="H34" s="39">
        <f t="shared" si="7"/>
        <v>-1.9760291181759593E-3</v>
      </c>
      <c r="I34" s="39">
        <f t="shared" si="7"/>
        <v>-1.9370500303785843E-3</v>
      </c>
      <c r="J34" s="39">
        <f t="shared" si="7"/>
        <v>-1.8728538573907771E-3</v>
      </c>
      <c r="K34" s="39">
        <f t="shared" si="7"/>
        <v>-2.0702676374197981E-3</v>
      </c>
      <c r="L34" s="39">
        <f t="shared" si="7"/>
        <v>-1.9289932139693322E-3</v>
      </c>
      <c r="M34" s="39">
        <f t="shared" si="7"/>
        <v>-2.0718449786882864E-3</v>
      </c>
      <c r="N34" s="39">
        <f t="shared" si="7"/>
        <v>-2.0781068975936901E-3</v>
      </c>
    </row>
    <row r="35" spans="1:14" ht="15.75" thickBot="1" x14ac:dyDescent="0.3">
      <c r="A35" s="40" t="s">
        <v>15</v>
      </c>
      <c r="B35" s="41"/>
      <c r="C35" s="42">
        <f>(C32/$C$8)-1</f>
        <v>-2.0160016659842572E-3</v>
      </c>
      <c r="D35" s="42">
        <f t="shared" ref="D35:N35" si="8">(D32/$C$8)-1</f>
        <v>-4.172330247490752E-3</v>
      </c>
      <c r="E35" s="42">
        <f t="shared" si="8"/>
        <v>-6.0030689803036719E-3</v>
      </c>
      <c r="F35" s="42">
        <f t="shared" si="8"/>
        <v>-7.8447921997373271E-3</v>
      </c>
      <c r="G35" s="42">
        <f t="shared" si="8"/>
        <v>-9.4997400767565798E-3</v>
      </c>
      <c r="H35" s="42">
        <f t="shared" si="8"/>
        <v>-1.1456997431925853E-2</v>
      </c>
      <c r="I35" s="42">
        <f t="shared" si="8"/>
        <v>-1.3371854685080953E-2</v>
      </c>
      <c r="J35" s="42">
        <f t="shared" si="8"/>
        <v>-1.521966501284433E-2</v>
      </c>
      <c r="K35" s="42">
        <f t="shared" si="8"/>
        <v>-1.7258423870335604E-2</v>
      </c>
      <c r="L35" s="42">
        <f t="shared" si="8"/>
        <v>-1.9154125701775326E-2</v>
      </c>
      <c r="M35" s="42">
        <f t="shared" si="8"/>
        <v>-2.1186286301307145E-2</v>
      </c>
      <c r="N35" s="42">
        <f t="shared" si="8"/>
        <v>-2.3220365831203793E-2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1.5959192578197459</v>
      </c>
      <c r="D41" s="47">
        <v>1.6088519077672685</v>
      </c>
      <c r="E41" s="47">
        <v>1.6056390307479802</v>
      </c>
      <c r="F41" s="47">
        <v>1.5975890752130686</v>
      </c>
      <c r="G41" s="47">
        <v>1.595492640724423</v>
      </c>
      <c r="H41" s="47">
        <v>1.5999867020239897</v>
      </c>
      <c r="I41" s="47">
        <v>1.6055650825802852</v>
      </c>
      <c r="J41" s="47">
        <v>1.615748287222545</v>
      </c>
      <c r="K41" s="47">
        <v>1.6148119994040526</v>
      </c>
      <c r="L41" s="47">
        <v>1.6248190061448164</v>
      </c>
      <c r="M41" s="47">
        <v>1.6330311915518749</v>
      </c>
      <c r="N41" s="47">
        <v>1.6356311918652904</v>
      </c>
    </row>
    <row r="43" spans="1:14" x14ac:dyDescent="0.25">
      <c r="A43" s="48" t="s">
        <v>31</v>
      </c>
      <c r="B43" s="48"/>
      <c r="C43" s="49">
        <v>115.15984979828025</v>
      </c>
      <c r="D43" s="49">
        <v>118.55408379068851</v>
      </c>
      <c r="E43" s="49">
        <v>117.70841750262734</v>
      </c>
      <c r="F43" s="49">
        <v>116.57055288073614</v>
      </c>
      <c r="G43" s="49">
        <v>115.50958960780731</v>
      </c>
      <c r="H43" s="49">
        <v>116.78406654301295</v>
      </c>
      <c r="I43" s="49">
        <v>115.81706818955644</v>
      </c>
      <c r="J43" s="49">
        <v>114.70834055535707</v>
      </c>
      <c r="K43" s="49">
        <v>114.32020828833494</v>
      </c>
      <c r="L43" s="49">
        <v>112.90940358448819</v>
      </c>
      <c r="M43" s="49">
        <v>112.39596786934285</v>
      </c>
      <c r="N43" s="49">
        <v>110.37787102814734</v>
      </c>
    </row>
    <row r="44" spans="1:14" x14ac:dyDescent="0.25">
      <c r="A44" s="19" t="s">
        <v>47</v>
      </c>
      <c r="B44" s="19"/>
      <c r="C44" s="50">
        <v>116.67217241032002</v>
      </c>
      <c r="D44" s="50">
        <v>118.55408379068849</v>
      </c>
      <c r="E44" s="50">
        <v>117.41704182188641</v>
      </c>
      <c r="F44" s="50">
        <v>116.03034195063628</v>
      </c>
      <c r="G44" s="50">
        <v>114.75044024801751</v>
      </c>
      <c r="H44" s="50">
        <v>115.78723394388469</v>
      </c>
      <c r="I44" s="50">
        <v>114.64337396603587</v>
      </c>
      <c r="J44" s="50">
        <v>113.40475486307518</v>
      </c>
      <c r="K44" s="50">
        <v>112.87216909481407</v>
      </c>
      <c r="L44" s="50">
        <v>111.3714126422919</v>
      </c>
      <c r="M44" s="50">
        <v>110.73164766347563</v>
      </c>
      <c r="N44" s="50">
        <v>108.61130552374011</v>
      </c>
    </row>
    <row r="45" spans="1:14" x14ac:dyDescent="0.25">
      <c r="A45" s="51" t="s">
        <v>48</v>
      </c>
      <c r="B45" s="51"/>
      <c r="C45" s="52">
        <v>113.93709757124439</v>
      </c>
      <c r="D45" s="52">
        <v>118.55408379068851</v>
      </c>
      <c r="E45" s="52">
        <v>117.95498711579181</v>
      </c>
      <c r="F45" s="52">
        <v>117.03664915570225</v>
      </c>
      <c r="G45" s="52">
        <v>116.17572977163924</v>
      </c>
      <c r="H45" s="52">
        <v>117.67313292124346</v>
      </c>
      <c r="I45" s="52">
        <v>116.88254124968599</v>
      </c>
      <c r="J45" s="52">
        <v>115.90543935267499</v>
      </c>
      <c r="K45" s="52">
        <v>115.65951743844866</v>
      </c>
      <c r="L45" s="52">
        <v>114.3364366868483</v>
      </c>
      <c r="M45" s="52">
        <v>113.95631860734809</v>
      </c>
      <c r="N45" s="52">
        <v>112.03950927847852</v>
      </c>
    </row>
    <row r="47" spans="1:14" x14ac:dyDescent="0.25">
      <c r="A47" s="48" t="s">
        <v>32</v>
      </c>
      <c r="B47" s="48"/>
      <c r="C47" s="49">
        <v>77.783762152269702</v>
      </c>
      <c r="D47" s="49">
        <v>77.439305232497176</v>
      </c>
      <c r="E47" s="49">
        <v>77.5392231650182</v>
      </c>
      <c r="F47" s="49">
        <v>77.672291706885005</v>
      </c>
      <c r="G47" s="49">
        <v>77.796314826996124</v>
      </c>
      <c r="H47" s="49">
        <v>77.675638212965325</v>
      </c>
      <c r="I47" s="49">
        <v>77.788556866395268</v>
      </c>
      <c r="J47" s="49">
        <v>77.915879129531405</v>
      </c>
      <c r="K47" s="49">
        <v>77.968358784456527</v>
      </c>
      <c r="L47" s="49">
        <v>78.131440876574558</v>
      </c>
      <c r="M47" s="49">
        <v>78.195730867025148</v>
      </c>
      <c r="N47" s="49">
        <v>78.423163769416448</v>
      </c>
    </row>
    <row r="48" spans="1:14" x14ac:dyDescent="0.25">
      <c r="A48" s="19" t="s">
        <v>45</v>
      </c>
      <c r="B48" s="19"/>
      <c r="C48" s="50">
        <v>75.404166528269727</v>
      </c>
      <c r="D48" s="50">
        <v>75.205189165947715</v>
      </c>
      <c r="E48" s="50">
        <v>75.341148395590309</v>
      </c>
      <c r="F48" s="50">
        <v>75.50592874035992</v>
      </c>
      <c r="G48" s="50">
        <v>75.660310236762129</v>
      </c>
      <c r="H48" s="50">
        <v>75.555314412828935</v>
      </c>
      <c r="I48" s="50">
        <v>75.694483361690814</v>
      </c>
      <c r="J48" s="50">
        <v>75.848174962853108</v>
      </c>
      <c r="K48" s="50">
        <v>75.919377122988109</v>
      </c>
      <c r="L48" s="50">
        <v>76.103197060734388</v>
      </c>
      <c r="M48" s="50">
        <v>76.186798756822995</v>
      </c>
      <c r="N48" s="50">
        <v>76.440757965715392</v>
      </c>
    </row>
    <row r="49" spans="1:14" x14ac:dyDescent="0.25">
      <c r="A49" s="51" t="s">
        <v>46</v>
      </c>
      <c r="B49" s="51"/>
      <c r="C49" s="52">
        <v>79.886046000427285</v>
      </c>
      <c r="D49" s="52">
        <v>79.456766713416314</v>
      </c>
      <c r="E49" s="52">
        <v>79.534677821795057</v>
      </c>
      <c r="F49" s="52">
        <v>79.64156858234297</v>
      </c>
      <c r="G49" s="52">
        <v>79.743527438763408</v>
      </c>
      <c r="H49" s="52">
        <v>79.617402720141229</v>
      </c>
      <c r="I49" s="52">
        <v>79.709735751174435</v>
      </c>
      <c r="J49" s="52">
        <v>79.817784604512894</v>
      </c>
      <c r="K49" s="52">
        <v>79.855882948427606</v>
      </c>
      <c r="L49" s="52">
        <v>79.995922605305694</v>
      </c>
      <c r="M49" s="52">
        <v>80.046325141827836</v>
      </c>
      <c r="N49" s="52">
        <v>80.249242381279004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581A3-323D-4530-974B-377184C2F83D}">
  <dimension ref="A1:B20"/>
  <sheetViews>
    <sheetView workbookViewId="0"/>
  </sheetViews>
  <sheetFormatPr defaultRowHeight="15" x14ac:dyDescent="0.25"/>
  <cols>
    <col min="1" max="1" width="55.42578125" style="1" customWidth="1"/>
    <col min="2" max="2" width="41.5703125" style="1" customWidth="1"/>
    <col min="3" max="16384" width="9.140625" style="1"/>
  </cols>
  <sheetData>
    <row r="1" spans="1:2" ht="24" customHeight="1" x14ac:dyDescent="0.25">
      <c r="A1" s="4" t="s">
        <v>53</v>
      </c>
      <c r="B1" s="4" t="s">
        <v>6</v>
      </c>
    </row>
    <row r="2" spans="1:2" x14ac:dyDescent="0.25">
      <c r="A2" s="54" t="s">
        <v>56</v>
      </c>
      <c r="B2" s="54" t="s">
        <v>57</v>
      </c>
    </row>
    <row r="3" spans="1:2" x14ac:dyDescent="0.25">
      <c r="A3" s="54" t="s">
        <v>58</v>
      </c>
      <c r="B3" s="54" t="s">
        <v>59</v>
      </c>
    </row>
    <row r="4" spans="1:2" x14ac:dyDescent="0.25">
      <c r="A4" s="54" t="s">
        <v>60</v>
      </c>
      <c r="B4" s="54" t="s">
        <v>61</v>
      </c>
    </row>
    <row r="5" spans="1:2" x14ac:dyDescent="0.25">
      <c r="A5" s="54" t="s">
        <v>62</v>
      </c>
      <c r="B5" s="54" t="s">
        <v>63</v>
      </c>
    </row>
    <row r="6" spans="1:2" x14ac:dyDescent="0.25">
      <c r="A6" s="54" t="s">
        <v>64</v>
      </c>
      <c r="B6" s="54" t="s">
        <v>65</v>
      </c>
    </row>
    <row r="7" spans="1:2" x14ac:dyDescent="0.25">
      <c r="A7" s="54" t="s">
        <v>66</v>
      </c>
      <c r="B7" s="54" t="s">
        <v>67</v>
      </c>
    </row>
    <row r="8" spans="1:2" x14ac:dyDescent="0.25">
      <c r="A8" s="54" t="s">
        <v>68</v>
      </c>
      <c r="B8" s="54" t="s">
        <v>69</v>
      </c>
    </row>
    <row r="9" spans="1:2" x14ac:dyDescent="0.25">
      <c r="A9" s="54" t="s">
        <v>70</v>
      </c>
      <c r="B9" s="54" t="s">
        <v>71</v>
      </c>
    </row>
    <row r="10" spans="1:2" x14ac:dyDescent="0.25">
      <c r="A10" s="54" t="s">
        <v>72</v>
      </c>
      <c r="B10" s="54" t="s">
        <v>73</v>
      </c>
    </row>
    <row r="11" spans="1:2" x14ac:dyDescent="0.25">
      <c r="A11" s="54" t="s">
        <v>74</v>
      </c>
      <c r="B11" s="54" t="s">
        <v>75</v>
      </c>
    </row>
    <row r="12" spans="1:2" x14ac:dyDescent="0.25">
      <c r="A12" s="54" t="s">
        <v>76</v>
      </c>
      <c r="B12" s="54" t="s">
        <v>77</v>
      </c>
    </row>
    <row r="13" spans="1:2" x14ac:dyDescent="0.25">
      <c r="A13" s="54" t="s">
        <v>78</v>
      </c>
      <c r="B13" s="54" t="s">
        <v>79</v>
      </c>
    </row>
    <row r="14" spans="1:2" x14ac:dyDescent="0.25">
      <c r="A14" s="54"/>
      <c r="B14" s="54"/>
    </row>
    <row r="15" spans="1:2" x14ac:dyDescent="0.25">
      <c r="A15" s="54"/>
      <c r="B15" s="54"/>
    </row>
    <row r="16" spans="1:2" x14ac:dyDescent="0.25">
      <c r="A16" s="54"/>
      <c r="B16" s="54"/>
    </row>
    <row r="17" spans="1:2" x14ac:dyDescent="0.25">
      <c r="A17" s="54"/>
      <c r="B17" s="54"/>
    </row>
    <row r="18" spans="1:2" x14ac:dyDescent="0.25">
      <c r="A18" s="54"/>
      <c r="B18" s="54"/>
    </row>
    <row r="19" spans="1:2" x14ac:dyDescent="0.25">
      <c r="A19" s="54"/>
      <c r="B19" s="54"/>
    </row>
    <row r="20" spans="1:2" x14ac:dyDescent="0.25">
      <c r="A20" s="54"/>
      <c r="B20" s="5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C8F93-A801-473E-96B0-FAD49CD66314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80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177790</v>
      </c>
      <c r="D8" s="21">
        <v>178294.00000000003</v>
      </c>
      <c r="E8" s="21">
        <v>178766</v>
      </c>
      <c r="F8" s="21">
        <v>179276</v>
      </c>
      <c r="G8" s="21">
        <v>179761</v>
      </c>
      <c r="H8" s="21">
        <v>180266</v>
      </c>
      <c r="I8" s="21">
        <v>180689</v>
      </c>
      <c r="J8" s="21">
        <v>181091</v>
      </c>
      <c r="K8" s="21">
        <v>181502</v>
      </c>
      <c r="L8" s="21">
        <v>181870</v>
      </c>
      <c r="M8" s="21">
        <v>182256</v>
      </c>
      <c r="N8" s="21">
        <v>182597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24" t="s">
        <v>33</v>
      </c>
      <c r="B10" s="25"/>
      <c r="C10" s="26">
        <f>SUM(C11:C12)</f>
        <v>1639</v>
      </c>
      <c r="D10" s="26">
        <f t="shared" ref="D10:N10" si="0">SUM(D11:D12)</f>
        <v>1664.0000000000002</v>
      </c>
      <c r="E10" s="26">
        <f t="shared" si="0"/>
        <v>1670</v>
      </c>
      <c r="F10" s="26">
        <f t="shared" si="0"/>
        <v>1669.0000000000002</v>
      </c>
      <c r="G10" s="26">
        <f t="shared" si="0"/>
        <v>1671</v>
      </c>
      <c r="H10" s="26">
        <f t="shared" si="0"/>
        <v>1675.9999999999998</v>
      </c>
      <c r="I10" s="26">
        <f t="shared" si="0"/>
        <v>1678</v>
      </c>
      <c r="J10" s="26">
        <f t="shared" si="0"/>
        <v>1682</v>
      </c>
      <c r="K10" s="26">
        <f t="shared" si="0"/>
        <v>1672</v>
      </c>
      <c r="L10" s="26">
        <f t="shared" si="0"/>
        <v>1671</v>
      </c>
      <c r="M10" s="26">
        <f t="shared" si="0"/>
        <v>1667.0000000000002</v>
      </c>
      <c r="N10" s="26">
        <f t="shared" si="0"/>
        <v>1655</v>
      </c>
    </row>
    <row r="11" spans="1:14" x14ac:dyDescent="0.25">
      <c r="A11" s="17" t="s">
        <v>34</v>
      </c>
      <c r="B11" s="18"/>
      <c r="C11" s="22">
        <v>840</v>
      </c>
      <c r="D11" s="22">
        <v>851.00000000000011</v>
      </c>
      <c r="E11" s="22">
        <v>857</v>
      </c>
      <c r="F11" s="22">
        <v>855</v>
      </c>
      <c r="G11" s="22">
        <v>856</v>
      </c>
      <c r="H11" s="22">
        <v>860.99999999999977</v>
      </c>
      <c r="I11" s="22">
        <v>862.00000000000011</v>
      </c>
      <c r="J11" s="22">
        <v>862</v>
      </c>
      <c r="K11" s="22">
        <v>856</v>
      </c>
      <c r="L11" s="22">
        <v>857.99999999999989</v>
      </c>
      <c r="M11" s="22">
        <v>854</v>
      </c>
      <c r="N11" s="22">
        <v>850.00000000000011</v>
      </c>
    </row>
    <row r="12" spans="1:14" x14ac:dyDescent="0.25">
      <c r="A12" s="27" t="s">
        <v>35</v>
      </c>
      <c r="B12" s="28"/>
      <c r="C12" s="29">
        <v>798.99999999999989</v>
      </c>
      <c r="D12" s="29">
        <v>813.00000000000011</v>
      </c>
      <c r="E12" s="29">
        <v>813.00000000000011</v>
      </c>
      <c r="F12" s="29">
        <v>814.00000000000023</v>
      </c>
      <c r="G12" s="29">
        <v>815.00000000000011</v>
      </c>
      <c r="H12" s="29">
        <v>815</v>
      </c>
      <c r="I12" s="29">
        <v>815.99999999999977</v>
      </c>
      <c r="J12" s="29">
        <v>820.00000000000011</v>
      </c>
      <c r="K12" s="29">
        <v>816</v>
      </c>
      <c r="L12" s="29">
        <v>813</v>
      </c>
      <c r="M12" s="29">
        <v>813.00000000000023</v>
      </c>
      <c r="N12" s="29">
        <v>804.99999999999989</v>
      </c>
    </row>
    <row r="13" spans="1:14" x14ac:dyDescent="0.25">
      <c r="A13" s="24" t="s">
        <v>36</v>
      </c>
      <c r="B13" s="18"/>
      <c r="C13" s="26">
        <f>SUM(C14:C15)</f>
        <v>1990.9999999999982</v>
      </c>
      <c r="D13" s="26">
        <f t="shared" ref="D13:N13" si="1">SUM(D14:D15)</f>
        <v>2079.9999999999995</v>
      </c>
      <c r="E13" s="26">
        <f t="shared" si="1"/>
        <v>2087.9999999999982</v>
      </c>
      <c r="F13" s="26">
        <f t="shared" si="1"/>
        <v>2093.9999999999991</v>
      </c>
      <c r="G13" s="26">
        <f t="shared" si="1"/>
        <v>2102.9999999999991</v>
      </c>
      <c r="H13" s="26">
        <f t="shared" si="1"/>
        <v>2155.9999999999955</v>
      </c>
      <c r="I13" s="26">
        <f t="shared" si="1"/>
        <v>2163.9999999999955</v>
      </c>
      <c r="J13" s="26">
        <f t="shared" si="1"/>
        <v>2170.0000000000023</v>
      </c>
      <c r="K13" s="26">
        <f t="shared" si="1"/>
        <v>2192.0000000000014</v>
      </c>
      <c r="L13" s="26">
        <f t="shared" si="1"/>
        <v>2194.0000000000018</v>
      </c>
      <c r="M13" s="26">
        <f t="shared" si="1"/>
        <v>2215.9999999999973</v>
      </c>
      <c r="N13" s="26">
        <f t="shared" si="1"/>
        <v>2208</v>
      </c>
    </row>
    <row r="14" spans="1:14" x14ac:dyDescent="0.25">
      <c r="A14" s="17" t="s">
        <v>37</v>
      </c>
      <c r="B14" s="18"/>
      <c r="C14" s="22">
        <v>972.9557439486656</v>
      </c>
      <c r="D14" s="22">
        <v>1006.0698078639666</v>
      </c>
      <c r="E14" s="22">
        <v>1010.9337824061203</v>
      </c>
      <c r="F14" s="22">
        <v>1016.4055128551468</v>
      </c>
      <c r="G14" s="22">
        <v>1020.9545284885191</v>
      </c>
      <c r="H14" s="22">
        <v>1048.4443239936015</v>
      </c>
      <c r="I14" s="22">
        <v>1055.4741328052114</v>
      </c>
      <c r="J14" s="22">
        <v>1059.442791998963</v>
      </c>
      <c r="K14" s="22">
        <v>1072.1242805991083</v>
      </c>
      <c r="L14" s="22">
        <v>1074.9114966459088</v>
      </c>
      <c r="M14" s="22">
        <v>1086.7532929805552</v>
      </c>
      <c r="N14" s="22">
        <v>1083.3467424955534</v>
      </c>
    </row>
    <row r="15" spans="1:14" x14ac:dyDescent="0.25">
      <c r="A15" s="10" t="s">
        <v>38</v>
      </c>
      <c r="B15" s="12"/>
      <c r="C15" s="23">
        <v>1018.0442560513325</v>
      </c>
      <c r="D15" s="23">
        <v>1073.9301921360329</v>
      </c>
      <c r="E15" s="23">
        <v>1077.066217593878</v>
      </c>
      <c r="F15" s="23">
        <v>1077.5944871448526</v>
      </c>
      <c r="G15" s="23">
        <v>1082.0454715114797</v>
      </c>
      <c r="H15" s="23">
        <v>1107.5556760063939</v>
      </c>
      <c r="I15" s="23">
        <v>1108.525867194784</v>
      </c>
      <c r="J15" s="23">
        <v>1110.5572080010393</v>
      </c>
      <c r="K15" s="23">
        <v>1119.8757194008931</v>
      </c>
      <c r="L15" s="23">
        <v>1119.0885033540928</v>
      </c>
      <c r="M15" s="23">
        <v>1129.2467070194418</v>
      </c>
      <c r="N15" s="23">
        <v>1124.6532575044466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4" t="s">
        <v>10</v>
      </c>
      <c r="B17" s="15"/>
      <c r="C17" s="32">
        <f>C10-C13</f>
        <v>-351.99999999999818</v>
      </c>
      <c r="D17" s="32">
        <f t="shared" ref="D17:N17" si="2">D10-D13</f>
        <v>-415.99999999999932</v>
      </c>
      <c r="E17" s="32">
        <f t="shared" si="2"/>
        <v>-417.99999999999818</v>
      </c>
      <c r="F17" s="32">
        <f t="shared" si="2"/>
        <v>-424.99999999999886</v>
      </c>
      <c r="G17" s="32">
        <f t="shared" si="2"/>
        <v>-431.99999999999909</v>
      </c>
      <c r="H17" s="32">
        <f t="shared" si="2"/>
        <v>-479.99999999999568</v>
      </c>
      <c r="I17" s="32">
        <f t="shared" si="2"/>
        <v>-485.99999999999545</v>
      </c>
      <c r="J17" s="32">
        <f t="shared" si="2"/>
        <v>-488.00000000000227</v>
      </c>
      <c r="K17" s="32">
        <f t="shared" si="2"/>
        <v>-520.00000000000136</v>
      </c>
      <c r="L17" s="32">
        <f t="shared" si="2"/>
        <v>-523.00000000000182</v>
      </c>
      <c r="M17" s="32">
        <f t="shared" si="2"/>
        <v>-548.99999999999704</v>
      </c>
      <c r="N17" s="32">
        <f t="shared" si="2"/>
        <v>-553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8159.7797520564109</v>
      </c>
      <c r="D19" s="26">
        <f t="shared" ref="D19:N19" si="3">SUM(D20:D21)</f>
        <v>8175.7797520564145</v>
      </c>
      <c r="E19" s="26">
        <f t="shared" si="3"/>
        <v>8195.7797520564127</v>
      </c>
      <c r="F19" s="26">
        <f t="shared" si="3"/>
        <v>8186.7797520564136</v>
      </c>
      <c r="G19" s="26">
        <f t="shared" si="3"/>
        <v>8200.2797520564127</v>
      </c>
      <c r="H19" s="26">
        <f t="shared" si="3"/>
        <v>8183.2797520564109</v>
      </c>
      <c r="I19" s="26">
        <f t="shared" si="3"/>
        <v>8175.7797520564109</v>
      </c>
      <c r="J19" s="26">
        <f t="shared" si="3"/>
        <v>8181.2797520564163</v>
      </c>
      <c r="K19" s="26">
        <f t="shared" si="3"/>
        <v>8175.7797520564127</v>
      </c>
      <c r="L19" s="26">
        <f t="shared" si="3"/>
        <v>8186.2797520564163</v>
      </c>
      <c r="M19" s="26">
        <f t="shared" si="3"/>
        <v>8176.7797520564127</v>
      </c>
      <c r="N19" s="26">
        <f t="shared" si="3"/>
        <v>8174.7797520564163</v>
      </c>
    </row>
    <row r="20" spans="1:14" x14ac:dyDescent="0.25">
      <c r="A20" s="68" t="s">
        <v>40</v>
      </c>
      <c r="B20" s="68"/>
      <c r="C20" s="22">
        <v>4081.3677480025381</v>
      </c>
      <c r="D20" s="22">
        <v>4100.4247799601908</v>
      </c>
      <c r="E20" s="22">
        <v>4115.3567672312674</v>
      </c>
      <c r="F20" s="22">
        <v>4110.0926324557804</v>
      </c>
      <c r="G20" s="22">
        <v>4122.3671402724667</v>
      </c>
      <c r="H20" s="22">
        <v>4113.6120380250068</v>
      </c>
      <c r="I20" s="22">
        <v>4110.626942430813</v>
      </c>
      <c r="J20" s="22">
        <v>4114.6112720276888</v>
      </c>
      <c r="K20" s="22">
        <v>4110.9520163277602</v>
      </c>
      <c r="L20" s="22">
        <v>4116.3456243511619</v>
      </c>
      <c r="M20" s="22">
        <v>4109.2665225184846</v>
      </c>
      <c r="N20" s="22">
        <v>4110.0632472759844</v>
      </c>
    </row>
    <row r="21" spans="1:14" x14ac:dyDescent="0.25">
      <c r="A21" s="27" t="s">
        <v>41</v>
      </c>
      <c r="B21" s="27"/>
      <c r="C21" s="29">
        <v>4078.4120040538728</v>
      </c>
      <c r="D21" s="29">
        <v>4075.3549720962233</v>
      </c>
      <c r="E21" s="29">
        <v>4080.4229848251452</v>
      </c>
      <c r="F21" s="29">
        <v>4076.6871196006332</v>
      </c>
      <c r="G21" s="29">
        <v>4077.9126117839469</v>
      </c>
      <c r="H21" s="29">
        <v>4069.6677140314041</v>
      </c>
      <c r="I21" s="29">
        <v>4065.1528096255979</v>
      </c>
      <c r="J21" s="29">
        <v>4066.6684800287276</v>
      </c>
      <c r="K21" s="29">
        <v>4064.8277357286529</v>
      </c>
      <c r="L21" s="29">
        <v>4069.934127705254</v>
      </c>
      <c r="M21" s="29">
        <v>4067.5132295379281</v>
      </c>
      <c r="N21" s="29">
        <v>4064.7165047804315</v>
      </c>
    </row>
    <row r="22" spans="1:14" x14ac:dyDescent="0.25">
      <c r="A22" s="71" t="s">
        <v>44</v>
      </c>
      <c r="B22" s="71"/>
      <c r="C22" s="26">
        <f>SUM(C23:C24)</f>
        <v>7303.7797520564163</v>
      </c>
      <c r="D22" s="26">
        <f t="shared" ref="D22:N22" si="4">SUM(D23:D24)</f>
        <v>7287.7797520564127</v>
      </c>
      <c r="E22" s="26">
        <f t="shared" si="4"/>
        <v>7267.7797520564145</v>
      </c>
      <c r="F22" s="26">
        <f t="shared" si="4"/>
        <v>7276.7797520564145</v>
      </c>
      <c r="G22" s="26">
        <f t="shared" si="4"/>
        <v>7263.2797520564145</v>
      </c>
      <c r="H22" s="26">
        <f t="shared" si="4"/>
        <v>7280.2797520564181</v>
      </c>
      <c r="I22" s="26">
        <f t="shared" si="4"/>
        <v>7287.7797520564163</v>
      </c>
      <c r="J22" s="26">
        <f t="shared" si="4"/>
        <v>7282.2797520564118</v>
      </c>
      <c r="K22" s="26">
        <f t="shared" si="4"/>
        <v>7287.7797520564163</v>
      </c>
      <c r="L22" s="26">
        <f t="shared" si="4"/>
        <v>7277.2797520564127</v>
      </c>
      <c r="M22" s="26">
        <f t="shared" si="4"/>
        <v>7286.7797520564163</v>
      </c>
      <c r="N22" s="26">
        <f t="shared" si="4"/>
        <v>7288.7797520564145</v>
      </c>
    </row>
    <row r="23" spans="1:14" x14ac:dyDescent="0.25">
      <c r="A23" s="68" t="s">
        <v>42</v>
      </c>
      <c r="B23" s="68"/>
      <c r="C23" s="23">
        <v>3650.4120040538746</v>
      </c>
      <c r="D23" s="22">
        <v>3631.3549720962228</v>
      </c>
      <c r="E23" s="22">
        <v>3616.4229848251466</v>
      </c>
      <c r="F23" s="22">
        <v>3621.6871196006337</v>
      </c>
      <c r="G23" s="22">
        <v>3609.4126117839473</v>
      </c>
      <c r="H23" s="22">
        <v>3618.1677140314077</v>
      </c>
      <c r="I23" s="22">
        <v>3621.1528096256015</v>
      </c>
      <c r="J23" s="22">
        <v>3617.1684800287248</v>
      </c>
      <c r="K23" s="22">
        <v>3620.8277357286538</v>
      </c>
      <c r="L23" s="22">
        <v>3615.4341277052522</v>
      </c>
      <c r="M23" s="22">
        <v>3622.5132295379303</v>
      </c>
      <c r="N23" s="22">
        <v>3621.7165047804306</v>
      </c>
    </row>
    <row r="24" spans="1:14" x14ac:dyDescent="0.25">
      <c r="A24" s="10" t="s">
        <v>43</v>
      </c>
      <c r="B24" s="10"/>
      <c r="C24" s="23">
        <v>3653.3677480025412</v>
      </c>
      <c r="D24" s="23">
        <v>3656.4247799601903</v>
      </c>
      <c r="E24" s="23">
        <v>3651.3567672312674</v>
      </c>
      <c r="F24" s="23">
        <v>3655.0926324557809</v>
      </c>
      <c r="G24" s="23">
        <v>3653.8671402724672</v>
      </c>
      <c r="H24" s="23">
        <v>3662.1120380250109</v>
      </c>
      <c r="I24" s="23">
        <v>3666.6269424308152</v>
      </c>
      <c r="J24" s="23">
        <v>3665.1112720276869</v>
      </c>
      <c r="K24" s="23">
        <v>3666.9520163277621</v>
      </c>
      <c r="L24" s="23">
        <v>3661.84562435116</v>
      </c>
      <c r="M24" s="23">
        <v>3664.266522518486</v>
      </c>
      <c r="N24" s="23">
        <v>3667.0632472759835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855.99999999999454</v>
      </c>
      <c r="D26" s="32">
        <f t="shared" ref="D26:N26" si="5">D19-D22</f>
        <v>888.00000000000182</v>
      </c>
      <c r="E26" s="32">
        <f t="shared" si="5"/>
        <v>927.99999999999818</v>
      </c>
      <c r="F26" s="32">
        <f t="shared" si="5"/>
        <v>909.99999999999909</v>
      </c>
      <c r="G26" s="32">
        <f t="shared" si="5"/>
        <v>936.99999999999818</v>
      </c>
      <c r="H26" s="32">
        <f t="shared" si="5"/>
        <v>902.99999999999272</v>
      </c>
      <c r="I26" s="32">
        <f t="shared" si="5"/>
        <v>887.99999999999454</v>
      </c>
      <c r="J26" s="32">
        <f t="shared" si="5"/>
        <v>899.00000000000455</v>
      </c>
      <c r="K26" s="32">
        <f t="shared" si="5"/>
        <v>887.99999999999636</v>
      </c>
      <c r="L26" s="32">
        <f t="shared" si="5"/>
        <v>909.00000000000364</v>
      </c>
      <c r="M26" s="32">
        <f t="shared" si="5"/>
        <v>889.99999999999636</v>
      </c>
      <c r="N26" s="32">
        <f t="shared" si="5"/>
        <v>886.00000000000182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503.99999999999636</v>
      </c>
      <c r="D30" s="32">
        <f t="shared" ref="D30:N30" si="6">D17+D26+D28</f>
        <v>472.0000000000025</v>
      </c>
      <c r="E30" s="32">
        <f t="shared" si="6"/>
        <v>510</v>
      </c>
      <c r="F30" s="32">
        <f t="shared" si="6"/>
        <v>485.00000000000023</v>
      </c>
      <c r="G30" s="32">
        <f t="shared" si="6"/>
        <v>504.99999999999909</v>
      </c>
      <c r="H30" s="32">
        <f t="shared" si="6"/>
        <v>422.99999999999704</v>
      </c>
      <c r="I30" s="32">
        <f t="shared" si="6"/>
        <v>401.99999999999909</v>
      </c>
      <c r="J30" s="32">
        <f t="shared" si="6"/>
        <v>411.00000000000227</v>
      </c>
      <c r="K30" s="32">
        <f t="shared" si="6"/>
        <v>367.999999999995</v>
      </c>
      <c r="L30" s="32">
        <f t="shared" si="6"/>
        <v>386.00000000000182</v>
      </c>
      <c r="M30" s="32">
        <f t="shared" si="6"/>
        <v>340.99999999999932</v>
      </c>
      <c r="N30" s="32">
        <f t="shared" si="6"/>
        <v>333.00000000000182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178294.00000000003</v>
      </c>
      <c r="D32" s="21">
        <v>178766</v>
      </c>
      <c r="E32" s="21">
        <v>179276</v>
      </c>
      <c r="F32" s="21">
        <v>179761</v>
      </c>
      <c r="G32" s="21">
        <v>180266</v>
      </c>
      <c r="H32" s="21">
        <v>180689</v>
      </c>
      <c r="I32" s="21">
        <v>181091</v>
      </c>
      <c r="J32" s="21">
        <v>181502</v>
      </c>
      <c r="K32" s="21">
        <v>181870</v>
      </c>
      <c r="L32" s="21">
        <v>182256</v>
      </c>
      <c r="M32" s="21">
        <v>182597</v>
      </c>
      <c r="N32" s="21">
        <v>182930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2.8348051071489522E-3</v>
      </c>
      <c r="D34" s="39">
        <f t="shared" ref="D34:N34" si="7">(D32/D8)-1</f>
        <v>2.647312865267315E-3</v>
      </c>
      <c r="E34" s="39">
        <f t="shared" si="7"/>
        <v>2.8528914894330182E-3</v>
      </c>
      <c r="F34" s="39">
        <f t="shared" si="7"/>
        <v>2.7053258662621538E-3</v>
      </c>
      <c r="G34" s="39">
        <f t="shared" si="7"/>
        <v>2.8092856626298346E-3</v>
      </c>
      <c r="H34" s="39">
        <f t="shared" si="7"/>
        <v>2.3465323466433929E-3</v>
      </c>
      <c r="I34" s="39">
        <f t="shared" si="7"/>
        <v>2.2248172273906519E-3</v>
      </c>
      <c r="J34" s="39">
        <f t="shared" si="7"/>
        <v>2.269577173906967E-3</v>
      </c>
      <c r="K34" s="39">
        <f t="shared" si="7"/>
        <v>2.0275258674835595E-3</v>
      </c>
      <c r="L34" s="39">
        <f t="shared" si="7"/>
        <v>2.1223951173916511E-3</v>
      </c>
      <c r="M34" s="39">
        <f t="shared" si="7"/>
        <v>1.870994644895152E-3</v>
      </c>
      <c r="N34" s="39">
        <f t="shared" si="7"/>
        <v>1.8236882314606184E-3</v>
      </c>
    </row>
    <row r="35" spans="1:14" ht="15.75" thickBot="1" x14ac:dyDescent="0.3">
      <c r="A35" s="40" t="s">
        <v>15</v>
      </c>
      <c r="B35" s="41"/>
      <c r="C35" s="42">
        <f>(C32/$C$8)-1</f>
        <v>2.8348051071489522E-3</v>
      </c>
      <c r="D35" s="42">
        <f t="shared" ref="D35:N35" si="8">(D32/$C$8)-1</f>
        <v>5.4896225884470962E-3</v>
      </c>
      <c r="E35" s="42">
        <f t="shared" si="8"/>
        <v>8.3581753754429222E-3</v>
      </c>
      <c r="F35" s="42">
        <f t="shared" si="8"/>
        <v>1.1086112829743033E-2</v>
      </c>
      <c r="G35" s="42">
        <f t="shared" si="8"/>
        <v>1.3926542550199761E-2</v>
      </c>
      <c r="H35" s="42">
        <f t="shared" si="8"/>
        <v>1.6305753979413806E-2</v>
      </c>
      <c r="I35" s="42">
        <f t="shared" si="8"/>
        <v>1.8566848529163682E-2</v>
      </c>
      <c r="J35" s="42">
        <f t="shared" si="8"/>
        <v>2.0878564598683758E-2</v>
      </c>
      <c r="K35" s="42">
        <f t="shared" si="8"/>
        <v>2.2948422295967053E-2</v>
      </c>
      <c r="L35" s="42">
        <f t="shared" si="8"/>
        <v>2.5119523032791413E-2</v>
      </c>
      <c r="M35" s="42">
        <f t="shared" si="8"/>
        <v>2.7037516170763221E-2</v>
      </c>
      <c r="N35" s="42">
        <f t="shared" si="8"/>
        <v>2.8910512402272381E-2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1.4496668132681623</v>
      </c>
      <c r="D41" s="47">
        <v>1.4618044957977778</v>
      </c>
      <c r="E41" s="47">
        <v>1.4589173284973527</v>
      </c>
      <c r="F41" s="47">
        <v>1.4516743278744284</v>
      </c>
      <c r="G41" s="47">
        <v>1.4497568014065065</v>
      </c>
      <c r="H41" s="47">
        <v>1.4540069250670187</v>
      </c>
      <c r="I41" s="47">
        <v>1.4593403412456225</v>
      </c>
      <c r="J41" s="47">
        <v>1.4691242941954401</v>
      </c>
      <c r="K41" s="47">
        <v>1.4689217712240257</v>
      </c>
      <c r="L41" s="47">
        <v>1.4781118033821612</v>
      </c>
      <c r="M41" s="47">
        <v>1.4862931991256281</v>
      </c>
      <c r="N41" s="47">
        <v>1.4891041823045188</v>
      </c>
    </row>
    <row r="43" spans="1:14" x14ac:dyDescent="0.25">
      <c r="A43" s="48" t="s">
        <v>31</v>
      </c>
      <c r="B43" s="48"/>
      <c r="C43" s="49">
        <v>106.72459149503609</v>
      </c>
      <c r="D43" s="49">
        <v>109.62415140549788</v>
      </c>
      <c r="E43" s="49">
        <v>108.6764848874332</v>
      </c>
      <c r="F43" s="49">
        <v>107.47446160000732</v>
      </c>
      <c r="G43" s="49">
        <v>106.35025185293834</v>
      </c>
      <c r="H43" s="49">
        <v>107.39370885328628</v>
      </c>
      <c r="I43" s="49">
        <v>106.37566068525676</v>
      </c>
      <c r="J43" s="49">
        <v>105.2356832881138</v>
      </c>
      <c r="K43" s="49">
        <v>104.7662781356383</v>
      </c>
      <c r="L43" s="49">
        <v>103.37176282297001</v>
      </c>
      <c r="M43" s="49">
        <v>102.81290970524412</v>
      </c>
      <c r="N43" s="49">
        <v>100.89507060177532</v>
      </c>
    </row>
    <row r="44" spans="1:14" x14ac:dyDescent="0.25">
      <c r="A44" s="19" t="s">
        <v>47</v>
      </c>
      <c r="B44" s="19"/>
      <c r="C44" s="50">
        <v>107.63247411284203</v>
      </c>
      <c r="D44" s="50">
        <v>109.28838227941245</v>
      </c>
      <c r="E44" s="50">
        <v>108.14230555169325</v>
      </c>
      <c r="F44" s="50">
        <v>106.77993990744743</v>
      </c>
      <c r="G44" s="50">
        <v>105.51415574121602</v>
      </c>
      <c r="H44" s="50">
        <v>106.38339910168851</v>
      </c>
      <c r="I44" s="50">
        <v>105.23682932750143</v>
      </c>
      <c r="J44" s="50">
        <v>103.97589679850024</v>
      </c>
      <c r="K44" s="50">
        <v>103.40173178075604</v>
      </c>
      <c r="L44" s="50">
        <v>101.94005235105867</v>
      </c>
      <c r="M44" s="50">
        <v>101.28990103808391</v>
      </c>
      <c r="N44" s="50">
        <v>99.313060259107061</v>
      </c>
    </row>
    <row r="45" spans="1:14" x14ac:dyDescent="0.25">
      <c r="A45" s="51" t="s">
        <v>48</v>
      </c>
      <c r="B45" s="51"/>
      <c r="C45" s="52">
        <v>105.87111747937332</v>
      </c>
      <c r="D45" s="52">
        <v>109.940580824473</v>
      </c>
      <c r="E45" s="52">
        <v>109.18268886129091</v>
      </c>
      <c r="F45" s="52">
        <v>108.13787712958381</v>
      </c>
      <c r="G45" s="52">
        <v>107.15138398007097</v>
      </c>
      <c r="H45" s="52">
        <v>108.36793840599047</v>
      </c>
      <c r="I45" s="52">
        <v>107.48313522485603</v>
      </c>
      <c r="J45" s="52">
        <v>106.46627190580789</v>
      </c>
      <c r="K45" s="52">
        <v>106.10681594222653</v>
      </c>
      <c r="L45" s="52">
        <v>104.78533876344336</v>
      </c>
      <c r="M45" s="52">
        <v>104.32249030428198</v>
      </c>
      <c r="N45" s="52">
        <v>102.46737783671888</v>
      </c>
    </row>
    <row r="47" spans="1:14" x14ac:dyDescent="0.25">
      <c r="A47" s="48" t="s">
        <v>32</v>
      </c>
      <c r="B47" s="48"/>
      <c r="C47" s="49">
        <v>78.636080980581625</v>
      </c>
      <c r="D47" s="49">
        <v>78.314938424821634</v>
      </c>
      <c r="E47" s="49">
        <v>78.423206973970906</v>
      </c>
      <c r="F47" s="49">
        <v>78.561049608526559</v>
      </c>
      <c r="G47" s="49">
        <v>78.694819811729104</v>
      </c>
      <c r="H47" s="49">
        <v>78.580276198859508</v>
      </c>
      <c r="I47" s="49">
        <v>78.704028006180408</v>
      </c>
      <c r="J47" s="49">
        <v>78.833675750568588</v>
      </c>
      <c r="K47" s="49">
        <v>78.888445344625268</v>
      </c>
      <c r="L47" s="49">
        <v>79.054642856529682</v>
      </c>
      <c r="M47" s="49">
        <v>79.124403954126009</v>
      </c>
      <c r="N47" s="49">
        <v>79.352812204261625</v>
      </c>
    </row>
    <row r="48" spans="1:14" x14ac:dyDescent="0.25">
      <c r="A48" s="19" t="s">
        <v>45</v>
      </c>
      <c r="B48" s="19"/>
      <c r="C48" s="50">
        <v>76.375799855377025</v>
      </c>
      <c r="D48" s="50">
        <v>76.186214286560642</v>
      </c>
      <c r="E48" s="50">
        <v>76.334213180154151</v>
      </c>
      <c r="F48" s="50">
        <v>76.503776767585521</v>
      </c>
      <c r="G48" s="50">
        <v>76.659535436183489</v>
      </c>
      <c r="H48" s="50">
        <v>76.552859490826421</v>
      </c>
      <c r="I48" s="50">
        <v>76.696562576680932</v>
      </c>
      <c r="J48" s="50">
        <v>76.85257045727586</v>
      </c>
      <c r="K48" s="50">
        <v>76.925725340421081</v>
      </c>
      <c r="L48" s="50">
        <v>77.113705467049087</v>
      </c>
      <c r="M48" s="50">
        <v>77.203758036982165</v>
      </c>
      <c r="N48" s="50">
        <v>77.459203926981502</v>
      </c>
    </row>
    <row r="49" spans="1:14" x14ac:dyDescent="0.25">
      <c r="A49" s="51" t="s">
        <v>46</v>
      </c>
      <c r="B49" s="51"/>
      <c r="C49" s="52">
        <v>80.722687699459811</v>
      </c>
      <c r="D49" s="52">
        <v>80.301050129364739</v>
      </c>
      <c r="E49" s="52">
        <v>80.381498255299448</v>
      </c>
      <c r="F49" s="52">
        <v>80.494975904839137</v>
      </c>
      <c r="G49" s="52">
        <v>80.610680154574794</v>
      </c>
      <c r="H49" s="52">
        <v>80.49592437644344</v>
      </c>
      <c r="I49" s="52">
        <v>80.603000010287502</v>
      </c>
      <c r="J49" s="52">
        <v>80.712792420424833</v>
      </c>
      <c r="K49" s="52">
        <v>80.755131101192916</v>
      </c>
      <c r="L49" s="52">
        <v>80.902020204615141</v>
      </c>
      <c r="M49" s="52">
        <v>80.958336133729574</v>
      </c>
      <c r="N49" s="52">
        <v>81.163128237268808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1:E1"/>
    <mergeCell ref="A2:E2"/>
    <mergeCell ref="A5:D5"/>
    <mergeCell ref="A32:B32"/>
    <mergeCell ref="A20:B20"/>
    <mergeCell ref="A28:B28"/>
    <mergeCell ref="A30:B30"/>
    <mergeCell ref="A26:B26"/>
    <mergeCell ref="A8:B8"/>
    <mergeCell ref="A19:B19"/>
    <mergeCell ref="A22:B22"/>
    <mergeCell ref="A23:B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6D3AE-0AC6-4B91-A312-EB96B86BD45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81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10082</v>
      </c>
      <c r="D8" s="21">
        <v>10023.046915490724</v>
      </c>
      <c r="E8" s="21">
        <v>9960.6388970290573</v>
      </c>
      <c r="F8" s="21">
        <v>9898.742160843005</v>
      </c>
      <c r="G8" s="21">
        <v>9832.7127594816284</v>
      </c>
      <c r="H8" s="21">
        <v>9765.5301382008147</v>
      </c>
      <c r="I8" s="21">
        <v>9693.8237580335499</v>
      </c>
      <c r="J8" s="21">
        <v>9618.9650943650504</v>
      </c>
      <c r="K8" s="21">
        <v>9542.9153726868935</v>
      </c>
      <c r="L8" s="21">
        <v>9462.2543434399086</v>
      </c>
      <c r="M8" s="21">
        <v>9380.744306942388</v>
      </c>
      <c r="N8" s="21">
        <v>9295.4579852667157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66.917623003672503</v>
      </c>
      <c r="D10" s="26">
        <f t="shared" ref="D10:N10" si="0">SUM(D11:D12)</f>
        <v>67.024928336083448</v>
      </c>
      <c r="E10" s="26">
        <f t="shared" si="0"/>
        <v>66.372533989065175</v>
      </c>
      <c r="F10" s="26">
        <f t="shared" si="0"/>
        <v>65.519817556056537</v>
      </c>
      <c r="G10" s="26">
        <f t="shared" si="0"/>
        <v>64.797270804953158</v>
      </c>
      <c r="H10" s="26">
        <f t="shared" si="0"/>
        <v>64.139920846265952</v>
      </c>
      <c r="I10" s="26">
        <f t="shared" si="0"/>
        <v>63.314122257011483</v>
      </c>
      <c r="J10" s="26">
        <f t="shared" si="0"/>
        <v>62.413286217738438</v>
      </c>
      <c r="K10" s="26">
        <f t="shared" si="0"/>
        <v>60.976155169328123</v>
      </c>
      <c r="L10" s="26">
        <f t="shared" si="0"/>
        <v>59.757883427585533</v>
      </c>
      <c r="M10" s="26">
        <f t="shared" si="0"/>
        <v>58.354739471787362</v>
      </c>
      <c r="N10" s="26">
        <f t="shared" si="0"/>
        <v>56.696415167652923</v>
      </c>
    </row>
    <row r="11" spans="1:14" x14ac:dyDescent="0.25">
      <c r="A11" s="20" t="s">
        <v>34</v>
      </c>
      <c r="B11" s="18"/>
      <c r="C11" s="22">
        <v>34.29579214343191</v>
      </c>
      <c r="D11" s="22">
        <v>34.277772844956139</v>
      </c>
      <c r="E11" s="22">
        <v>34.060635705765783</v>
      </c>
      <c r="F11" s="22">
        <v>33.56467586005293</v>
      </c>
      <c r="G11" s="22">
        <v>33.193574990448774</v>
      </c>
      <c r="H11" s="22">
        <v>32.950162200856198</v>
      </c>
      <c r="I11" s="22">
        <v>32.524894747046424</v>
      </c>
      <c r="J11" s="22">
        <v>31.985881521813635</v>
      </c>
      <c r="K11" s="22">
        <v>31.217457431187125</v>
      </c>
      <c r="L11" s="22">
        <v>30.683581077718962</v>
      </c>
      <c r="M11" s="22">
        <v>29.894989507442354</v>
      </c>
      <c r="N11" s="22">
        <v>29.119004768885191</v>
      </c>
    </row>
    <row r="12" spans="1:14" x14ac:dyDescent="0.25">
      <c r="A12" s="27" t="s">
        <v>35</v>
      </c>
      <c r="B12" s="28"/>
      <c r="C12" s="29">
        <v>32.621830860240593</v>
      </c>
      <c r="D12" s="29">
        <v>32.747155491127309</v>
      </c>
      <c r="E12" s="29">
        <v>32.311898283299392</v>
      </c>
      <c r="F12" s="29">
        <v>31.955141696003608</v>
      </c>
      <c r="G12" s="29">
        <v>31.603695814504384</v>
      </c>
      <c r="H12" s="29">
        <v>31.189758645409754</v>
      </c>
      <c r="I12" s="29">
        <v>30.789227509965059</v>
      </c>
      <c r="J12" s="29">
        <v>30.427404695924803</v>
      </c>
      <c r="K12" s="29">
        <v>29.758697738140999</v>
      </c>
      <c r="L12" s="29">
        <v>29.074302349866571</v>
      </c>
      <c r="M12" s="29">
        <v>28.459749964345008</v>
      </c>
      <c r="N12" s="29">
        <v>27.577410398767732</v>
      </c>
    </row>
    <row r="13" spans="1:14" x14ac:dyDescent="0.25">
      <c r="A13" s="33" t="s">
        <v>36</v>
      </c>
      <c r="B13" s="18"/>
      <c r="C13" s="26">
        <f>SUM(C14:C15)</f>
        <v>85.455193860171931</v>
      </c>
      <c r="D13" s="26">
        <f t="shared" ref="D13:N13" si="1">SUM(D14:D15)</f>
        <v>90.081417405895849</v>
      </c>
      <c r="E13" s="26">
        <f t="shared" si="1"/>
        <v>91.288125335877041</v>
      </c>
      <c r="F13" s="26">
        <f t="shared" si="1"/>
        <v>92.59751550476112</v>
      </c>
      <c r="G13" s="26">
        <f t="shared" si="1"/>
        <v>94.272210386178557</v>
      </c>
      <c r="H13" s="26">
        <f t="shared" si="1"/>
        <v>97.460589822038415</v>
      </c>
      <c r="I13" s="26">
        <f t="shared" si="1"/>
        <v>98.89701155772417</v>
      </c>
      <c r="J13" s="26">
        <f t="shared" si="1"/>
        <v>99.811439442772325</v>
      </c>
      <c r="K13" s="26">
        <f t="shared" si="1"/>
        <v>101.76758303563551</v>
      </c>
      <c r="L13" s="26">
        <f t="shared" si="1"/>
        <v>102.75139339754492</v>
      </c>
      <c r="M13" s="26">
        <f t="shared" si="1"/>
        <v>104.37160881315663</v>
      </c>
      <c r="N13" s="26">
        <f t="shared" si="1"/>
        <v>104.44708807612496</v>
      </c>
    </row>
    <row r="14" spans="1:14" x14ac:dyDescent="0.25">
      <c r="A14" s="20" t="s">
        <v>37</v>
      </c>
      <c r="B14" s="18"/>
      <c r="C14" s="22">
        <v>46.867533752690285</v>
      </c>
      <c r="D14" s="22">
        <v>48.576283456762845</v>
      </c>
      <c r="E14" s="22">
        <v>48.93421315763198</v>
      </c>
      <c r="F14" s="22">
        <v>49.342610523998118</v>
      </c>
      <c r="G14" s="22">
        <v>49.71599330348706</v>
      </c>
      <c r="H14" s="22">
        <v>51.102897114213164</v>
      </c>
      <c r="I14" s="22">
        <v>51.636609843168848</v>
      </c>
      <c r="J14" s="22">
        <v>51.843311936716447</v>
      </c>
      <c r="K14" s="22">
        <v>52.504278132751587</v>
      </c>
      <c r="L14" s="22">
        <v>52.673594769114125</v>
      </c>
      <c r="M14" s="22">
        <v>53.168508398332612</v>
      </c>
      <c r="N14" s="22">
        <v>52.843729618235336</v>
      </c>
    </row>
    <row r="15" spans="1:14" x14ac:dyDescent="0.25">
      <c r="A15" s="10" t="s">
        <v>38</v>
      </c>
      <c r="B15" s="12"/>
      <c r="C15" s="23">
        <v>38.587660107481646</v>
      </c>
      <c r="D15" s="23">
        <v>41.505133949132997</v>
      </c>
      <c r="E15" s="23">
        <v>42.353912178245061</v>
      </c>
      <c r="F15" s="23">
        <v>43.254904980763001</v>
      </c>
      <c r="G15" s="23">
        <v>44.556217082691489</v>
      </c>
      <c r="H15" s="23">
        <v>46.357692707825251</v>
      </c>
      <c r="I15" s="23">
        <v>47.260401714555329</v>
      </c>
      <c r="J15" s="23">
        <v>47.968127506055886</v>
      </c>
      <c r="K15" s="23">
        <v>49.263304902883924</v>
      </c>
      <c r="L15" s="23">
        <v>50.077798628430784</v>
      </c>
      <c r="M15" s="23">
        <v>51.203100414824007</v>
      </c>
      <c r="N15" s="23">
        <v>51.60335845788962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-18.537570856499428</v>
      </c>
      <c r="D17" s="32">
        <f t="shared" ref="D17:N17" si="2">D10-D13</f>
        <v>-23.0564890698124</v>
      </c>
      <c r="E17" s="32">
        <f t="shared" si="2"/>
        <v>-24.915591346811865</v>
      </c>
      <c r="F17" s="32">
        <f t="shared" si="2"/>
        <v>-27.077697948704582</v>
      </c>
      <c r="G17" s="32">
        <f t="shared" si="2"/>
        <v>-29.474939581225399</v>
      </c>
      <c r="H17" s="32">
        <f t="shared" si="2"/>
        <v>-33.320668975772463</v>
      </c>
      <c r="I17" s="32">
        <f t="shared" si="2"/>
        <v>-35.582889300712687</v>
      </c>
      <c r="J17" s="32">
        <f t="shared" si="2"/>
        <v>-37.398153225033887</v>
      </c>
      <c r="K17" s="32">
        <f t="shared" si="2"/>
        <v>-40.791427866307387</v>
      </c>
      <c r="L17" s="32">
        <f t="shared" si="2"/>
        <v>-42.993509969959383</v>
      </c>
      <c r="M17" s="32">
        <f t="shared" si="2"/>
        <v>-46.016869341369265</v>
      </c>
      <c r="N17" s="32">
        <f t="shared" si="2"/>
        <v>-47.750672908472033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381.28402924664726</v>
      </c>
      <c r="D19" s="26">
        <f t="shared" ref="D19:N19" si="3">SUM(D20:D21)</f>
        <v>382.45796607897682</v>
      </c>
      <c r="E19" s="26">
        <f t="shared" si="3"/>
        <v>383.2480314627943</v>
      </c>
      <c r="F19" s="26">
        <f t="shared" si="3"/>
        <v>382.89216443367036</v>
      </c>
      <c r="G19" s="26">
        <f t="shared" si="3"/>
        <v>383.75175956240878</v>
      </c>
      <c r="H19" s="26">
        <f t="shared" si="3"/>
        <v>383.69771122113815</v>
      </c>
      <c r="I19" s="26">
        <f t="shared" si="3"/>
        <v>383.34052821817767</v>
      </c>
      <c r="J19" s="26">
        <f t="shared" si="3"/>
        <v>383.4932369555525</v>
      </c>
      <c r="K19" s="26">
        <f t="shared" si="3"/>
        <v>383.1658774416502</v>
      </c>
      <c r="L19" s="26">
        <f t="shared" si="3"/>
        <v>383.93010971538035</v>
      </c>
      <c r="M19" s="26">
        <f t="shared" si="3"/>
        <v>383.40248999369442</v>
      </c>
      <c r="N19" s="26">
        <f t="shared" si="3"/>
        <v>383.38689109933426</v>
      </c>
    </row>
    <row r="20" spans="1:14" x14ac:dyDescent="0.25">
      <c r="A20" s="68" t="s">
        <v>40</v>
      </c>
      <c r="B20" s="68"/>
      <c r="C20" s="22">
        <v>190.60526784643648</v>
      </c>
      <c r="D20" s="22">
        <v>191.71963174023762</v>
      </c>
      <c r="E20" s="22">
        <v>192.01935858263954</v>
      </c>
      <c r="F20" s="22">
        <v>192.01422682964795</v>
      </c>
      <c r="G20" s="22">
        <v>192.62449005175574</v>
      </c>
      <c r="H20" s="22">
        <v>192.21611307957917</v>
      </c>
      <c r="I20" s="22">
        <v>192.47311924234847</v>
      </c>
      <c r="J20" s="22">
        <v>192.45926056024797</v>
      </c>
      <c r="K20" s="22">
        <v>192.28669614665046</v>
      </c>
      <c r="L20" s="22">
        <v>192.74560482535671</v>
      </c>
      <c r="M20" s="22">
        <v>192.48213570397249</v>
      </c>
      <c r="N20" s="22">
        <v>192.45600693031619</v>
      </c>
    </row>
    <row r="21" spans="1:14" x14ac:dyDescent="0.25">
      <c r="A21" s="27" t="s">
        <v>41</v>
      </c>
      <c r="B21" s="27"/>
      <c r="C21" s="29">
        <v>190.67876140021076</v>
      </c>
      <c r="D21" s="29">
        <v>190.73833433873921</v>
      </c>
      <c r="E21" s="29">
        <v>191.22867288015473</v>
      </c>
      <c r="F21" s="29">
        <v>190.87793760402238</v>
      </c>
      <c r="G21" s="29">
        <v>191.12726951065304</v>
      </c>
      <c r="H21" s="29">
        <v>191.48159814155898</v>
      </c>
      <c r="I21" s="29">
        <v>190.86740897582919</v>
      </c>
      <c r="J21" s="29">
        <v>191.03397639530453</v>
      </c>
      <c r="K21" s="29">
        <v>190.87918129499977</v>
      </c>
      <c r="L21" s="29">
        <v>191.18450489002365</v>
      </c>
      <c r="M21" s="29">
        <v>190.92035428972193</v>
      </c>
      <c r="N21" s="29">
        <v>190.93088416901807</v>
      </c>
    </row>
    <row r="22" spans="1:14" x14ac:dyDescent="0.25">
      <c r="A22" s="71" t="s">
        <v>44</v>
      </c>
      <c r="B22" s="71"/>
      <c r="C22" s="26">
        <f>SUM(C23:C24)</f>
        <v>421.69954289942223</v>
      </c>
      <c r="D22" s="26">
        <f t="shared" ref="D22:N22" si="4">SUM(D23:D24)</f>
        <v>421.80949547083236</v>
      </c>
      <c r="E22" s="26">
        <f t="shared" si="4"/>
        <v>420.22917630203602</v>
      </c>
      <c r="F22" s="26">
        <f t="shared" si="4"/>
        <v>421.84386784634216</v>
      </c>
      <c r="G22" s="26">
        <f t="shared" si="4"/>
        <v>421.4594412619968</v>
      </c>
      <c r="H22" s="26">
        <f t="shared" si="4"/>
        <v>422.08342241263097</v>
      </c>
      <c r="I22" s="26">
        <f t="shared" si="4"/>
        <v>422.61630258596449</v>
      </c>
      <c r="J22" s="26">
        <f t="shared" si="4"/>
        <v>422.14480540867504</v>
      </c>
      <c r="K22" s="26">
        <f t="shared" si="4"/>
        <v>423.03547882232732</v>
      </c>
      <c r="L22" s="26">
        <f t="shared" si="4"/>
        <v>422.4466362429402</v>
      </c>
      <c r="M22" s="26">
        <f t="shared" si="4"/>
        <v>422.67194232800023</v>
      </c>
      <c r="N22" s="26">
        <f t="shared" si="4"/>
        <v>422.65230126224998</v>
      </c>
    </row>
    <row r="23" spans="1:14" x14ac:dyDescent="0.25">
      <c r="A23" s="68" t="s">
        <v>42</v>
      </c>
      <c r="B23" s="68"/>
      <c r="C23" s="23">
        <v>210.6911946386179</v>
      </c>
      <c r="D23" s="22">
        <v>210.08384025005722</v>
      </c>
      <c r="E23" s="22">
        <v>208.59479547143309</v>
      </c>
      <c r="F23" s="22">
        <v>209.8167223517753</v>
      </c>
      <c r="G23" s="22">
        <v>208.66904020558954</v>
      </c>
      <c r="H23" s="22">
        <v>208.86209234674723</v>
      </c>
      <c r="I23" s="22">
        <v>209.85009571061067</v>
      </c>
      <c r="J23" s="22">
        <v>209.35692502908205</v>
      </c>
      <c r="K23" s="22">
        <v>209.82822823515932</v>
      </c>
      <c r="L23" s="22">
        <v>209.75207585126697</v>
      </c>
      <c r="M23" s="22">
        <v>210.25564528143809</v>
      </c>
      <c r="N23" s="22">
        <v>209.66198725855003</v>
      </c>
    </row>
    <row r="24" spans="1:14" x14ac:dyDescent="0.25">
      <c r="A24" s="10" t="s">
        <v>43</v>
      </c>
      <c r="B24" s="10"/>
      <c r="C24" s="23">
        <v>211.0083482608043</v>
      </c>
      <c r="D24" s="23">
        <v>211.72565522077514</v>
      </c>
      <c r="E24" s="23">
        <v>211.63438083060294</v>
      </c>
      <c r="F24" s="23">
        <v>212.02714549456687</v>
      </c>
      <c r="G24" s="23">
        <v>212.79040105640726</v>
      </c>
      <c r="H24" s="23">
        <v>213.22133006588376</v>
      </c>
      <c r="I24" s="23">
        <v>212.76620687535382</v>
      </c>
      <c r="J24" s="23">
        <v>212.78788037959299</v>
      </c>
      <c r="K24" s="23">
        <v>213.20725058716801</v>
      </c>
      <c r="L24" s="23">
        <v>212.69456039167324</v>
      </c>
      <c r="M24" s="23">
        <v>212.41629704656214</v>
      </c>
      <c r="N24" s="23">
        <v>212.99031400369995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-40.415513652774962</v>
      </c>
      <c r="D26" s="32">
        <f t="shared" ref="D26:N26" si="5">D19-D22</f>
        <v>-39.351529391855536</v>
      </c>
      <c r="E26" s="32">
        <f t="shared" si="5"/>
        <v>-36.981144839241722</v>
      </c>
      <c r="F26" s="32">
        <f t="shared" si="5"/>
        <v>-38.951703412671804</v>
      </c>
      <c r="G26" s="32">
        <f t="shared" si="5"/>
        <v>-37.707681699588022</v>
      </c>
      <c r="H26" s="32">
        <f t="shared" si="5"/>
        <v>-38.385711191492817</v>
      </c>
      <c r="I26" s="32">
        <f t="shared" si="5"/>
        <v>-39.275774367786823</v>
      </c>
      <c r="J26" s="32">
        <f t="shared" si="5"/>
        <v>-38.651568453122536</v>
      </c>
      <c r="K26" s="32">
        <f t="shared" si="5"/>
        <v>-39.869601380677125</v>
      </c>
      <c r="L26" s="32">
        <f t="shared" si="5"/>
        <v>-38.516526527559847</v>
      </c>
      <c r="M26" s="32">
        <f t="shared" si="5"/>
        <v>-39.269452334305811</v>
      </c>
      <c r="N26" s="32">
        <f t="shared" si="5"/>
        <v>-39.265410162915714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-58.95308450927439</v>
      </c>
      <c r="D30" s="32">
        <f t="shared" ref="D30:N30" si="6">D17+D26+D28</f>
        <v>-62.408018461667936</v>
      </c>
      <c r="E30" s="32">
        <f t="shared" si="6"/>
        <v>-61.896736186053587</v>
      </c>
      <c r="F30" s="32">
        <f t="shared" si="6"/>
        <v>-66.029401361376387</v>
      </c>
      <c r="G30" s="32">
        <f t="shared" si="6"/>
        <v>-67.182621280813422</v>
      </c>
      <c r="H30" s="32">
        <f t="shared" si="6"/>
        <v>-71.70638016726528</v>
      </c>
      <c r="I30" s="32">
        <f t="shared" si="6"/>
        <v>-74.858663668499503</v>
      </c>
      <c r="J30" s="32">
        <f t="shared" si="6"/>
        <v>-76.04972167815643</v>
      </c>
      <c r="K30" s="32">
        <f t="shared" si="6"/>
        <v>-80.661029246984512</v>
      </c>
      <c r="L30" s="32">
        <f t="shared" si="6"/>
        <v>-81.510036497519224</v>
      </c>
      <c r="M30" s="32">
        <f t="shared" si="6"/>
        <v>-85.286321675675083</v>
      </c>
      <c r="N30" s="32">
        <f t="shared" si="6"/>
        <v>-87.016083071387754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10023.046915490724</v>
      </c>
      <c r="D32" s="21">
        <v>9960.6388970290573</v>
      </c>
      <c r="E32" s="21">
        <v>9898.742160843005</v>
      </c>
      <c r="F32" s="21">
        <v>9832.7127594816284</v>
      </c>
      <c r="G32" s="21">
        <v>9765.5301382008147</v>
      </c>
      <c r="H32" s="21">
        <v>9693.8237580335499</v>
      </c>
      <c r="I32" s="21">
        <v>9618.9650943650504</v>
      </c>
      <c r="J32" s="21">
        <v>9542.9153726868935</v>
      </c>
      <c r="K32" s="21">
        <v>9462.2543434399086</v>
      </c>
      <c r="L32" s="21">
        <v>9380.744306942388</v>
      </c>
      <c r="M32" s="21">
        <v>9295.4579852667157</v>
      </c>
      <c r="N32" s="21">
        <v>9208.4419021953254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-5.8473600981230334E-3</v>
      </c>
      <c r="D34" s="39">
        <f t="shared" ref="D34:N34" si="7">(D32/D8)-1</f>
        <v>-6.2264517953333209E-3</v>
      </c>
      <c r="E34" s="39">
        <f t="shared" si="7"/>
        <v>-6.2141331320136883E-3</v>
      </c>
      <c r="F34" s="39">
        <f t="shared" si="7"/>
        <v>-6.6704840158957612E-3</v>
      </c>
      <c r="G34" s="39">
        <f t="shared" si="7"/>
        <v>-6.8325621752786114E-3</v>
      </c>
      <c r="H34" s="39">
        <f t="shared" si="7"/>
        <v>-7.3428046560179983E-3</v>
      </c>
      <c r="I34" s="39">
        <f t="shared" si="7"/>
        <v>-7.7223049992488635E-3</v>
      </c>
      <c r="J34" s="39">
        <f t="shared" si="7"/>
        <v>-7.9062270142458146E-3</v>
      </c>
      <c r="K34" s="39">
        <f t="shared" si="7"/>
        <v>-8.4524514885511159E-3</v>
      </c>
      <c r="L34" s="39">
        <f t="shared" si="7"/>
        <v>-8.614230133650036E-3</v>
      </c>
      <c r="M34" s="39">
        <f t="shared" si="7"/>
        <v>-9.0916369623841309E-3</v>
      </c>
      <c r="N34" s="39">
        <f t="shared" si="7"/>
        <v>-9.361139946983843E-3</v>
      </c>
    </row>
    <row r="35" spans="1:14" ht="15.75" thickBot="1" x14ac:dyDescent="0.3">
      <c r="A35" s="40" t="s">
        <v>15</v>
      </c>
      <c r="B35" s="41"/>
      <c r="C35" s="42">
        <f>(C32/$C$8)-1</f>
        <v>-5.8473600981230334E-3</v>
      </c>
      <c r="D35" s="42">
        <f t="shared" ref="D35:N35" si="8">(D32/$C$8)-1</f>
        <v>-1.2037403587675355E-2</v>
      </c>
      <c r="E35" s="42">
        <f t="shared" si="8"/>
        <v>-1.8176734691231378E-2</v>
      </c>
      <c r="F35" s="42">
        <f t="shared" si="8"/>
        <v>-2.4725971088908061E-2</v>
      </c>
      <c r="G35" s="42">
        <f t="shared" si="8"/>
        <v>-3.1389591529377592E-2</v>
      </c>
      <c r="H35" s="42">
        <f t="shared" si="8"/>
        <v>-3.8501908546563213E-2</v>
      </c>
      <c r="I35" s="42">
        <f t="shared" si="8"/>
        <v>-4.5926890064962311E-2</v>
      </c>
      <c r="J35" s="42">
        <f t="shared" si="8"/>
        <v>-5.3470008660296164E-2</v>
      </c>
      <c r="K35" s="42">
        <f t="shared" si="8"/>
        <v>-6.147050749455385E-2</v>
      </c>
      <c r="L35" s="42">
        <f t="shared" si="8"/>
        <v>-6.955521653021346E-2</v>
      </c>
      <c r="M35" s="42">
        <f t="shared" si="8"/>
        <v>-7.8014482715064948E-2</v>
      </c>
      <c r="N35" s="42">
        <f t="shared" si="8"/>
        <v>-8.6645318171461483E-2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1.4435240536721481</v>
      </c>
      <c r="D41" s="47">
        <v>1.455101714404486</v>
      </c>
      <c r="E41" s="47">
        <v>1.4512864208685832</v>
      </c>
      <c r="F41" s="47">
        <v>1.4437807302411358</v>
      </c>
      <c r="G41" s="47">
        <v>1.4420012742872454</v>
      </c>
      <c r="H41" s="47">
        <v>1.4456018841168572</v>
      </c>
      <c r="I41" s="47">
        <v>1.451051879756069</v>
      </c>
      <c r="J41" s="47">
        <v>1.4597286340483555</v>
      </c>
      <c r="K41" s="47">
        <v>1.4589122113257091</v>
      </c>
      <c r="L41" s="47">
        <v>1.4675450019307712</v>
      </c>
      <c r="M41" s="47">
        <v>1.4748250862244738</v>
      </c>
      <c r="N41" s="47">
        <v>1.4766579718013562</v>
      </c>
    </row>
    <row r="43" spans="1:14" x14ac:dyDescent="0.25">
      <c r="A43" s="48" t="s">
        <v>31</v>
      </c>
      <c r="B43" s="48"/>
      <c r="C43" s="49">
        <v>77.794190455704097</v>
      </c>
      <c r="D43" s="49">
        <v>79.798274003394411</v>
      </c>
      <c r="E43" s="49">
        <v>79.116689655329878</v>
      </c>
      <c r="F43" s="49">
        <v>78.26267250112042</v>
      </c>
      <c r="G43" s="49">
        <v>77.488906100227595</v>
      </c>
      <c r="H43" s="49">
        <v>78.27792308514978</v>
      </c>
      <c r="I43" s="49">
        <v>77.592008940596457</v>
      </c>
      <c r="J43" s="49">
        <v>76.809749746752786</v>
      </c>
      <c r="K43" s="49">
        <v>76.532999639909534</v>
      </c>
      <c r="L43" s="49">
        <v>75.601290619383192</v>
      </c>
      <c r="M43" s="49">
        <v>75.265976922582723</v>
      </c>
      <c r="N43" s="49">
        <v>73.9569660982675</v>
      </c>
    </row>
    <row r="44" spans="1:14" x14ac:dyDescent="0.25">
      <c r="A44" s="19" t="s">
        <v>47</v>
      </c>
      <c r="B44" s="19"/>
      <c r="C44" s="50">
        <v>78.574363893740653</v>
      </c>
      <c r="D44" s="50">
        <v>79.798274003394411</v>
      </c>
      <c r="E44" s="50">
        <v>78.983191666721098</v>
      </c>
      <c r="F44" s="50">
        <v>78.003481922208536</v>
      </c>
      <c r="G44" s="50">
        <v>77.103994185664092</v>
      </c>
      <c r="H44" s="50">
        <v>77.765180964557956</v>
      </c>
      <c r="I44" s="50">
        <v>76.978684629666205</v>
      </c>
      <c r="J44" s="50">
        <v>76.091176364010749</v>
      </c>
      <c r="K44" s="50">
        <v>75.72062856528504</v>
      </c>
      <c r="L44" s="50">
        <v>74.710770049497071</v>
      </c>
      <c r="M44" s="50">
        <v>74.291721947993196</v>
      </c>
      <c r="N44" s="50">
        <v>72.91993590669945</v>
      </c>
    </row>
    <row r="45" spans="1:14" x14ac:dyDescent="0.25">
      <c r="A45" s="51" t="s">
        <v>48</v>
      </c>
      <c r="B45" s="51"/>
      <c r="C45" s="52">
        <v>76.867200545091208</v>
      </c>
      <c r="D45" s="52">
        <v>79.798274003394383</v>
      </c>
      <c r="E45" s="52">
        <v>79.271491506646669</v>
      </c>
      <c r="F45" s="52">
        <v>78.560452799472301</v>
      </c>
      <c r="G45" s="52">
        <v>77.922954036886594</v>
      </c>
      <c r="H45" s="52">
        <v>78.851042282612411</v>
      </c>
      <c r="I45" s="52">
        <v>78.27339647725465</v>
      </c>
      <c r="J45" s="52">
        <v>77.601792368243224</v>
      </c>
      <c r="K45" s="52">
        <v>77.418226550094218</v>
      </c>
      <c r="L45" s="52">
        <v>76.561170829771044</v>
      </c>
      <c r="M45" s="52">
        <v>76.305044212900526</v>
      </c>
      <c r="N45" s="52">
        <v>75.049942998296032</v>
      </c>
    </row>
    <row r="47" spans="1:14" x14ac:dyDescent="0.25">
      <c r="A47" s="48" t="s">
        <v>32</v>
      </c>
      <c r="B47" s="48"/>
      <c r="C47" s="49">
        <v>82.474891394413319</v>
      </c>
      <c r="D47" s="49">
        <v>82.151087924975386</v>
      </c>
      <c r="E47" s="49">
        <v>82.242496298073746</v>
      </c>
      <c r="F47" s="49">
        <v>82.366310910691766</v>
      </c>
      <c r="G47" s="49">
        <v>82.490784890188593</v>
      </c>
      <c r="H47" s="49">
        <v>82.365905902700689</v>
      </c>
      <c r="I47" s="49">
        <v>82.46662891533164</v>
      </c>
      <c r="J47" s="49">
        <v>82.583153714413911</v>
      </c>
      <c r="K47" s="49">
        <v>82.628152824800353</v>
      </c>
      <c r="L47" s="49">
        <v>82.778240185473308</v>
      </c>
      <c r="M47" s="49">
        <v>82.830003636649039</v>
      </c>
      <c r="N47" s="49">
        <v>83.042633558420434</v>
      </c>
    </row>
    <row r="48" spans="1:14" x14ac:dyDescent="0.25">
      <c r="A48" s="19" t="s">
        <v>45</v>
      </c>
      <c r="B48" s="19"/>
      <c r="C48" s="50">
        <v>80.51256536872296</v>
      </c>
      <c r="D48" s="50">
        <v>80.306049655870027</v>
      </c>
      <c r="E48" s="50">
        <v>80.429233664758684</v>
      </c>
      <c r="F48" s="50">
        <v>80.581458730071247</v>
      </c>
      <c r="G48" s="50">
        <v>80.723024190004068</v>
      </c>
      <c r="H48" s="50">
        <v>80.608471136402372</v>
      </c>
      <c r="I48" s="50">
        <v>80.734495021314544</v>
      </c>
      <c r="J48" s="50">
        <v>80.87550185054495</v>
      </c>
      <c r="K48" s="50">
        <v>80.935757153303072</v>
      </c>
      <c r="L48" s="50">
        <v>81.106634354283486</v>
      </c>
      <c r="M48" s="50">
        <v>81.179532274296761</v>
      </c>
      <c r="N48" s="50">
        <v>81.419646741368396</v>
      </c>
    </row>
    <row r="49" spans="1:14" x14ac:dyDescent="0.25">
      <c r="A49" s="51" t="s">
        <v>46</v>
      </c>
      <c r="B49" s="51"/>
      <c r="C49" s="52">
        <v>84.374502500092788</v>
      </c>
      <c r="D49" s="52">
        <v>83.933766719255985</v>
      </c>
      <c r="E49" s="52">
        <v>83.998001629247128</v>
      </c>
      <c r="F49" s="52">
        <v>84.092196167140202</v>
      </c>
      <c r="G49" s="52">
        <v>84.181683974647271</v>
      </c>
      <c r="H49" s="52">
        <v>84.044017188994616</v>
      </c>
      <c r="I49" s="52">
        <v>84.123240585090997</v>
      </c>
      <c r="J49" s="52">
        <v>84.219096792066367</v>
      </c>
      <c r="K49" s="52">
        <v>84.246166870986343</v>
      </c>
      <c r="L49" s="52">
        <v>84.373951373037542</v>
      </c>
      <c r="M49" s="52">
        <v>84.412048377006414</v>
      </c>
      <c r="N49" s="52">
        <v>84.601059670906849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2CFE4-0A87-45F1-9ACD-07AD859BEE30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82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18225</v>
      </c>
      <c r="D8" s="21">
        <v>18218.635748157336</v>
      </c>
      <c r="E8" s="21">
        <v>18197.713815637879</v>
      </c>
      <c r="F8" s="21">
        <v>18175.784489580026</v>
      </c>
      <c r="G8" s="21">
        <v>18147.038069607599</v>
      </c>
      <c r="H8" s="21">
        <v>18116.769358280129</v>
      </c>
      <c r="I8" s="21">
        <v>18070.65485837921</v>
      </c>
      <c r="J8" s="21">
        <v>18018.488263564675</v>
      </c>
      <c r="K8" s="21">
        <v>17965.523350258525</v>
      </c>
      <c r="L8" s="21">
        <v>17904.843049532312</v>
      </c>
      <c r="M8" s="21">
        <v>17844.361289822762</v>
      </c>
      <c r="N8" s="21">
        <v>17776.248109154047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138.94891010684881</v>
      </c>
      <c r="D10" s="26">
        <f t="shared" ref="D10:N10" si="0">SUM(D11:D12)</f>
        <v>140.11922919199745</v>
      </c>
      <c r="E10" s="26">
        <f t="shared" si="0"/>
        <v>139.77191090786971</v>
      </c>
      <c r="F10" s="26">
        <f t="shared" si="0"/>
        <v>138.96398963508045</v>
      </c>
      <c r="G10" s="26">
        <f t="shared" si="0"/>
        <v>138.32973180487033</v>
      </c>
      <c r="H10" s="26">
        <f t="shared" si="0"/>
        <v>137.81569958743771</v>
      </c>
      <c r="I10" s="26">
        <f t="shared" si="0"/>
        <v>137.02218329712775</v>
      </c>
      <c r="J10" s="26">
        <f t="shared" si="0"/>
        <v>136.41523051345629</v>
      </c>
      <c r="K10" s="26">
        <f t="shared" si="0"/>
        <v>134.68181358746617</v>
      </c>
      <c r="L10" s="26">
        <f t="shared" si="0"/>
        <v>133.59601699820149</v>
      </c>
      <c r="M10" s="26">
        <f t="shared" si="0"/>
        <v>132.23036659030493</v>
      </c>
      <c r="N10" s="26">
        <f t="shared" si="0"/>
        <v>130.2146550726244</v>
      </c>
    </row>
    <row r="11" spans="1:14" x14ac:dyDescent="0.25">
      <c r="A11" s="20" t="s">
        <v>34</v>
      </c>
      <c r="B11" s="18"/>
      <c r="C11" s="22">
        <v>71.212376137738261</v>
      </c>
      <c r="D11" s="22">
        <v>71.659533679320816</v>
      </c>
      <c r="E11" s="22">
        <v>71.727262064697214</v>
      </c>
      <c r="F11" s="22">
        <v>71.188862275610404</v>
      </c>
      <c r="G11" s="22">
        <v>70.861909290825253</v>
      </c>
      <c r="H11" s="22">
        <v>70.799115360849555</v>
      </c>
      <c r="I11" s="22">
        <v>70.389226461337387</v>
      </c>
      <c r="J11" s="22">
        <v>69.910778063376526</v>
      </c>
      <c r="K11" s="22">
        <v>68.951933272052059</v>
      </c>
      <c r="L11" s="22">
        <v>68.596877668735416</v>
      </c>
      <c r="M11" s="22">
        <v>67.741291582555732</v>
      </c>
      <c r="N11" s="22">
        <v>66.877617408900761</v>
      </c>
    </row>
    <row r="12" spans="1:14" x14ac:dyDescent="0.25">
      <c r="A12" s="27" t="s">
        <v>35</v>
      </c>
      <c r="B12" s="28"/>
      <c r="C12" s="29">
        <v>67.736533969110553</v>
      </c>
      <c r="D12" s="29">
        <v>68.459695512676632</v>
      </c>
      <c r="E12" s="29">
        <v>68.044648843172496</v>
      </c>
      <c r="F12" s="29">
        <v>67.775127359470048</v>
      </c>
      <c r="G12" s="29">
        <v>67.467822514045082</v>
      </c>
      <c r="H12" s="29">
        <v>67.016584226588151</v>
      </c>
      <c r="I12" s="29">
        <v>66.632956835790367</v>
      </c>
      <c r="J12" s="29">
        <v>66.504452450079768</v>
      </c>
      <c r="K12" s="29">
        <v>65.729880315414107</v>
      </c>
      <c r="L12" s="29">
        <v>64.999139329466075</v>
      </c>
      <c r="M12" s="29">
        <v>64.489075007749193</v>
      </c>
      <c r="N12" s="29">
        <v>63.337037663723635</v>
      </c>
    </row>
    <row r="13" spans="1:14" x14ac:dyDescent="0.25">
      <c r="A13" s="33" t="s">
        <v>36</v>
      </c>
      <c r="B13" s="18"/>
      <c r="C13" s="26">
        <f>SUM(C14:C15)</f>
        <v>245.71652308507686</v>
      </c>
      <c r="D13" s="26">
        <f t="shared" ref="D13:N13" si="1">SUM(D14:D15)</f>
        <v>260.61556784931167</v>
      </c>
      <c r="E13" s="26">
        <f t="shared" si="1"/>
        <v>265.78260824045111</v>
      </c>
      <c r="F13" s="26">
        <f t="shared" si="1"/>
        <v>269.67188841741546</v>
      </c>
      <c r="G13" s="26">
        <f t="shared" si="1"/>
        <v>273.42890996294796</v>
      </c>
      <c r="H13" s="26">
        <f t="shared" si="1"/>
        <v>283.57576131102712</v>
      </c>
      <c r="I13" s="26">
        <f t="shared" si="1"/>
        <v>286.23005182204997</v>
      </c>
      <c r="J13" s="26">
        <f t="shared" si="1"/>
        <v>288.88143505078187</v>
      </c>
      <c r="K13" s="26">
        <f t="shared" si="1"/>
        <v>292.80062652085297</v>
      </c>
      <c r="L13" s="26">
        <f t="shared" si="1"/>
        <v>293.92592374551623</v>
      </c>
      <c r="M13" s="26">
        <f t="shared" si="1"/>
        <v>297.66734593266352</v>
      </c>
      <c r="N13" s="26">
        <f t="shared" si="1"/>
        <v>297.54424283332207</v>
      </c>
    </row>
    <row r="14" spans="1:14" x14ac:dyDescent="0.25">
      <c r="A14" s="20" t="s">
        <v>37</v>
      </c>
      <c r="B14" s="18"/>
      <c r="C14" s="22">
        <v>122.69453335877421</v>
      </c>
      <c r="D14" s="22">
        <v>129.20507993868443</v>
      </c>
      <c r="E14" s="22">
        <v>131.95920954907047</v>
      </c>
      <c r="F14" s="22">
        <v>134.39119513748344</v>
      </c>
      <c r="G14" s="22">
        <v>135.61197573269916</v>
      </c>
      <c r="H14" s="22">
        <v>140.27449477042927</v>
      </c>
      <c r="I14" s="22">
        <v>141.64791362008779</v>
      </c>
      <c r="J14" s="22">
        <v>142.29008754255571</v>
      </c>
      <c r="K14" s="22">
        <v>144.15346038784293</v>
      </c>
      <c r="L14" s="22">
        <v>144.45232106953915</v>
      </c>
      <c r="M14" s="22">
        <v>145.78343267568212</v>
      </c>
      <c r="N14" s="22">
        <v>145.00963700896853</v>
      </c>
    </row>
    <row r="15" spans="1:14" x14ac:dyDescent="0.25">
      <c r="A15" s="10" t="s">
        <v>38</v>
      </c>
      <c r="B15" s="12"/>
      <c r="C15" s="23">
        <v>123.02198972630266</v>
      </c>
      <c r="D15" s="23">
        <v>131.41048791062724</v>
      </c>
      <c r="E15" s="23">
        <v>133.82339869138065</v>
      </c>
      <c r="F15" s="23">
        <v>135.28069327993202</v>
      </c>
      <c r="G15" s="23">
        <v>137.81693423024882</v>
      </c>
      <c r="H15" s="23">
        <v>143.30126654059788</v>
      </c>
      <c r="I15" s="23">
        <v>144.58213820196218</v>
      </c>
      <c r="J15" s="23">
        <v>146.59134750822616</v>
      </c>
      <c r="K15" s="23">
        <v>148.64716613301005</v>
      </c>
      <c r="L15" s="23">
        <v>149.47360267597711</v>
      </c>
      <c r="M15" s="23">
        <v>151.8839132569814</v>
      </c>
      <c r="N15" s="23">
        <v>152.53460582435352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-106.76761297822804</v>
      </c>
      <c r="D17" s="32">
        <f t="shared" ref="D17:N17" si="2">D10-D13</f>
        <v>-120.49633865731423</v>
      </c>
      <c r="E17" s="32">
        <f t="shared" si="2"/>
        <v>-126.0106973325814</v>
      </c>
      <c r="F17" s="32">
        <f t="shared" si="2"/>
        <v>-130.70789878233501</v>
      </c>
      <c r="G17" s="32">
        <f t="shared" si="2"/>
        <v>-135.09917815807762</v>
      </c>
      <c r="H17" s="32">
        <f t="shared" si="2"/>
        <v>-145.76006172358942</v>
      </c>
      <c r="I17" s="32">
        <f t="shared" si="2"/>
        <v>-149.20786852492222</v>
      </c>
      <c r="J17" s="32">
        <f t="shared" si="2"/>
        <v>-152.46620453732558</v>
      </c>
      <c r="K17" s="32">
        <f t="shared" si="2"/>
        <v>-158.11881293338681</v>
      </c>
      <c r="L17" s="32">
        <f t="shared" si="2"/>
        <v>-160.32990674731474</v>
      </c>
      <c r="M17" s="32">
        <f t="shared" si="2"/>
        <v>-165.4369793423586</v>
      </c>
      <c r="N17" s="32">
        <f t="shared" si="2"/>
        <v>-167.32958776069768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810.52115280097746</v>
      </c>
      <c r="D19" s="26">
        <f t="shared" ref="D19:N19" si="3">SUM(D20:D21)</f>
        <v>807.90983276024099</v>
      </c>
      <c r="E19" s="26">
        <f t="shared" si="3"/>
        <v>810.58336696064293</v>
      </c>
      <c r="F19" s="26">
        <f t="shared" si="3"/>
        <v>810.14075281474516</v>
      </c>
      <c r="G19" s="26">
        <f t="shared" si="3"/>
        <v>811.59104450987957</v>
      </c>
      <c r="H19" s="26">
        <f t="shared" si="3"/>
        <v>806.89186120463978</v>
      </c>
      <c r="I19" s="26">
        <f t="shared" si="3"/>
        <v>805.57159546518687</v>
      </c>
      <c r="J19" s="26">
        <f t="shared" si="3"/>
        <v>806.45016910300501</v>
      </c>
      <c r="K19" s="26">
        <f t="shared" si="3"/>
        <v>805.21663495264715</v>
      </c>
      <c r="L19" s="26">
        <f t="shared" si="3"/>
        <v>806.72756178932912</v>
      </c>
      <c r="M19" s="26">
        <f t="shared" si="3"/>
        <v>805.10964357354123</v>
      </c>
      <c r="N19" s="26">
        <f t="shared" si="3"/>
        <v>805.77045690848172</v>
      </c>
    </row>
    <row r="20" spans="1:14" x14ac:dyDescent="0.25">
      <c r="A20" s="68" t="s">
        <v>40</v>
      </c>
      <c r="B20" s="68"/>
      <c r="C20" s="22">
        <v>403.93211004753812</v>
      </c>
      <c r="D20" s="22">
        <v>404.11919039034501</v>
      </c>
      <c r="E20" s="22">
        <v>406.62276249931978</v>
      </c>
      <c r="F20" s="22">
        <v>404.45638535068787</v>
      </c>
      <c r="G20" s="22">
        <v>406.97252827654671</v>
      </c>
      <c r="H20" s="22">
        <v>405.88191636865889</v>
      </c>
      <c r="I20" s="22">
        <v>403.50701441671117</v>
      </c>
      <c r="J20" s="22">
        <v>404.74708782405446</v>
      </c>
      <c r="K20" s="22">
        <v>403.79055407103101</v>
      </c>
      <c r="L20" s="22">
        <v>403.82452105694347</v>
      </c>
      <c r="M20" s="22">
        <v>402.70062881435388</v>
      </c>
      <c r="N20" s="22">
        <v>403.71211891000513</v>
      </c>
    </row>
    <row r="21" spans="1:14" x14ac:dyDescent="0.25">
      <c r="A21" s="27" t="s">
        <v>41</v>
      </c>
      <c r="B21" s="27"/>
      <c r="C21" s="29">
        <v>406.5890427534394</v>
      </c>
      <c r="D21" s="29">
        <v>403.79064236989598</v>
      </c>
      <c r="E21" s="29">
        <v>403.96060446132321</v>
      </c>
      <c r="F21" s="29">
        <v>405.68436746405729</v>
      </c>
      <c r="G21" s="29">
        <v>404.61851623333285</v>
      </c>
      <c r="H21" s="29">
        <v>401.00994483598089</v>
      </c>
      <c r="I21" s="29">
        <v>402.06458104847576</v>
      </c>
      <c r="J21" s="29">
        <v>401.70308127895055</v>
      </c>
      <c r="K21" s="29">
        <v>401.42608088161609</v>
      </c>
      <c r="L21" s="29">
        <v>402.90304073238565</v>
      </c>
      <c r="M21" s="29">
        <v>402.4090147591873</v>
      </c>
      <c r="N21" s="29">
        <v>402.05833799847659</v>
      </c>
    </row>
    <row r="22" spans="1:14" x14ac:dyDescent="0.25">
      <c r="A22" s="71" t="s">
        <v>44</v>
      </c>
      <c r="B22" s="71"/>
      <c r="C22" s="26">
        <f>SUM(C23:C24)</f>
        <v>710.11779166541544</v>
      </c>
      <c r="D22" s="26">
        <f t="shared" ref="D22:N22" si="4">SUM(D23:D24)</f>
        <v>708.33542662238472</v>
      </c>
      <c r="E22" s="26">
        <f t="shared" si="4"/>
        <v>706.50199568590847</v>
      </c>
      <c r="F22" s="26">
        <f t="shared" si="4"/>
        <v>708.17927400483768</v>
      </c>
      <c r="G22" s="26">
        <f t="shared" si="4"/>
        <v>706.76057767927568</v>
      </c>
      <c r="H22" s="26">
        <f t="shared" si="4"/>
        <v>707.24629938196995</v>
      </c>
      <c r="I22" s="26">
        <f t="shared" si="4"/>
        <v>708.53032175479723</v>
      </c>
      <c r="J22" s="26">
        <f t="shared" si="4"/>
        <v>706.94887787183018</v>
      </c>
      <c r="K22" s="26">
        <f t="shared" si="4"/>
        <v>707.77812274547478</v>
      </c>
      <c r="L22" s="26">
        <f t="shared" si="4"/>
        <v>706.87941475156515</v>
      </c>
      <c r="M22" s="26">
        <f t="shared" si="4"/>
        <v>707.78584489989498</v>
      </c>
      <c r="N22" s="26">
        <f t="shared" si="4"/>
        <v>707.89253187671375</v>
      </c>
    </row>
    <row r="23" spans="1:14" x14ac:dyDescent="0.25">
      <c r="A23" s="68" t="s">
        <v>42</v>
      </c>
      <c r="B23" s="68"/>
      <c r="C23" s="23">
        <v>353.83443485996827</v>
      </c>
      <c r="D23" s="22">
        <v>352.25401099316372</v>
      </c>
      <c r="E23" s="22">
        <v>351.03026669872128</v>
      </c>
      <c r="F23" s="22">
        <v>351.58964706815777</v>
      </c>
      <c r="G23" s="22">
        <v>350.64424619295556</v>
      </c>
      <c r="H23" s="22">
        <v>351.50880952796882</v>
      </c>
      <c r="I23" s="22">
        <v>351.40143840838135</v>
      </c>
      <c r="J23" s="22">
        <v>350.6371907947053</v>
      </c>
      <c r="K23" s="22">
        <v>350.89523948312109</v>
      </c>
      <c r="L23" s="22">
        <v>350.53823408856198</v>
      </c>
      <c r="M23" s="22">
        <v>351.08648978792951</v>
      </c>
      <c r="N23" s="22">
        <v>350.90282734683211</v>
      </c>
    </row>
    <row r="24" spans="1:14" x14ac:dyDescent="0.25">
      <c r="A24" s="10" t="s">
        <v>43</v>
      </c>
      <c r="B24" s="10"/>
      <c r="C24" s="23">
        <v>356.28335680544717</v>
      </c>
      <c r="D24" s="23">
        <v>356.081415629221</v>
      </c>
      <c r="E24" s="23">
        <v>355.47172898718725</v>
      </c>
      <c r="F24" s="23">
        <v>356.58962693667991</v>
      </c>
      <c r="G24" s="23">
        <v>356.11633148632018</v>
      </c>
      <c r="H24" s="23">
        <v>355.73748985400113</v>
      </c>
      <c r="I24" s="23">
        <v>357.12888334641588</v>
      </c>
      <c r="J24" s="23">
        <v>356.31168707712487</v>
      </c>
      <c r="K24" s="23">
        <v>356.88288326235374</v>
      </c>
      <c r="L24" s="23">
        <v>356.34118066300317</v>
      </c>
      <c r="M24" s="23">
        <v>356.69935511196553</v>
      </c>
      <c r="N24" s="23">
        <v>356.98970452988158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100.40336113556202</v>
      </c>
      <c r="D26" s="32">
        <f t="shared" ref="D26:N26" si="5">D19-D22</f>
        <v>99.574406137856272</v>
      </c>
      <c r="E26" s="32">
        <f t="shared" si="5"/>
        <v>104.08137127473447</v>
      </c>
      <c r="F26" s="32">
        <f t="shared" si="5"/>
        <v>101.96147880990748</v>
      </c>
      <c r="G26" s="32">
        <f t="shared" si="5"/>
        <v>104.83046683060388</v>
      </c>
      <c r="H26" s="32">
        <f t="shared" si="5"/>
        <v>99.645561822669833</v>
      </c>
      <c r="I26" s="32">
        <f t="shared" si="5"/>
        <v>97.041273710389646</v>
      </c>
      <c r="J26" s="32">
        <f t="shared" si="5"/>
        <v>99.501291231174832</v>
      </c>
      <c r="K26" s="32">
        <f t="shared" si="5"/>
        <v>97.43851220717238</v>
      </c>
      <c r="L26" s="32">
        <f t="shared" si="5"/>
        <v>99.848147037763965</v>
      </c>
      <c r="M26" s="32">
        <f t="shared" si="5"/>
        <v>97.323798673646252</v>
      </c>
      <c r="N26" s="32">
        <f t="shared" si="5"/>
        <v>97.877925031767973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-6.3642518426660217</v>
      </c>
      <c r="D30" s="32">
        <f t="shared" ref="D30:N30" si="6">D17+D26+D28</f>
        <v>-20.921932519457954</v>
      </c>
      <c r="E30" s="32">
        <f t="shared" si="6"/>
        <v>-21.929326057846936</v>
      </c>
      <c r="F30" s="32">
        <f t="shared" si="6"/>
        <v>-28.746419972427532</v>
      </c>
      <c r="G30" s="32">
        <f t="shared" si="6"/>
        <v>-30.268711327473738</v>
      </c>
      <c r="H30" s="32">
        <f t="shared" si="6"/>
        <v>-46.114499900919583</v>
      </c>
      <c r="I30" s="32">
        <f t="shared" si="6"/>
        <v>-52.166594814532573</v>
      </c>
      <c r="J30" s="32">
        <f t="shared" si="6"/>
        <v>-52.964913306150748</v>
      </c>
      <c r="K30" s="32">
        <f t="shared" si="6"/>
        <v>-60.680300726214426</v>
      </c>
      <c r="L30" s="32">
        <f t="shared" si="6"/>
        <v>-60.481759709550772</v>
      </c>
      <c r="M30" s="32">
        <f t="shared" si="6"/>
        <v>-68.113180668712346</v>
      </c>
      <c r="N30" s="32">
        <f t="shared" si="6"/>
        <v>-69.451662728929705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18218.635748157336</v>
      </c>
      <c r="D32" s="21">
        <v>18197.713815637879</v>
      </c>
      <c r="E32" s="21">
        <v>18175.784489580026</v>
      </c>
      <c r="F32" s="21">
        <v>18147.038069607599</v>
      </c>
      <c r="G32" s="21">
        <v>18116.769358280129</v>
      </c>
      <c r="H32" s="21">
        <v>18070.65485837921</v>
      </c>
      <c r="I32" s="21">
        <v>18018.488263564675</v>
      </c>
      <c r="J32" s="21">
        <v>17965.523350258525</v>
      </c>
      <c r="K32" s="21">
        <v>17904.843049532312</v>
      </c>
      <c r="L32" s="21">
        <v>17844.361289822762</v>
      </c>
      <c r="M32" s="21">
        <v>17776.248109154047</v>
      </c>
      <c r="N32" s="21">
        <v>17706.796446425124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-3.4920449068120973E-4</v>
      </c>
      <c r="D34" s="39">
        <f t="shared" ref="D34:N34" si="7">(D32/D8)-1</f>
        <v>-1.1483808562106068E-3</v>
      </c>
      <c r="E34" s="39">
        <f t="shared" si="7"/>
        <v>-1.2050593981211E-3</v>
      </c>
      <c r="F34" s="39">
        <f t="shared" si="7"/>
        <v>-1.5815779499865901E-3</v>
      </c>
      <c r="G34" s="39">
        <f t="shared" si="7"/>
        <v>-1.6679697927213244E-3</v>
      </c>
      <c r="H34" s="39">
        <f t="shared" si="7"/>
        <v>-2.5454041495451829E-3</v>
      </c>
      <c r="I34" s="39">
        <f t="shared" si="7"/>
        <v>-2.8868126375810599E-3</v>
      </c>
      <c r="J34" s="39">
        <f t="shared" si="7"/>
        <v>-2.9394759722018993E-3</v>
      </c>
      <c r="K34" s="39">
        <f t="shared" si="7"/>
        <v>-3.3775971644789404E-3</v>
      </c>
      <c r="L34" s="39">
        <f t="shared" si="7"/>
        <v>-3.3779553131089157E-3</v>
      </c>
      <c r="M34" s="39">
        <f t="shared" si="7"/>
        <v>-3.8170702533109058E-3</v>
      </c>
      <c r="N34" s="39">
        <f t="shared" si="7"/>
        <v>-3.9069922011922831E-3</v>
      </c>
    </row>
    <row r="35" spans="1:14" ht="15.75" thickBot="1" x14ac:dyDescent="0.3">
      <c r="A35" s="40" t="s">
        <v>15</v>
      </c>
      <c r="B35" s="41"/>
      <c r="C35" s="42">
        <f>(C32/$C$8)-1</f>
        <v>-3.4920449068120973E-4</v>
      </c>
      <c r="D35" s="42">
        <f t="shared" ref="D35:N35" si="8">(D32/$C$8)-1</f>
        <v>-1.4971843271397445E-3</v>
      </c>
      <c r="E35" s="42">
        <f t="shared" si="8"/>
        <v>-2.7004395292166139E-3</v>
      </c>
      <c r="F35" s="42">
        <f t="shared" si="8"/>
        <v>-4.2777465235884771E-3</v>
      </c>
      <c r="G35" s="42">
        <f t="shared" si="8"/>
        <v>-5.9385811643276609E-3</v>
      </c>
      <c r="H35" s="42">
        <f t="shared" si="8"/>
        <v>-8.4688692247346653E-3</v>
      </c>
      <c r="I35" s="42">
        <f t="shared" si="8"/>
        <v>-1.1331233823611786E-2</v>
      </c>
      <c r="J35" s="42">
        <f t="shared" si="8"/>
        <v>-1.4237401906253777E-2</v>
      </c>
      <c r="K35" s="42">
        <f t="shared" si="8"/>
        <v>-1.7566910862424567E-2</v>
      </c>
      <c r="L35" s="42">
        <f t="shared" si="8"/>
        <v>-2.0885525935650961E-2</v>
      </c>
      <c r="M35" s="42">
        <f t="shared" si="8"/>
        <v>-2.4622874669188111E-2</v>
      </c>
      <c r="N35" s="42">
        <f t="shared" si="8"/>
        <v>-2.8433665491076843E-2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1.3055799539371358</v>
      </c>
      <c r="D41" s="47">
        <v>1.3158585940727001</v>
      </c>
      <c r="E41" s="47">
        <v>1.3127831814410156</v>
      </c>
      <c r="F41" s="47">
        <v>1.3063390006161226</v>
      </c>
      <c r="G41" s="47">
        <v>1.3047722992517823</v>
      </c>
      <c r="H41" s="47">
        <v>1.308372938282462</v>
      </c>
      <c r="I41" s="47">
        <v>1.3127857877927198</v>
      </c>
      <c r="J41" s="47">
        <v>1.3208778194711968</v>
      </c>
      <c r="K41" s="47">
        <v>1.3204294945755222</v>
      </c>
      <c r="L41" s="47">
        <v>1.3282402846283636</v>
      </c>
      <c r="M41" s="47">
        <v>1.3352785039500028</v>
      </c>
      <c r="N41" s="47">
        <v>1.3369973087414091</v>
      </c>
    </row>
    <row r="43" spans="1:14" x14ac:dyDescent="0.25">
      <c r="A43" s="48" t="s">
        <v>31</v>
      </c>
      <c r="B43" s="48"/>
      <c r="C43" s="49">
        <v>111.44776422861135</v>
      </c>
      <c r="D43" s="49">
        <v>114.61095682013189</v>
      </c>
      <c r="E43" s="49">
        <v>113.78637151654762</v>
      </c>
      <c r="F43" s="49">
        <v>112.68492835561889</v>
      </c>
      <c r="G43" s="49">
        <v>111.6738435863501</v>
      </c>
      <c r="H43" s="49">
        <v>112.93864312629546</v>
      </c>
      <c r="I43" s="49">
        <v>112.04757437626053</v>
      </c>
      <c r="J43" s="49">
        <v>110.99889053015615</v>
      </c>
      <c r="K43" s="49">
        <v>110.66115014067069</v>
      </c>
      <c r="L43" s="49">
        <v>109.36118656264615</v>
      </c>
      <c r="M43" s="49">
        <v>108.92640587186433</v>
      </c>
      <c r="N43" s="49">
        <v>107.05958309364757</v>
      </c>
    </row>
    <row r="44" spans="1:14" x14ac:dyDescent="0.25">
      <c r="A44" s="19" t="s">
        <v>47</v>
      </c>
      <c r="B44" s="19"/>
      <c r="C44" s="50">
        <v>112.74865304797792</v>
      </c>
      <c r="D44" s="50">
        <v>114.61095682013189</v>
      </c>
      <c r="E44" s="50">
        <v>113.54866237209039</v>
      </c>
      <c r="F44" s="50">
        <v>112.2444200528316</v>
      </c>
      <c r="G44" s="50">
        <v>111.04417210235407</v>
      </c>
      <c r="H44" s="50">
        <v>112.09680877037104</v>
      </c>
      <c r="I44" s="50">
        <v>111.03846237917811</v>
      </c>
      <c r="J44" s="50">
        <v>109.8407786013903</v>
      </c>
      <c r="K44" s="50">
        <v>109.36671998915854</v>
      </c>
      <c r="L44" s="50">
        <v>107.96325815246813</v>
      </c>
      <c r="M44" s="50">
        <v>107.39507950671644</v>
      </c>
      <c r="N44" s="50">
        <v>105.41975010560213</v>
      </c>
    </row>
    <row r="45" spans="1:14" x14ac:dyDescent="0.25">
      <c r="A45" s="51" t="s">
        <v>48</v>
      </c>
      <c r="B45" s="51"/>
      <c r="C45" s="52">
        <v>110.17989737322669</v>
      </c>
      <c r="D45" s="52">
        <v>114.6109568201319</v>
      </c>
      <c r="E45" s="52">
        <v>114.02174590417837</v>
      </c>
      <c r="F45" s="52">
        <v>113.12597718903983</v>
      </c>
      <c r="G45" s="52">
        <v>112.30045054343</v>
      </c>
      <c r="H45" s="52">
        <v>113.77503355290422</v>
      </c>
      <c r="I45" s="52">
        <v>113.0541536699037</v>
      </c>
      <c r="J45" s="52">
        <v>112.14661972669016</v>
      </c>
      <c r="K45" s="52">
        <v>111.94605408145972</v>
      </c>
      <c r="L45" s="52">
        <v>110.74698763535002</v>
      </c>
      <c r="M45" s="52">
        <v>110.43786981459826</v>
      </c>
      <c r="N45" s="52">
        <v>108.6665314606819</v>
      </c>
    </row>
    <row r="47" spans="1:14" x14ac:dyDescent="0.25">
      <c r="A47" s="48" t="s">
        <v>32</v>
      </c>
      <c r="B47" s="48"/>
      <c r="C47" s="49">
        <v>78.134327747348138</v>
      </c>
      <c r="D47" s="49">
        <v>77.810330043720569</v>
      </c>
      <c r="E47" s="49">
        <v>77.912132094013117</v>
      </c>
      <c r="F47" s="49">
        <v>78.04085333362751</v>
      </c>
      <c r="G47" s="49">
        <v>78.167621489565761</v>
      </c>
      <c r="H47" s="49">
        <v>78.049835665248352</v>
      </c>
      <c r="I47" s="49">
        <v>78.163318933989302</v>
      </c>
      <c r="J47" s="49">
        <v>78.293702444277699</v>
      </c>
      <c r="K47" s="49">
        <v>78.344602785730672</v>
      </c>
      <c r="L47" s="49">
        <v>78.503916368435412</v>
      </c>
      <c r="M47" s="49">
        <v>78.568167700469132</v>
      </c>
      <c r="N47" s="49">
        <v>78.794456269318971</v>
      </c>
    </row>
    <row r="48" spans="1:14" x14ac:dyDescent="0.25">
      <c r="A48" s="19" t="s">
        <v>45</v>
      </c>
      <c r="B48" s="19"/>
      <c r="C48" s="50">
        <v>75.844349614191017</v>
      </c>
      <c r="D48" s="50">
        <v>75.644863165868841</v>
      </c>
      <c r="E48" s="50">
        <v>75.779727300966954</v>
      </c>
      <c r="F48" s="50">
        <v>75.943411894276451</v>
      </c>
      <c r="G48" s="50">
        <v>76.096685018247598</v>
      </c>
      <c r="H48" s="50">
        <v>75.99100039611622</v>
      </c>
      <c r="I48" s="50">
        <v>76.129056614893528</v>
      </c>
      <c r="J48" s="50">
        <v>76.281658482742685</v>
      </c>
      <c r="K48" s="50">
        <v>76.351959783408546</v>
      </c>
      <c r="L48" s="50">
        <v>76.534650022261104</v>
      </c>
      <c r="M48" s="50">
        <v>76.6173641753943</v>
      </c>
      <c r="N48" s="50">
        <v>76.870058891639871</v>
      </c>
    </row>
    <row r="49" spans="1:14" x14ac:dyDescent="0.25">
      <c r="A49" s="51" t="s">
        <v>46</v>
      </c>
      <c r="B49" s="51"/>
      <c r="C49" s="52">
        <v>80.272300126318243</v>
      </c>
      <c r="D49" s="52">
        <v>79.842735363987515</v>
      </c>
      <c r="E49" s="52">
        <v>79.919445799550601</v>
      </c>
      <c r="F49" s="52">
        <v>80.025167552255056</v>
      </c>
      <c r="G49" s="52">
        <v>80.125980801802285</v>
      </c>
      <c r="H49" s="52">
        <v>79.999120112461753</v>
      </c>
      <c r="I49" s="52">
        <v>80.090279010129962</v>
      </c>
      <c r="J49" s="52">
        <v>80.197203221288291</v>
      </c>
      <c r="K49" s="52">
        <v>80.234375413628456</v>
      </c>
      <c r="L49" s="52">
        <v>80.373244843534124</v>
      </c>
      <c r="M49" s="52">
        <v>80.422613361700172</v>
      </c>
      <c r="N49" s="52">
        <v>80.624127387518129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7B4AA-F619-4287-BFBA-759CB751EA25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83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17999</v>
      </c>
      <c r="D8" s="21">
        <v>18344.484683962506</v>
      </c>
      <c r="E8" s="21">
        <v>18687.21686403023</v>
      </c>
      <c r="F8" s="21">
        <v>19031.335083010654</v>
      </c>
      <c r="G8" s="21">
        <v>19371.459630916459</v>
      </c>
      <c r="H8" s="21">
        <v>19712.25513740665</v>
      </c>
      <c r="I8" s="21">
        <v>20045.936994256077</v>
      </c>
      <c r="J8" s="21">
        <v>20375.823028775372</v>
      </c>
      <c r="K8" s="21">
        <v>20706.210784501432</v>
      </c>
      <c r="L8" s="21">
        <v>21032.512077970689</v>
      </c>
      <c r="M8" s="21">
        <v>21361.224993540149</v>
      </c>
      <c r="N8" s="21">
        <v>21686.789462245713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178.8085512298133</v>
      </c>
      <c r="D10" s="26">
        <f t="shared" ref="D10:N10" si="0">SUM(D11:D12)</f>
        <v>184.03952501469641</v>
      </c>
      <c r="E10" s="26">
        <f t="shared" si="0"/>
        <v>186.87180914400787</v>
      </c>
      <c r="F10" s="26">
        <f t="shared" si="0"/>
        <v>188.87352686055252</v>
      </c>
      <c r="G10" s="26">
        <f t="shared" si="0"/>
        <v>190.93225957051826</v>
      </c>
      <c r="H10" s="26">
        <f t="shared" si="0"/>
        <v>193.18650616969396</v>
      </c>
      <c r="I10" s="26">
        <f t="shared" si="0"/>
        <v>195.14316121128959</v>
      </c>
      <c r="J10" s="26">
        <f t="shared" si="0"/>
        <v>197.35420646575918</v>
      </c>
      <c r="K10" s="26">
        <f t="shared" si="0"/>
        <v>198.07731236095918</v>
      </c>
      <c r="L10" s="26">
        <f t="shared" si="0"/>
        <v>200.08512880564186</v>
      </c>
      <c r="M10" s="26">
        <f t="shared" si="0"/>
        <v>202.17354704979297</v>
      </c>
      <c r="N10" s="26">
        <f t="shared" si="0"/>
        <v>203.58427182547203</v>
      </c>
    </row>
    <row r="11" spans="1:14" x14ac:dyDescent="0.25">
      <c r="A11" s="20" t="s">
        <v>34</v>
      </c>
      <c r="B11" s="18"/>
      <c r="C11" s="22">
        <v>91.640746206859774</v>
      </c>
      <c r="D11" s="22">
        <v>94.121175353068907</v>
      </c>
      <c r="E11" s="22">
        <v>95.897688884080694</v>
      </c>
      <c r="F11" s="22">
        <v>96.756659955525691</v>
      </c>
      <c r="G11" s="22">
        <v>97.808506398781333</v>
      </c>
      <c r="H11" s="22">
        <v>99.244380556149451</v>
      </c>
      <c r="I11" s="22">
        <v>100.24636767826678</v>
      </c>
      <c r="J11" s="22">
        <v>101.14109748720833</v>
      </c>
      <c r="K11" s="22">
        <v>101.40800202211786</v>
      </c>
      <c r="L11" s="22">
        <v>102.73670886609258</v>
      </c>
      <c r="M11" s="22">
        <v>103.57301090613268</v>
      </c>
      <c r="N11" s="22">
        <v>104.55989791640559</v>
      </c>
    </row>
    <row r="12" spans="1:14" x14ac:dyDescent="0.25">
      <c r="A12" s="27" t="s">
        <v>35</v>
      </c>
      <c r="B12" s="28"/>
      <c r="C12" s="29">
        <v>87.16780502295353</v>
      </c>
      <c r="D12" s="29">
        <v>89.918349661627502</v>
      </c>
      <c r="E12" s="29">
        <v>90.974120259927176</v>
      </c>
      <c r="F12" s="29">
        <v>92.116866905026825</v>
      </c>
      <c r="G12" s="29">
        <v>93.123753171736922</v>
      </c>
      <c r="H12" s="29">
        <v>93.942125613544505</v>
      </c>
      <c r="I12" s="29">
        <v>94.896793533022816</v>
      </c>
      <c r="J12" s="29">
        <v>96.213108978550849</v>
      </c>
      <c r="K12" s="29">
        <v>96.669310338841328</v>
      </c>
      <c r="L12" s="29">
        <v>97.348419939549274</v>
      </c>
      <c r="M12" s="29">
        <v>98.600536143660293</v>
      </c>
      <c r="N12" s="29">
        <v>99.024373909066441</v>
      </c>
    </row>
    <row r="13" spans="1:14" x14ac:dyDescent="0.25">
      <c r="A13" s="33" t="s">
        <v>36</v>
      </c>
      <c r="B13" s="18"/>
      <c r="C13" s="26">
        <f>SUM(C14:C15)</f>
        <v>158.03225635656577</v>
      </c>
      <c r="D13" s="26">
        <f t="shared" ref="D13:N13" si="1">SUM(D14:D15)</f>
        <v>168.88666366238567</v>
      </c>
      <c r="E13" s="26">
        <f t="shared" si="1"/>
        <v>173.38656646245201</v>
      </c>
      <c r="F13" s="26">
        <f t="shared" si="1"/>
        <v>177.30270717463301</v>
      </c>
      <c r="G13" s="26">
        <f t="shared" si="1"/>
        <v>181.14340160736333</v>
      </c>
      <c r="H13" s="26">
        <f t="shared" si="1"/>
        <v>188.73340476249678</v>
      </c>
      <c r="I13" s="26">
        <f t="shared" si="1"/>
        <v>192.25780100527334</v>
      </c>
      <c r="J13" s="26">
        <f t="shared" si="1"/>
        <v>195.07469511462892</v>
      </c>
      <c r="K13" s="26">
        <f t="shared" si="1"/>
        <v>199.06585491812052</v>
      </c>
      <c r="L13" s="26">
        <f t="shared" si="1"/>
        <v>200.82042612780629</v>
      </c>
      <c r="M13" s="26">
        <f t="shared" si="1"/>
        <v>204.22118352184941</v>
      </c>
      <c r="N13" s="26">
        <f t="shared" si="1"/>
        <v>204.94944085881741</v>
      </c>
    </row>
    <row r="14" spans="1:14" x14ac:dyDescent="0.25">
      <c r="A14" s="20" t="s">
        <v>37</v>
      </c>
      <c r="B14" s="18"/>
      <c r="C14" s="22">
        <v>78.741894640217239</v>
      </c>
      <c r="D14" s="22">
        <v>82.983313570142457</v>
      </c>
      <c r="E14" s="22">
        <v>84.975816545964051</v>
      </c>
      <c r="F14" s="22">
        <v>86.664162963981155</v>
      </c>
      <c r="G14" s="22">
        <v>88.205162281760352</v>
      </c>
      <c r="H14" s="22">
        <v>91.593900685385634</v>
      </c>
      <c r="I14" s="22">
        <v>93.146054001375575</v>
      </c>
      <c r="J14" s="22">
        <v>94.360083809695368</v>
      </c>
      <c r="K14" s="22">
        <v>96.126305051534544</v>
      </c>
      <c r="L14" s="22">
        <v>96.867788968537653</v>
      </c>
      <c r="M14" s="22">
        <v>98.293320145451972</v>
      </c>
      <c r="N14" s="22">
        <v>98.45355007665961</v>
      </c>
    </row>
    <row r="15" spans="1:14" x14ac:dyDescent="0.25">
      <c r="A15" s="10" t="s">
        <v>38</v>
      </c>
      <c r="B15" s="12"/>
      <c r="C15" s="23">
        <v>79.290361716348528</v>
      </c>
      <c r="D15" s="23">
        <v>85.903350092243215</v>
      </c>
      <c r="E15" s="23">
        <v>88.410749916487958</v>
      </c>
      <c r="F15" s="23">
        <v>90.638544210651858</v>
      </c>
      <c r="G15" s="23">
        <v>92.938239325602993</v>
      </c>
      <c r="H15" s="23">
        <v>97.139504077111155</v>
      </c>
      <c r="I15" s="23">
        <v>99.111747003897747</v>
      </c>
      <c r="J15" s="23">
        <v>100.71461130493356</v>
      </c>
      <c r="K15" s="23">
        <v>102.93954986658596</v>
      </c>
      <c r="L15" s="23">
        <v>103.95263715926863</v>
      </c>
      <c r="M15" s="23">
        <v>105.92786337639744</v>
      </c>
      <c r="N15" s="23">
        <v>106.49589078215779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20.776294873247537</v>
      </c>
      <c r="D17" s="32">
        <f t="shared" ref="D17:N17" si="2">D10-D13</f>
        <v>15.152861352310737</v>
      </c>
      <c r="E17" s="32">
        <f t="shared" si="2"/>
        <v>13.48524268155586</v>
      </c>
      <c r="F17" s="32">
        <f t="shared" si="2"/>
        <v>11.570819685919503</v>
      </c>
      <c r="G17" s="32">
        <f t="shared" si="2"/>
        <v>9.7888579631549248</v>
      </c>
      <c r="H17" s="32">
        <f t="shared" si="2"/>
        <v>4.4531014071971811</v>
      </c>
      <c r="I17" s="32">
        <f t="shared" si="2"/>
        <v>2.8853602060162586</v>
      </c>
      <c r="J17" s="32">
        <f t="shared" si="2"/>
        <v>2.2795113511302532</v>
      </c>
      <c r="K17" s="32">
        <f t="shared" si="2"/>
        <v>-0.98854255716133821</v>
      </c>
      <c r="L17" s="32">
        <f t="shared" si="2"/>
        <v>-0.73529732216442767</v>
      </c>
      <c r="M17" s="32">
        <f t="shared" si="2"/>
        <v>-2.0476364720564391</v>
      </c>
      <c r="N17" s="32">
        <f t="shared" si="2"/>
        <v>-1.3651690333453814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870.52575262731523</v>
      </c>
      <c r="D19" s="26">
        <f t="shared" ref="D19:N19" si="3">SUM(D20:D21)</f>
        <v>873.54022534822366</v>
      </c>
      <c r="E19" s="26">
        <f t="shared" si="3"/>
        <v>875.20763699427096</v>
      </c>
      <c r="F19" s="26">
        <f t="shared" si="3"/>
        <v>874.09631652858252</v>
      </c>
      <c r="G19" s="26">
        <f t="shared" si="3"/>
        <v>875.58873225276875</v>
      </c>
      <c r="H19" s="26">
        <f t="shared" si="3"/>
        <v>875.1275397846224</v>
      </c>
      <c r="I19" s="26">
        <f t="shared" si="3"/>
        <v>874.44535020320609</v>
      </c>
      <c r="J19" s="26">
        <f t="shared" si="3"/>
        <v>874.72832174578684</v>
      </c>
      <c r="K19" s="26">
        <f t="shared" si="3"/>
        <v>874.06026062687306</v>
      </c>
      <c r="L19" s="26">
        <f t="shared" si="3"/>
        <v>875.3200861150284</v>
      </c>
      <c r="M19" s="26">
        <f t="shared" si="3"/>
        <v>874.24356541833367</v>
      </c>
      <c r="N19" s="26">
        <f t="shared" si="3"/>
        <v>873.86370737227776</v>
      </c>
    </row>
    <row r="20" spans="1:14" x14ac:dyDescent="0.25">
      <c r="A20" s="68" t="s">
        <v>40</v>
      </c>
      <c r="B20" s="68"/>
      <c r="C20" s="22">
        <v>436.35578456869098</v>
      </c>
      <c r="D20" s="22">
        <v>439.00086528909287</v>
      </c>
      <c r="E20" s="22">
        <v>439.9707460337554</v>
      </c>
      <c r="F20" s="22">
        <v>439.51936686304288</v>
      </c>
      <c r="G20" s="22">
        <v>440.88918777657489</v>
      </c>
      <c r="H20" s="22">
        <v>440.07691578321999</v>
      </c>
      <c r="I20" s="22">
        <v>440.23111373310655</v>
      </c>
      <c r="J20" s="22">
        <v>440.25276591714879</v>
      </c>
      <c r="K20" s="22">
        <v>439.8637801674019</v>
      </c>
      <c r="L20" s="22">
        <v>440.7823855226851</v>
      </c>
      <c r="M20" s="22">
        <v>439.82836701181833</v>
      </c>
      <c r="N20" s="22">
        <v>439.94119243292494</v>
      </c>
    </row>
    <row r="21" spans="1:14" x14ac:dyDescent="0.25">
      <c r="A21" s="27" t="s">
        <v>41</v>
      </c>
      <c r="B21" s="27"/>
      <c r="C21" s="29">
        <v>434.16996805862425</v>
      </c>
      <c r="D21" s="29">
        <v>434.53936005913073</v>
      </c>
      <c r="E21" s="29">
        <v>435.23689096051555</v>
      </c>
      <c r="F21" s="29">
        <v>434.57694966553959</v>
      </c>
      <c r="G21" s="29">
        <v>434.69954447619392</v>
      </c>
      <c r="H21" s="29">
        <v>435.05062400140241</v>
      </c>
      <c r="I21" s="29">
        <v>434.21423647009954</v>
      </c>
      <c r="J21" s="29">
        <v>434.47555582863805</v>
      </c>
      <c r="K21" s="29">
        <v>434.1964804594711</v>
      </c>
      <c r="L21" s="29">
        <v>434.5377005923433</v>
      </c>
      <c r="M21" s="29">
        <v>434.41519840651529</v>
      </c>
      <c r="N21" s="29">
        <v>433.92251493935282</v>
      </c>
    </row>
    <row r="22" spans="1:14" x14ac:dyDescent="0.25">
      <c r="A22" s="71" t="s">
        <v>44</v>
      </c>
      <c r="B22" s="71"/>
      <c r="C22" s="26">
        <f>SUM(C23:C24)</f>
        <v>545.81736353805582</v>
      </c>
      <c r="D22" s="26">
        <f t="shared" ref="D22:N22" si="4">SUM(D23:D24)</f>
        <v>545.96090663280961</v>
      </c>
      <c r="E22" s="26">
        <f t="shared" si="4"/>
        <v>544.57466069540465</v>
      </c>
      <c r="F22" s="26">
        <f t="shared" si="4"/>
        <v>545.54258830869844</v>
      </c>
      <c r="G22" s="26">
        <f t="shared" si="4"/>
        <v>544.58208372573313</v>
      </c>
      <c r="H22" s="26">
        <f t="shared" si="4"/>
        <v>545.89878434238972</v>
      </c>
      <c r="I22" s="26">
        <f t="shared" si="4"/>
        <v>547.44467588993007</v>
      </c>
      <c r="J22" s="26">
        <f t="shared" si="4"/>
        <v>546.62007737085173</v>
      </c>
      <c r="K22" s="26">
        <f t="shared" si="4"/>
        <v>546.77042460045914</v>
      </c>
      <c r="L22" s="26">
        <f t="shared" si="4"/>
        <v>545.8718732233973</v>
      </c>
      <c r="M22" s="26">
        <f t="shared" si="4"/>
        <v>546.63146024071943</v>
      </c>
      <c r="N22" s="26">
        <f t="shared" si="4"/>
        <v>547.01766611377911</v>
      </c>
    </row>
    <row r="23" spans="1:14" x14ac:dyDescent="0.25">
      <c r="A23" s="68" t="s">
        <v>42</v>
      </c>
      <c r="B23" s="68"/>
      <c r="C23" s="23">
        <v>273.44114173572297</v>
      </c>
      <c r="D23" s="22">
        <v>272.83798075033178</v>
      </c>
      <c r="E23" s="22">
        <v>272.07240968669146</v>
      </c>
      <c r="F23" s="22">
        <v>272.39755461208802</v>
      </c>
      <c r="G23" s="22">
        <v>271.27702267152495</v>
      </c>
      <c r="H23" s="22">
        <v>272.11292316737268</v>
      </c>
      <c r="I23" s="22">
        <v>273.01259584733225</v>
      </c>
      <c r="J23" s="22">
        <v>272.53033199233357</v>
      </c>
      <c r="K23" s="22">
        <v>272.46979024507647</v>
      </c>
      <c r="L23" s="22">
        <v>272.19956638512946</v>
      </c>
      <c r="M23" s="22">
        <v>272.5881150194283</v>
      </c>
      <c r="N23" s="22">
        <v>272.5066896798678</v>
      </c>
    </row>
    <row r="24" spans="1:14" x14ac:dyDescent="0.25">
      <c r="A24" s="10" t="s">
        <v>43</v>
      </c>
      <c r="B24" s="10"/>
      <c r="C24" s="23">
        <v>272.37622180233279</v>
      </c>
      <c r="D24" s="23">
        <v>273.12292588247783</v>
      </c>
      <c r="E24" s="23">
        <v>272.50225100871319</v>
      </c>
      <c r="F24" s="23">
        <v>273.14503369661037</v>
      </c>
      <c r="G24" s="23">
        <v>273.30506105420812</v>
      </c>
      <c r="H24" s="23">
        <v>273.78586117501709</v>
      </c>
      <c r="I24" s="23">
        <v>274.43208004259782</v>
      </c>
      <c r="J24" s="23">
        <v>274.0897453785181</v>
      </c>
      <c r="K24" s="23">
        <v>274.30063435538273</v>
      </c>
      <c r="L24" s="23">
        <v>273.67230683826784</v>
      </c>
      <c r="M24" s="23">
        <v>274.04334522129113</v>
      </c>
      <c r="N24" s="23">
        <v>274.51097643391131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324.70838908925941</v>
      </c>
      <c r="D26" s="32">
        <f t="shared" ref="D26:N26" si="5">D19-D22</f>
        <v>327.57931871541405</v>
      </c>
      <c r="E26" s="32">
        <f t="shared" si="5"/>
        <v>330.63297629886631</v>
      </c>
      <c r="F26" s="32">
        <f t="shared" si="5"/>
        <v>328.55372821988408</v>
      </c>
      <c r="G26" s="32">
        <f t="shared" si="5"/>
        <v>331.00664852703562</v>
      </c>
      <c r="H26" s="32">
        <f t="shared" si="5"/>
        <v>329.22875544223268</v>
      </c>
      <c r="I26" s="32">
        <f t="shared" si="5"/>
        <v>327.00067431327602</v>
      </c>
      <c r="J26" s="32">
        <f t="shared" si="5"/>
        <v>328.10824437493511</v>
      </c>
      <c r="K26" s="32">
        <f t="shared" si="5"/>
        <v>327.28983602641392</v>
      </c>
      <c r="L26" s="32">
        <f t="shared" si="5"/>
        <v>329.4482128916311</v>
      </c>
      <c r="M26" s="32">
        <f t="shared" si="5"/>
        <v>327.61210517761424</v>
      </c>
      <c r="N26" s="32">
        <f t="shared" si="5"/>
        <v>326.84604125849864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345.48468396250695</v>
      </c>
      <c r="D30" s="32">
        <f t="shared" ref="D30:N30" si="6">D17+D26+D28</f>
        <v>342.73218006772481</v>
      </c>
      <c r="E30" s="32">
        <f t="shared" si="6"/>
        <v>344.11821898042217</v>
      </c>
      <c r="F30" s="32">
        <f t="shared" si="6"/>
        <v>340.12454790580358</v>
      </c>
      <c r="G30" s="32">
        <f t="shared" si="6"/>
        <v>340.79550649019052</v>
      </c>
      <c r="H30" s="32">
        <f t="shared" si="6"/>
        <v>333.68185684942989</v>
      </c>
      <c r="I30" s="32">
        <f t="shared" si="6"/>
        <v>329.88603451929225</v>
      </c>
      <c r="J30" s="32">
        <f t="shared" si="6"/>
        <v>330.38775572606539</v>
      </c>
      <c r="K30" s="32">
        <f t="shared" si="6"/>
        <v>326.30129346925258</v>
      </c>
      <c r="L30" s="32">
        <f t="shared" si="6"/>
        <v>328.71291556946665</v>
      </c>
      <c r="M30" s="32">
        <f t="shared" si="6"/>
        <v>325.56446870555783</v>
      </c>
      <c r="N30" s="32">
        <f t="shared" si="6"/>
        <v>325.48087222515323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18344.484683962506</v>
      </c>
      <c r="D32" s="21">
        <v>18687.21686403023</v>
      </c>
      <c r="E32" s="21">
        <v>19031.335083010654</v>
      </c>
      <c r="F32" s="21">
        <v>19371.459630916459</v>
      </c>
      <c r="G32" s="21">
        <v>19712.25513740665</v>
      </c>
      <c r="H32" s="21">
        <v>20045.936994256077</v>
      </c>
      <c r="I32" s="21">
        <v>20375.823028775372</v>
      </c>
      <c r="J32" s="21">
        <v>20706.210784501432</v>
      </c>
      <c r="K32" s="21">
        <v>21032.512077970689</v>
      </c>
      <c r="L32" s="21">
        <v>21361.224993540149</v>
      </c>
      <c r="M32" s="21">
        <v>21686.789462245713</v>
      </c>
      <c r="N32" s="21">
        <v>22012.270334470864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1.9194659923468249E-2</v>
      </c>
      <c r="D34" s="39">
        <f t="shared" ref="D34:N34" si="7">(D32/D8)-1</f>
        <v>1.868311843980841E-2</v>
      </c>
      <c r="E34" s="39">
        <f t="shared" si="7"/>
        <v>1.8414631856860098E-2</v>
      </c>
      <c r="F34" s="39">
        <f t="shared" si="7"/>
        <v>1.7871817527370215E-2</v>
      </c>
      <c r="G34" s="39">
        <f t="shared" si="7"/>
        <v>1.7592660180665298E-2</v>
      </c>
      <c r="H34" s="39">
        <f t="shared" si="7"/>
        <v>1.692763484053228E-2</v>
      </c>
      <c r="I34" s="39">
        <f t="shared" si="7"/>
        <v>1.645650361037343E-2</v>
      </c>
      <c r="J34" s="39">
        <f t="shared" si="7"/>
        <v>1.6214694997079393E-2</v>
      </c>
      <c r="K34" s="39">
        <f t="shared" si="7"/>
        <v>1.5758619327563839E-2</v>
      </c>
      <c r="L34" s="39">
        <f t="shared" si="7"/>
        <v>1.5628799562832585E-2</v>
      </c>
      <c r="M34" s="39">
        <f t="shared" si="7"/>
        <v>1.5240908178441037E-2</v>
      </c>
      <c r="N34" s="39">
        <f t="shared" si="7"/>
        <v>1.5008255269493675E-2</v>
      </c>
    </row>
    <row r="35" spans="1:14" ht="15.75" thickBot="1" x14ac:dyDescent="0.3">
      <c r="A35" s="40" t="s">
        <v>15</v>
      </c>
      <c r="B35" s="41"/>
      <c r="C35" s="42">
        <f>(C32/$C$8)-1</f>
        <v>1.9194659923468249E-2</v>
      </c>
      <c r="D35" s="42">
        <f t="shared" ref="D35:N35" si="8">(D32/$C$8)-1</f>
        <v>3.8236394468038837E-2</v>
      </c>
      <c r="E35" s="42">
        <f t="shared" si="8"/>
        <v>5.7355135452561434E-2</v>
      </c>
      <c r="F35" s="42">
        <f t="shared" si="8"/>
        <v>7.625199349499745E-2</v>
      </c>
      <c r="G35" s="42">
        <f t="shared" si="8"/>
        <v>9.5186129085318649E-2</v>
      </c>
      <c r="H35" s="42">
        <f t="shared" si="8"/>
        <v>0.11372503996089089</v>
      </c>
      <c r="I35" s="42">
        <f t="shared" si="8"/>
        <v>0.13205306010197071</v>
      </c>
      <c r="J35" s="42">
        <f t="shared" si="8"/>
        <v>0.15040895519203468</v>
      </c>
      <c r="K35" s="42">
        <f t="shared" si="8"/>
        <v>0.16853781198792639</v>
      </c>
      <c r="L35" s="42">
        <f t="shared" si="8"/>
        <v>0.18680065523307676</v>
      </c>
      <c r="M35" s="42">
        <f t="shared" si="8"/>
        <v>0.20488857504559777</v>
      </c>
      <c r="N35" s="42">
        <f t="shared" si="8"/>
        <v>0.22297185035117861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1.6979776937577375</v>
      </c>
      <c r="D41" s="47">
        <v>1.7126609440347915</v>
      </c>
      <c r="E41" s="47">
        <v>1.709033139890179</v>
      </c>
      <c r="F41" s="47">
        <v>1.7008203516699212</v>
      </c>
      <c r="G41" s="47">
        <v>1.6988713662283284</v>
      </c>
      <c r="H41" s="47">
        <v>1.7038016873475301</v>
      </c>
      <c r="I41" s="47">
        <v>1.7100175270457916</v>
      </c>
      <c r="J41" s="47">
        <v>1.7210700430383052</v>
      </c>
      <c r="K41" s="47">
        <v>1.7206179910474024</v>
      </c>
      <c r="L41" s="47">
        <v>1.7308054466450289</v>
      </c>
      <c r="M41" s="47">
        <v>1.7399341449205745</v>
      </c>
      <c r="N41" s="47">
        <v>1.74298024714391</v>
      </c>
    </row>
    <row r="43" spans="1:14" x14ac:dyDescent="0.25">
      <c r="A43" s="48" t="s">
        <v>31</v>
      </c>
      <c r="B43" s="48"/>
      <c r="C43" s="49">
        <v>87.607924634403233</v>
      </c>
      <c r="D43" s="49">
        <v>90.037171900741299</v>
      </c>
      <c r="E43" s="49">
        <v>89.349297217453341</v>
      </c>
      <c r="F43" s="49">
        <v>88.46301958956623</v>
      </c>
      <c r="G43" s="49">
        <v>87.645026370537693</v>
      </c>
      <c r="H43" s="49">
        <v>88.610227216345564</v>
      </c>
      <c r="I43" s="49">
        <v>87.892089085674755</v>
      </c>
      <c r="J43" s="49">
        <v>87.0529889712776</v>
      </c>
      <c r="K43" s="49">
        <v>86.764227195232522</v>
      </c>
      <c r="L43" s="49">
        <v>85.704883682878574</v>
      </c>
      <c r="M43" s="49">
        <v>85.309694252292928</v>
      </c>
      <c r="N43" s="49">
        <v>83.779447379281919</v>
      </c>
    </row>
    <row r="44" spans="1:14" x14ac:dyDescent="0.25">
      <c r="A44" s="19" t="s">
        <v>47</v>
      </c>
      <c r="B44" s="19"/>
      <c r="C44" s="50">
        <v>88.618497955125193</v>
      </c>
      <c r="D44" s="50">
        <v>90.037171900741271</v>
      </c>
      <c r="E44" s="50">
        <v>89.161962544828413</v>
      </c>
      <c r="F44" s="50">
        <v>88.105932435178232</v>
      </c>
      <c r="G44" s="50">
        <v>87.133544874307702</v>
      </c>
      <c r="H44" s="50">
        <v>87.917786975752946</v>
      </c>
      <c r="I44" s="50">
        <v>87.055348706851007</v>
      </c>
      <c r="J44" s="50">
        <v>86.080522573423465</v>
      </c>
      <c r="K44" s="50">
        <v>85.676710846679157</v>
      </c>
      <c r="L44" s="50">
        <v>84.52304130210878</v>
      </c>
      <c r="M44" s="50">
        <v>84.016902711286818</v>
      </c>
      <c r="N44" s="50">
        <v>82.415705564824009</v>
      </c>
    </row>
    <row r="45" spans="1:14" x14ac:dyDescent="0.25">
      <c r="A45" s="51" t="s">
        <v>48</v>
      </c>
      <c r="B45" s="51"/>
      <c r="C45" s="52">
        <v>86.626896056954678</v>
      </c>
      <c r="D45" s="52">
        <v>90.037171900741285</v>
      </c>
      <c r="E45" s="52">
        <v>89.530096987440004</v>
      </c>
      <c r="F45" s="52">
        <v>88.807166372366268</v>
      </c>
      <c r="G45" s="52">
        <v>88.13604465331882</v>
      </c>
      <c r="H45" s="52">
        <v>89.273202500395001</v>
      </c>
      <c r="I45" s="52">
        <v>88.693260077628693</v>
      </c>
      <c r="J45" s="52">
        <v>87.98424794830585</v>
      </c>
      <c r="K45" s="52">
        <v>87.804991038132101</v>
      </c>
      <c r="L45" s="52">
        <v>86.836318985200435</v>
      </c>
      <c r="M45" s="52">
        <v>86.545413133241553</v>
      </c>
      <c r="N45" s="52">
        <v>85.080974315596492</v>
      </c>
    </row>
    <row r="47" spans="1:14" x14ac:dyDescent="0.25">
      <c r="A47" s="48" t="s">
        <v>32</v>
      </c>
      <c r="B47" s="48"/>
      <c r="C47" s="49">
        <v>81.106137049731103</v>
      </c>
      <c r="D47" s="49">
        <v>80.770870223322206</v>
      </c>
      <c r="E47" s="49">
        <v>80.86057895341591</v>
      </c>
      <c r="F47" s="49">
        <v>80.983657731539452</v>
      </c>
      <c r="G47" s="49">
        <v>81.099494295967034</v>
      </c>
      <c r="H47" s="49">
        <v>80.973130017405637</v>
      </c>
      <c r="I47" s="49">
        <v>81.076066168735636</v>
      </c>
      <c r="J47" s="49">
        <v>81.192313549091011</v>
      </c>
      <c r="K47" s="49">
        <v>81.235119989862255</v>
      </c>
      <c r="L47" s="49">
        <v>81.385117608150694</v>
      </c>
      <c r="M47" s="49">
        <v>81.441177761436592</v>
      </c>
      <c r="N47" s="49">
        <v>81.657733723598028</v>
      </c>
    </row>
    <row r="48" spans="1:14" x14ac:dyDescent="0.25">
      <c r="A48" s="19" t="s">
        <v>45</v>
      </c>
      <c r="B48" s="19"/>
      <c r="C48" s="50">
        <v>78.963154168203033</v>
      </c>
      <c r="D48" s="50">
        <v>78.75946899658878</v>
      </c>
      <c r="E48" s="50">
        <v>78.886456572367564</v>
      </c>
      <c r="F48" s="50">
        <v>79.04234120456853</v>
      </c>
      <c r="G48" s="50">
        <v>79.187678086449537</v>
      </c>
      <c r="H48" s="50">
        <v>79.076481561035152</v>
      </c>
      <c r="I48" s="50">
        <v>79.206452448361716</v>
      </c>
      <c r="J48" s="50">
        <v>79.351208187731743</v>
      </c>
      <c r="K48" s="50">
        <v>79.414853581319591</v>
      </c>
      <c r="L48" s="50">
        <v>79.589483151317751</v>
      </c>
      <c r="M48" s="50">
        <v>79.665664686561726</v>
      </c>
      <c r="N48" s="50">
        <v>79.909590507321639</v>
      </c>
    </row>
    <row r="49" spans="1:14" x14ac:dyDescent="0.25">
      <c r="A49" s="51" t="s">
        <v>46</v>
      </c>
      <c r="B49" s="51"/>
      <c r="C49" s="52">
        <v>83.00915118335908</v>
      </c>
      <c r="D49" s="52">
        <v>82.574209333576121</v>
      </c>
      <c r="E49" s="52">
        <v>82.642481201071107</v>
      </c>
      <c r="F49" s="52">
        <v>82.74024408468631</v>
      </c>
      <c r="G49" s="52">
        <v>82.833246340683914</v>
      </c>
      <c r="H49" s="52">
        <v>82.699914474884977</v>
      </c>
      <c r="I49" s="52">
        <v>82.782926534455925</v>
      </c>
      <c r="J49" s="52">
        <v>82.882196935130878</v>
      </c>
      <c r="K49" s="52">
        <v>82.912656557795401</v>
      </c>
      <c r="L49" s="52">
        <v>83.043733849017286</v>
      </c>
      <c r="M49" s="52">
        <v>83.085602275723204</v>
      </c>
      <c r="N49" s="52">
        <v>83.278104165457066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674BF-1D57-4ED6-9562-EAF632619EFC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4" width="11.5703125" style="1" bestFit="1" customWidth="1"/>
    <col min="5" max="5" width="11.5703125" style="1" customWidth="1"/>
    <col min="6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72" t="s">
        <v>84</v>
      </c>
      <c r="B2" s="72"/>
      <c r="C2" s="72"/>
      <c r="D2" s="72"/>
      <c r="E2" s="72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14949</v>
      </c>
      <c r="D8" s="21">
        <v>14840.797403201617</v>
      </c>
      <c r="E8" s="21">
        <v>14729.913068457437</v>
      </c>
      <c r="F8" s="21">
        <v>14620.874416728953</v>
      </c>
      <c r="G8" s="21">
        <v>14509.093602622073</v>
      </c>
      <c r="H8" s="21">
        <v>14399.293808169514</v>
      </c>
      <c r="I8" s="21">
        <v>14284.116922166224</v>
      </c>
      <c r="J8" s="21">
        <v>14165.868351308192</v>
      </c>
      <c r="K8" s="21">
        <v>14047.659942163953</v>
      </c>
      <c r="L8" s="21">
        <v>13925.864344357753</v>
      </c>
      <c r="M8" s="21">
        <v>13806.100477306758</v>
      </c>
      <c r="N8" s="21">
        <v>13681.846978533773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120.69945038255095</v>
      </c>
      <c r="D10" s="26">
        <f t="shared" ref="D10:N10" si="0">SUM(D11:D12)</f>
        <v>121.21999559440837</v>
      </c>
      <c r="E10" s="26">
        <f t="shared" si="0"/>
        <v>120.45498015303158</v>
      </c>
      <c r="F10" s="26">
        <f t="shared" si="0"/>
        <v>119.32313071578845</v>
      </c>
      <c r="G10" s="26">
        <f t="shared" si="0"/>
        <v>118.48218653411745</v>
      </c>
      <c r="H10" s="26">
        <f t="shared" si="0"/>
        <v>117.87225987279309</v>
      </c>
      <c r="I10" s="26">
        <f t="shared" si="0"/>
        <v>116.96257870610626</v>
      </c>
      <c r="J10" s="26">
        <f t="shared" si="0"/>
        <v>116.261539467107</v>
      </c>
      <c r="K10" s="26">
        <f t="shared" si="0"/>
        <v>114.62094905604339</v>
      </c>
      <c r="L10" s="26">
        <f t="shared" si="0"/>
        <v>113.54635869772343</v>
      </c>
      <c r="M10" s="26">
        <f t="shared" si="0"/>
        <v>112.17128713630343</v>
      </c>
      <c r="N10" s="26">
        <f t="shared" si="0"/>
        <v>110.13969528449528</v>
      </c>
    </row>
    <row r="11" spans="1:14" x14ac:dyDescent="0.25">
      <c r="A11" s="20" t="s">
        <v>34</v>
      </c>
      <c r="B11" s="18"/>
      <c r="C11" s="22">
        <v>61.859388847677117</v>
      </c>
      <c r="D11" s="22">
        <v>61.994120343053808</v>
      </c>
      <c r="E11" s="22">
        <v>61.814322150388065</v>
      </c>
      <c r="F11" s="22">
        <v>61.127187994007862</v>
      </c>
      <c r="G11" s="22">
        <v>60.694644927112222</v>
      </c>
      <c r="H11" s="22">
        <v>60.553708681667572</v>
      </c>
      <c r="I11" s="22">
        <v>60.084471301944937</v>
      </c>
      <c r="J11" s="22">
        <v>59.582310951632714</v>
      </c>
      <c r="K11" s="22">
        <v>58.681538511945661</v>
      </c>
      <c r="L11" s="22">
        <v>58.302080049459427</v>
      </c>
      <c r="M11" s="22">
        <v>57.465074513739125</v>
      </c>
      <c r="N11" s="22">
        <v>56.567215100798187</v>
      </c>
    </row>
    <row r="12" spans="1:14" x14ac:dyDescent="0.25">
      <c r="A12" s="27" t="s">
        <v>35</v>
      </c>
      <c r="B12" s="28"/>
      <c r="C12" s="29">
        <v>58.840061534873833</v>
      </c>
      <c r="D12" s="29">
        <v>59.225875251354566</v>
      </c>
      <c r="E12" s="29">
        <v>58.640658002643519</v>
      </c>
      <c r="F12" s="29">
        <v>58.19594272178059</v>
      </c>
      <c r="G12" s="29">
        <v>57.787541607005224</v>
      </c>
      <c r="H12" s="29">
        <v>57.318551191125522</v>
      </c>
      <c r="I12" s="29">
        <v>56.878107404161319</v>
      </c>
      <c r="J12" s="29">
        <v>56.679228515474286</v>
      </c>
      <c r="K12" s="29">
        <v>55.939410544097726</v>
      </c>
      <c r="L12" s="29">
        <v>55.244278648264007</v>
      </c>
      <c r="M12" s="29">
        <v>54.706212622564308</v>
      </c>
      <c r="N12" s="29">
        <v>53.572480183697088</v>
      </c>
    </row>
    <row r="13" spans="1:14" x14ac:dyDescent="0.25">
      <c r="A13" s="33" t="s">
        <v>36</v>
      </c>
      <c r="B13" s="18"/>
      <c r="C13" s="26">
        <f>SUM(C14:C15)</f>
        <v>172.29159133236931</v>
      </c>
      <c r="D13" s="26">
        <f t="shared" ref="D13:N13" si="1">SUM(D14:D15)</f>
        <v>178.39288936220635</v>
      </c>
      <c r="E13" s="26">
        <f t="shared" si="1"/>
        <v>178.3375594354593</v>
      </c>
      <c r="F13" s="26">
        <f t="shared" si="1"/>
        <v>177.94169586503631</v>
      </c>
      <c r="G13" s="26">
        <f t="shared" si="1"/>
        <v>177.89464027228166</v>
      </c>
      <c r="H13" s="26">
        <f t="shared" si="1"/>
        <v>181.64104842946188</v>
      </c>
      <c r="I13" s="26">
        <f t="shared" si="1"/>
        <v>181.75970448520286</v>
      </c>
      <c r="J13" s="26">
        <f t="shared" si="1"/>
        <v>181.75691960907443</v>
      </c>
      <c r="K13" s="26">
        <f t="shared" si="1"/>
        <v>182.80646421937658</v>
      </c>
      <c r="L13" s="26">
        <f t="shared" si="1"/>
        <v>182.30424802912705</v>
      </c>
      <c r="M13" s="26">
        <f t="shared" si="1"/>
        <v>183.47021243979401</v>
      </c>
      <c r="N13" s="26">
        <f t="shared" si="1"/>
        <v>181.99405643930282</v>
      </c>
    </row>
    <row r="14" spans="1:14" x14ac:dyDescent="0.25">
      <c r="A14" s="20" t="s">
        <v>37</v>
      </c>
      <c r="B14" s="18"/>
      <c r="C14" s="22">
        <v>88.377566412858386</v>
      </c>
      <c r="D14" s="22">
        <v>90.432791674480328</v>
      </c>
      <c r="E14" s="22">
        <v>90.197521886475556</v>
      </c>
      <c r="F14" s="22">
        <v>89.844306750335548</v>
      </c>
      <c r="G14" s="22">
        <v>89.525089308873063</v>
      </c>
      <c r="H14" s="22">
        <v>91.182451419867661</v>
      </c>
      <c r="I14" s="22">
        <v>91.152551580025346</v>
      </c>
      <c r="J14" s="22">
        <v>90.861425863158601</v>
      </c>
      <c r="K14" s="22">
        <v>91.213298606942686</v>
      </c>
      <c r="L14" s="22">
        <v>90.832469628342523</v>
      </c>
      <c r="M14" s="22">
        <v>91.14608629476686</v>
      </c>
      <c r="N14" s="22">
        <v>90.345357744625545</v>
      </c>
    </row>
    <row r="15" spans="1:14" x14ac:dyDescent="0.25">
      <c r="A15" s="10" t="s">
        <v>38</v>
      </c>
      <c r="B15" s="12"/>
      <c r="C15" s="23">
        <v>83.914024919510922</v>
      </c>
      <c r="D15" s="23">
        <v>87.960097687726005</v>
      </c>
      <c r="E15" s="23">
        <v>88.140037548983727</v>
      </c>
      <c r="F15" s="23">
        <v>88.097389114700775</v>
      </c>
      <c r="G15" s="23">
        <v>88.369550963408599</v>
      </c>
      <c r="H15" s="23">
        <v>90.4585970095942</v>
      </c>
      <c r="I15" s="23">
        <v>90.6071529051775</v>
      </c>
      <c r="J15" s="23">
        <v>90.895493745915815</v>
      </c>
      <c r="K15" s="23">
        <v>91.593165612433893</v>
      </c>
      <c r="L15" s="23">
        <v>91.471778400784544</v>
      </c>
      <c r="M15" s="23">
        <v>92.324126145027165</v>
      </c>
      <c r="N15" s="23">
        <v>91.648698694677279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-51.592140949818358</v>
      </c>
      <c r="D17" s="32">
        <f t="shared" ref="D17:N17" si="2">D10-D13</f>
        <v>-57.172893767797973</v>
      </c>
      <c r="E17" s="32">
        <f t="shared" si="2"/>
        <v>-57.882579282427713</v>
      </c>
      <c r="F17" s="32">
        <f t="shared" si="2"/>
        <v>-58.618565149247857</v>
      </c>
      <c r="G17" s="32">
        <f t="shared" si="2"/>
        <v>-59.412453738164217</v>
      </c>
      <c r="H17" s="32">
        <f t="shared" si="2"/>
        <v>-63.768788556668781</v>
      </c>
      <c r="I17" s="32">
        <f t="shared" si="2"/>
        <v>-64.797125779096604</v>
      </c>
      <c r="J17" s="32">
        <f t="shared" si="2"/>
        <v>-65.495380141967431</v>
      </c>
      <c r="K17" s="32">
        <f t="shared" si="2"/>
        <v>-68.185515163333193</v>
      </c>
      <c r="L17" s="32">
        <f t="shared" si="2"/>
        <v>-68.757889331403618</v>
      </c>
      <c r="M17" s="32">
        <f t="shared" si="2"/>
        <v>-71.298925303490577</v>
      </c>
      <c r="N17" s="32">
        <f t="shared" si="2"/>
        <v>-71.854361154807549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584.55141182677391</v>
      </c>
      <c r="D19" s="26">
        <f t="shared" ref="D19:N19" si="3">SUM(D20:D21)</f>
        <v>586.92085625580899</v>
      </c>
      <c r="E19" s="26">
        <f t="shared" si="3"/>
        <v>588.05604665441808</v>
      </c>
      <c r="F19" s="26">
        <f t="shared" si="3"/>
        <v>587.26578692732426</v>
      </c>
      <c r="G19" s="26">
        <f t="shared" si="3"/>
        <v>588.27915509383593</v>
      </c>
      <c r="H19" s="26">
        <f t="shared" si="3"/>
        <v>587.78594676971227</v>
      </c>
      <c r="I19" s="26">
        <f t="shared" si="3"/>
        <v>587.61172411790199</v>
      </c>
      <c r="J19" s="26">
        <f t="shared" si="3"/>
        <v>588.02991416415011</v>
      </c>
      <c r="K19" s="26">
        <f t="shared" si="3"/>
        <v>587.89721783640334</v>
      </c>
      <c r="L19" s="26">
        <f t="shared" si="3"/>
        <v>588.59214755427683</v>
      </c>
      <c r="M19" s="26">
        <f t="shared" si="3"/>
        <v>588.10225679747964</v>
      </c>
      <c r="N19" s="26">
        <f t="shared" si="3"/>
        <v>587.83004120913552</v>
      </c>
    </row>
    <row r="20" spans="1:14" x14ac:dyDescent="0.25">
      <c r="A20" s="68" t="s">
        <v>40</v>
      </c>
      <c r="B20" s="68"/>
      <c r="C20" s="22">
        <v>292.79146418575067</v>
      </c>
      <c r="D20" s="22">
        <v>294.73754096770199</v>
      </c>
      <c r="E20" s="22">
        <v>295.40689220316023</v>
      </c>
      <c r="F20" s="22">
        <v>295.49830340058406</v>
      </c>
      <c r="G20" s="22">
        <v>296.07792610248202</v>
      </c>
      <c r="H20" s="22">
        <v>295.49979152134875</v>
      </c>
      <c r="I20" s="22">
        <v>295.72988200845617</v>
      </c>
      <c r="J20" s="22">
        <v>296.02610451295766</v>
      </c>
      <c r="K20" s="22">
        <v>295.79078736219861</v>
      </c>
      <c r="L20" s="22">
        <v>296.45620363393493</v>
      </c>
      <c r="M20" s="22">
        <v>296.09640365088131</v>
      </c>
      <c r="N20" s="22">
        <v>295.9122758013483</v>
      </c>
    </row>
    <row r="21" spans="1:14" x14ac:dyDescent="0.25">
      <c r="A21" s="27" t="s">
        <v>41</v>
      </c>
      <c r="B21" s="27"/>
      <c r="C21" s="29">
        <v>291.75994764102325</v>
      </c>
      <c r="D21" s="29">
        <v>292.18331528810705</v>
      </c>
      <c r="E21" s="29">
        <v>292.64915445125786</v>
      </c>
      <c r="F21" s="29">
        <v>291.76748352674019</v>
      </c>
      <c r="G21" s="29">
        <v>292.2012289913539</v>
      </c>
      <c r="H21" s="29">
        <v>292.28615524836351</v>
      </c>
      <c r="I21" s="29">
        <v>291.88184210944576</v>
      </c>
      <c r="J21" s="29">
        <v>292.0038096511924</v>
      </c>
      <c r="K21" s="29">
        <v>292.10643047420479</v>
      </c>
      <c r="L21" s="29">
        <v>292.13594392034184</v>
      </c>
      <c r="M21" s="29">
        <v>292.00585314659827</v>
      </c>
      <c r="N21" s="29">
        <v>291.91776540778716</v>
      </c>
    </row>
    <row r="22" spans="1:14" x14ac:dyDescent="0.25">
      <c r="A22" s="71" t="s">
        <v>44</v>
      </c>
      <c r="B22" s="71"/>
      <c r="C22" s="26">
        <f>SUM(C23:C24)</f>
        <v>641.16186767533918</v>
      </c>
      <c r="D22" s="26">
        <f t="shared" ref="D22:N22" si="4">SUM(D23:D24)</f>
        <v>640.63229723218751</v>
      </c>
      <c r="E22" s="26">
        <f t="shared" si="4"/>
        <v>639.21211910047475</v>
      </c>
      <c r="F22" s="26">
        <f t="shared" si="4"/>
        <v>640.42803588495872</v>
      </c>
      <c r="G22" s="26">
        <f t="shared" si="4"/>
        <v>638.66649580822934</v>
      </c>
      <c r="H22" s="26">
        <f t="shared" si="4"/>
        <v>639.19404421633317</v>
      </c>
      <c r="I22" s="26">
        <f t="shared" si="4"/>
        <v>641.06316919683911</v>
      </c>
      <c r="J22" s="26">
        <f t="shared" si="4"/>
        <v>640.74294316641931</v>
      </c>
      <c r="K22" s="26">
        <f t="shared" si="4"/>
        <v>641.50730047927209</v>
      </c>
      <c r="L22" s="26">
        <f t="shared" si="4"/>
        <v>639.59812527387032</v>
      </c>
      <c r="M22" s="26">
        <f t="shared" si="4"/>
        <v>641.05683026697318</v>
      </c>
      <c r="N22" s="26">
        <f t="shared" si="4"/>
        <v>641.36147697519539</v>
      </c>
    </row>
    <row r="23" spans="1:14" x14ac:dyDescent="0.25">
      <c r="A23" s="68" t="s">
        <v>42</v>
      </c>
      <c r="B23" s="68"/>
      <c r="C23" s="23">
        <v>320.84124565013644</v>
      </c>
      <c r="D23" s="22">
        <v>319.26002038247537</v>
      </c>
      <c r="E23" s="22">
        <v>318.37397880031551</v>
      </c>
      <c r="F23" s="22">
        <v>319.16693903469701</v>
      </c>
      <c r="G23" s="22">
        <v>317.94463887236986</v>
      </c>
      <c r="H23" s="22">
        <v>317.80104835405194</v>
      </c>
      <c r="I23" s="22">
        <v>318.66398099160193</v>
      </c>
      <c r="J23" s="22">
        <v>318.74777336958567</v>
      </c>
      <c r="K23" s="22">
        <v>319.18280853685911</v>
      </c>
      <c r="L23" s="22">
        <v>318.37000104255122</v>
      </c>
      <c r="M23" s="22">
        <v>319.3740966706406</v>
      </c>
      <c r="N23" s="22">
        <v>319.11243996653292</v>
      </c>
    </row>
    <row r="24" spans="1:14" x14ac:dyDescent="0.25">
      <c r="A24" s="10" t="s">
        <v>43</v>
      </c>
      <c r="B24" s="10"/>
      <c r="C24" s="23">
        <v>320.32062202520279</v>
      </c>
      <c r="D24" s="23">
        <v>321.37227684971219</v>
      </c>
      <c r="E24" s="23">
        <v>320.83814030015924</v>
      </c>
      <c r="F24" s="23">
        <v>321.26109685026177</v>
      </c>
      <c r="G24" s="23">
        <v>320.72185693585948</v>
      </c>
      <c r="H24" s="23">
        <v>321.39299586228123</v>
      </c>
      <c r="I24" s="23">
        <v>322.39918820523718</v>
      </c>
      <c r="J24" s="23">
        <v>321.99516979683358</v>
      </c>
      <c r="K24" s="23">
        <v>322.32449194241303</v>
      </c>
      <c r="L24" s="23">
        <v>321.2281242313191</v>
      </c>
      <c r="M24" s="23">
        <v>321.68273359633258</v>
      </c>
      <c r="N24" s="23">
        <v>322.24903700866247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-56.610455848565266</v>
      </c>
      <c r="D26" s="32">
        <f t="shared" ref="D26:N26" si="5">D19-D22</f>
        <v>-53.711440976378526</v>
      </c>
      <c r="E26" s="32">
        <f t="shared" si="5"/>
        <v>-51.156072446056669</v>
      </c>
      <c r="F26" s="32">
        <f t="shared" si="5"/>
        <v>-53.162248957634461</v>
      </c>
      <c r="G26" s="32">
        <f t="shared" si="5"/>
        <v>-50.387340714393417</v>
      </c>
      <c r="H26" s="32">
        <f t="shared" si="5"/>
        <v>-51.4080974466209</v>
      </c>
      <c r="I26" s="32">
        <f t="shared" si="5"/>
        <v>-53.451445078937127</v>
      </c>
      <c r="J26" s="32">
        <f t="shared" si="5"/>
        <v>-52.713029002269195</v>
      </c>
      <c r="K26" s="32">
        <f t="shared" si="5"/>
        <v>-53.610082642868747</v>
      </c>
      <c r="L26" s="32">
        <f t="shared" si="5"/>
        <v>-51.005977719593488</v>
      </c>
      <c r="M26" s="32">
        <f t="shared" si="5"/>
        <v>-52.954573469493539</v>
      </c>
      <c r="N26" s="32">
        <f t="shared" si="5"/>
        <v>-53.531435766059872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-108.20259679838362</v>
      </c>
      <c r="D30" s="32">
        <f t="shared" ref="D30:N30" si="6">D17+D26+D28</f>
        <v>-110.8843347441765</v>
      </c>
      <c r="E30" s="32">
        <f t="shared" si="6"/>
        <v>-109.03865172848438</v>
      </c>
      <c r="F30" s="32">
        <f t="shared" si="6"/>
        <v>-111.78081410688232</v>
      </c>
      <c r="G30" s="32">
        <f t="shared" si="6"/>
        <v>-109.79979445255763</v>
      </c>
      <c r="H30" s="32">
        <f t="shared" si="6"/>
        <v>-115.17688600328968</v>
      </c>
      <c r="I30" s="32">
        <f t="shared" si="6"/>
        <v>-118.24857085803373</v>
      </c>
      <c r="J30" s="32">
        <f t="shared" si="6"/>
        <v>-118.20840914423663</v>
      </c>
      <c r="K30" s="32">
        <f t="shared" si="6"/>
        <v>-121.79559780620194</v>
      </c>
      <c r="L30" s="32">
        <f t="shared" si="6"/>
        <v>-119.76386705099711</v>
      </c>
      <c r="M30" s="32">
        <f t="shared" si="6"/>
        <v>-124.25349877298412</v>
      </c>
      <c r="N30" s="32">
        <f t="shared" si="6"/>
        <v>-125.38579692086742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14840.797403201617</v>
      </c>
      <c r="D32" s="21">
        <v>14729.913068457437</v>
      </c>
      <c r="E32" s="21">
        <v>14620.874416728953</v>
      </c>
      <c r="F32" s="21">
        <v>14509.093602622073</v>
      </c>
      <c r="G32" s="21">
        <v>14399.293808169514</v>
      </c>
      <c r="H32" s="21">
        <v>14284.116922166224</v>
      </c>
      <c r="I32" s="21">
        <v>14165.868351308192</v>
      </c>
      <c r="J32" s="21">
        <v>14047.659942163953</v>
      </c>
      <c r="K32" s="21">
        <v>13925.864344357753</v>
      </c>
      <c r="L32" s="21">
        <v>13806.100477306758</v>
      </c>
      <c r="M32" s="21">
        <v>13681.846978533773</v>
      </c>
      <c r="N32" s="21">
        <v>13556.461181612905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-7.2381160477880124E-3</v>
      </c>
      <c r="D34" s="39">
        <f t="shared" ref="D34:N34" si="7">(D32/D8)-1</f>
        <v>-7.4715887382343915E-3</v>
      </c>
      <c r="E34" s="39">
        <f t="shared" si="7"/>
        <v>-7.4025319241006748E-3</v>
      </c>
      <c r="F34" s="39">
        <f t="shared" si="7"/>
        <v>-7.6452892570489928E-3</v>
      </c>
      <c r="G34" s="39">
        <f t="shared" si="7"/>
        <v>-7.567653601236457E-3</v>
      </c>
      <c r="H34" s="39">
        <f t="shared" si="7"/>
        <v>-7.9987871306538283E-3</v>
      </c>
      <c r="I34" s="39">
        <f t="shared" si="7"/>
        <v>-8.2783256047513909E-3</v>
      </c>
      <c r="J34" s="39">
        <f t="shared" si="7"/>
        <v>-8.3445932302006476E-3</v>
      </c>
      <c r="K34" s="39">
        <f t="shared" si="7"/>
        <v>-8.6701698580153863E-3</v>
      </c>
      <c r="L34" s="39">
        <f t="shared" si="7"/>
        <v>-8.6001029515643257E-3</v>
      </c>
      <c r="M34" s="39">
        <f t="shared" si="7"/>
        <v>-8.9998981955274893E-3</v>
      </c>
      <c r="N34" s="39">
        <f t="shared" si="7"/>
        <v>-9.1643911174852377E-3</v>
      </c>
    </row>
    <row r="35" spans="1:14" ht="15.75" thickBot="1" x14ac:dyDescent="0.3">
      <c r="A35" s="40" t="s">
        <v>15</v>
      </c>
      <c r="B35" s="41"/>
      <c r="C35" s="42">
        <f>(C32/$C$8)-1</f>
        <v>-7.2381160477880124E-3</v>
      </c>
      <c r="D35" s="42">
        <f t="shared" ref="D35:N35" si="8">(D32/$C$8)-1</f>
        <v>-1.465562455967373E-2</v>
      </c>
      <c r="E35" s="42">
        <f t="shared" si="8"/>
        <v>-2.1949667755103763E-2</v>
      </c>
      <c r="F35" s="42">
        <f t="shared" si="8"/>
        <v>-2.9427145453068904E-2</v>
      </c>
      <c r="G35" s="42">
        <f t="shared" si="8"/>
        <v>-3.6772104611043299E-2</v>
      </c>
      <c r="H35" s="42">
        <f t="shared" si="8"/>
        <v>-4.4476759504567309E-2</v>
      </c>
      <c r="I35" s="42">
        <f t="shared" si="8"/>
        <v>-5.2386892012295627E-2</v>
      </c>
      <c r="J35" s="42">
        <f t="shared" si="8"/>
        <v>-6.0294337938059162E-2</v>
      </c>
      <c r="K35" s="42">
        <f t="shared" si="8"/>
        <v>-6.8441745644674978E-2</v>
      </c>
      <c r="L35" s="42">
        <f t="shared" si="8"/>
        <v>-7.6453242537510291E-2</v>
      </c>
      <c r="M35" s="42">
        <f t="shared" si="8"/>
        <v>-8.4765069333482268E-2</v>
      </c>
      <c r="N35" s="42">
        <f t="shared" si="8"/>
        <v>-9.3152640202494807E-2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1.5024146796990767</v>
      </c>
      <c r="D41" s="47">
        <v>1.5147645247587533</v>
      </c>
      <c r="E41" s="47">
        <v>1.5113205888540155</v>
      </c>
      <c r="F41" s="47">
        <v>1.5033949308563404</v>
      </c>
      <c r="G41" s="47">
        <v>1.5014483600688986</v>
      </c>
      <c r="H41" s="47">
        <v>1.5060203161725849</v>
      </c>
      <c r="I41" s="47">
        <v>1.5112588356475611</v>
      </c>
      <c r="J41" s="47">
        <v>1.5207972688577585</v>
      </c>
      <c r="K41" s="47">
        <v>1.5200322847518857</v>
      </c>
      <c r="L41" s="47">
        <v>1.5291325872658885</v>
      </c>
      <c r="M41" s="47">
        <v>1.5374284918961552</v>
      </c>
      <c r="N41" s="47">
        <v>1.5398629117572904</v>
      </c>
    </row>
    <row r="43" spans="1:14" x14ac:dyDescent="0.25">
      <c r="A43" s="48" t="s">
        <v>31</v>
      </c>
      <c r="B43" s="48"/>
      <c r="C43" s="49">
        <v>106.68824056749021</v>
      </c>
      <c r="D43" s="49">
        <v>109.57616012692309</v>
      </c>
      <c r="E43" s="49">
        <v>108.6828188283166</v>
      </c>
      <c r="F43" s="49">
        <v>107.53308120204164</v>
      </c>
      <c r="G43" s="49">
        <v>106.46056180912609</v>
      </c>
      <c r="H43" s="49">
        <v>107.53548048210516</v>
      </c>
      <c r="I43" s="49">
        <v>106.56162300842969</v>
      </c>
      <c r="J43" s="49">
        <v>105.45038765613354</v>
      </c>
      <c r="K43" s="49">
        <v>104.99539553730087</v>
      </c>
      <c r="L43" s="49">
        <v>103.61652701943287</v>
      </c>
      <c r="M43" s="49">
        <v>103.08068649803919</v>
      </c>
      <c r="N43" s="49">
        <v>101.16933026814084</v>
      </c>
    </row>
    <row r="44" spans="1:14" x14ac:dyDescent="0.25">
      <c r="A44" s="19" t="s">
        <v>47</v>
      </c>
      <c r="B44" s="19"/>
      <c r="C44" s="50">
        <v>107.88071921442328</v>
      </c>
      <c r="D44" s="50">
        <v>109.57616012692303</v>
      </c>
      <c r="E44" s="50">
        <v>108.46348701764525</v>
      </c>
      <c r="F44" s="50">
        <v>107.11199845649688</v>
      </c>
      <c r="G44" s="50">
        <v>105.85494506907817</v>
      </c>
      <c r="H44" s="50">
        <v>106.71388952334236</v>
      </c>
      <c r="I44" s="50">
        <v>105.57696696412113</v>
      </c>
      <c r="J44" s="50">
        <v>104.31170764668268</v>
      </c>
      <c r="K44" s="50">
        <v>103.71183617546905</v>
      </c>
      <c r="L44" s="50">
        <v>102.2347831217361</v>
      </c>
      <c r="M44" s="50">
        <v>101.56096795429102</v>
      </c>
      <c r="N44" s="50">
        <v>99.563902886835109</v>
      </c>
    </row>
    <row r="45" spans="1:14" x14ac:dyDescent="0.25">
      <c r="A45" s="51" t="s">
        <v>48</v>
      </c>
      <c r="B45" s="51"/>
      <c r="C45" s="52">
        <v>105.46050703103296</v>
      </c>
      <c r="D45" s="52">
        <v>109.57616012692307</v>
      </c>
      <c r="E45" s="52">
        <v>108.90819083915837</v>
      </c>
      <c r="F45" s="52">
        <v>107.96593736727486</v>
      </c>
      <c r="G45" s="52">
        <v>107.081205128489</v>
      </c>
      <c r="H45" s="52">
        <v>108.37654911491643</v>
      </c>
      <c r="I45" s="52">
        <v>107.57091441672246</v>
      </c>
      <c r="J45" s="52">
        <v>106.61376097662146</v>
      </c>
      <c r="K45" s="52">
        <v>106.30559937828302</v>
      </c>
      <c r="L45" s="52">
        <v>105.02607548212248</v>
      </c>
      <c r="M45" s="52">
        <v>104.6262968041884</v>
      </c>
      <c r="N45" s="52">
        <v>102.80341982427269</v>
      </c>
    </row>
    <row r="47" spans="1:14" x14ac:dyDescent="0.25">
      <c r="A47" s="48" t="s">
        <v>32</v>
      </c>
      <c r="B47" s="48"/>
      <c r="C47" s="49">
        <v>78.662474293097588</v>
      </c>
      <c r="D47" s="49">
        <v>78.336659188687051</v>
      </c>
      <c r="E47" s="49">
        <v>78.437526953858566</v>
      </c>
      <c r="F47" s="49">
        <v>78.570276669236918</v>
      </c>
      <c r="G47" s="49">
        <v>78.692907548300113</v>
      </c>
      <c r="H47" s="49">
        <v>78.570607038594602</v>
      </c>
      <c r="I47" s="49">
        <v>78.681536171335907</v>
      </c>
      <c r="J47" s="49">
        <v>78.806959207863741</v>
      </c>
      <c r="K47" s="49">
        <v>78.856912695137723</v>
      </c>
      <c r="L47" s="49">
        <v>79.013257762377066</v>
      </c>
      <c r="M47" s="49">
        <v>79.078133891437517</v>
      </c>
      <c r="N47" s="49">
        <v>79.29945664935488</v>
      </c>
    </row>
    <row r="48" spans="1:14" x14ac:dyDescent="0.25">
      <c r="A48" s="19" t="s">
        <v>45</v>
      </c>
      <c r="B48" s="19"/>
      <c r="C48" s="50">
        <v>76.427729476938282</v>
      </c>
      <c r="D48" s="50">
        <v>76.227549359852986</v>
      </c>
      <c r="E48" s="50">
        <v>76.360949176953781</v>
      </c>
      <c r="F48" s="50">
        <v>76.523171004128088</v>
      </c>
      <c r="G48" s="50">
        <v>76.674962560254627</v>
      </c>
      <c r="H48" s="50">
        <v>76.568338536103369</v>
      </c>
      <c r="I48" s="50">
        <v>76.704901936787195</v>
      </c>
      <c r="J48" s="50">
        <v>76.856044454814338</v>
      </c>
      <c r="K48" s="50">
        <v>76.925133678837057</v>
      </c>
      <c r="L48" s="50">
        <v>77.106313104705023</v>
      </c>
      <c r="M48" s="50">
        <v>77.187833392727782</v>
      </c>
      <c r="N48" s="50">
        <v>77.438846963006043</v>
      </c>
    </row>
    <row r="49" spans="1:14" x14ac:dyDescent="0.25">
      <c r="A49" s="51" t="s">
        <v>46</v>
      </c>
      <c r="B49" s="51"/>
      <c r="C49" s="52">
        <v>80.784004569883948</v>
      </c>
      <c r="D49" s="52">
        <v>80.3539174746317</v>
      </c>
      <c r="E49" s="52">
        <v>80.429035933383943</v>
      </c>
      <c r="F49" s="52">
        <v>80.533218911830446</v>
      </c>
      <c r="G49" s="52">
        <v>80.632523723397298</v>
      </c>
      <c r="H49" s="52">
        <v>80.50463165788905</v>
      </c>
      <c r="I49" s="52">
        <v>80.594237903052871</v>
      </c>
      <c r="J49" s="52">
        <v>80.699681276829253</v>
      </c>
      <c r="K49" s="52">
        <v>80.735616132240608</v>
      </c>
      <c r="L49" s="52">
        <v>80.872951509398206</v>
      </c>
      <c r="M49" s="52">
        <v>80.92093751978436</v>
      </c>
      <c r="N49" s="52">
        <v>81.120626848423186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1">
    <mergeCell ref="A32:B32"/>
    <mergeCell ref="A1:E1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98E96-2810-4012-BBC4-0F2B268BF8CA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85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15670</v>
      </c>
      <c r="D8" s="21">
        <v>15685.476560426798</v>
      </c>
      <c r="E8" s="21">
        <v>15700.072227319926</v>
      </c>
      <c r="F8" s="21">
        <v>15718.517981282004</v>
      </c>
      <c r="G8" s="21">
        <v>15734.965913995216</v>
      </c>
      <c r="H8" s="21">
        <v>15754.394612144146</v>
      </c>
      <c r="I8" s="21">
        <v>15767.199159685766</v>
      </c>
      <c r="J8" s="21">
        <v>15779.181552263832</v>
      </c>
      <c r="K8" s="21">
        <v>15793.167688751153</v>
      </c>
      <c r="L8" s="21">
        <v>15803.573863234153</v>
      </c>
      <c r="M8" s="21">
        <v>15815.687595033543</v>
      </c>
      <c r="N8" s="21">
        <v>15823.869160298314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155.81598106075941</v>
      </c>
      <c r="D10" s="26">
        <f t="shared" ref="D10:N10" si="0">SUM(D11:D12)</f>
        <v>157.93842333929172</v>
      </c>
      <c r="E10" s="26">
        <f t="shared" si="0"/>
        <v>158.31422196959096</v>
      </c>
      <c r="F10" s="26">
        <f t="shared" si="0"/>
        <v>157.86742015769602</v>
      </c>
      <c r="G10" s="26">
        <f t="shared" si="0"/>
        <v>157.66084662160569</v>
      </c>
      <c r="H10" s="26">
        <f t="shared" si="0"/>
        <v>157.72122910629588</v>
      </c>
      <c r="I10" s="26">
        <f t="shared" si="0"/>
        <v>157.27298075678115</v>
      </c>
      <c r="J10" s="26">
        <f t="shared" si="0"/>
        <v>156.95182128125484</v>
      </c>
      <c r="K10" s="26">
        <f t="shared" si="0"/>
        <v>155.18735479851259</v>
      </c>
      <c r="L10" s="26">
        <f t="shared" si="0"/>
        <v>154.15569542286119</v>
      </c>
      <c r="M10" s="26">
        <f t="shared" si="0"/>
        <v>152.9109306923213</v>
      </c>
      <c r="N10" s="26">
        <f t="shared" si="0"/>
        <v>151.07160702863439</v>
      </c>
    </row>
    <row r="11" spans="1:14" x14ac:dyDescent="0.25">
      <c r="A11" s="20" t="s">
        <v>34</v>
      </c>
      <c r="B11" s="18"/>
      <c r="C11" s="22">
        <v>79.856878640047526</v>
      </c>
      <c r="D11" s="22">
        <v>80.772595109217107</v>
      </c>
      <c r="E11" s="22">
        <v>81.242687561640395</v>
      </c>
      <c r="F11" s="22">
        <v>80.872764670359544</v>
      </c>
      <c r="G11" s="22">
        <v>80.764622805562212</v>
      </c>
      <c r="H11" s="22">
        <v>81.025046694821455</v>
      </c>
      <c r="I11" s="22">
        <v>80.792198696272564</v>
      </c>
      <c r="J11" s="22">
        <v>80.435475591225725</v>
      </c>
      <c r="K11" s="22">
        <v>79.449985471008844</v>
      </c>
      <c r="L11" s="22">
        <v>79.153552766496048</v>
      </c>
      <c r="M11" s="22">
        <v>78.335893708003823</v>
      </c>
      <c r="N11" s="22">
        <v>77.589647114404372</v>
      </c>
    </row>
    <row r="12" spans="1:14" x14ac:dyDescent="0.25">
      <c r="A12" s="27" t="s">
        <v>35</v>
      </c>
      <c r="B12" s="28"/>
      <c r="C12" s="29">
        <v>75.959102420711886</v>
      </c>
      <c r="D12" s="29">
        <v>77.165828230074609</v>
      </c>
      <c r="E12" s="29">
        <v>77.071534407950566</v>
      </c>
      <c r="F12" s="29">
        <v>76.994655487336473</v>
      </c>
      <c r="G12" s="29">
        <v>76.896223816043474</v>
      </c>
      <c r="H12" s="29">
        <v>76.696182411474425</v>
      </c>
      <c r="I12" s="29">
        <v>76.480782060508588</v>
      </c>
      <c r="J12" s="29">
        <v>76.516345690029112</v>
      </c>
      <c r="K12" s="29">
        <v>75.737369327503743</v>
      </c>
      <c r="L12" s="29">
        <v>75.002142656365137</v>
      </c>
      <c r="M12" s="29">
        <v>74.575036984317478</v>
      </c>
      <c r="N12" s="29">
        <v>73.481959914230018</v>
      </c>
    </row>
    <row r="13" spans="1:14" x14ac:dyDescent="0.25">
      <c r="A13" s="33" t="s">
        <v>36</v>
      </c>
      <c r="B13" s="18"/>
      <c r="C13" s="26">
        <f>SUM(C14:C15)</f>
        <v>157.10130392482452</v>
      </c>
      <c r="D13" s="26">
        <f t="shared" ref="D13:N13" si="1">SUM(D14:D15)</f>
        <v>162.64939450910452</v>
      </c>
      <c r="E13" s="26">
        <f t="shared" si="1"/>
        <v>162.42269340050734</v>
      </c>
      <c r="F13" s="26">
        <f t="shared" si="1"/>
        <v>161.79322442199924</v>
      </c>
      <c r="G13" s="26">
        <f t="shared" si="1"/>
        <v>161.6275296023756</v>
      </c>
      <c r="H13" s="26">
        <f t="shared" si="1"/>
        <v>164.41421861876131</v>
      </c>
      <c r="I13" s="26">
        <f t="shared" si="1"/>
        <v>164.01072969929805</v>
      </c>
      <c r="J13" s="26">
        <f t="shared" si="1"/>
        <v>162.96760106990979</v>
      </c>
      <c r="K13" s="26">
        <f t="shared" si="1"/>
        <v>163.33573285120963</v>
      </c>
      <c r="L13" s="26">
        <f t="shared" si="1"/>
        <v>162.37047892615288</v>
      </c>
      <c r="M13" s="26">
        <f t="shared" si="1"/>
        <v>162.87862913865939</v>
      </c>
      <c r="N13" s="26">
        <f t="shared" si="1"/>
        <v>160.84823689121313</v>
      </c>
    </row>
    <row r="14" spans="1:14" x14ac:dyDescent="0.25">
      <c r="A14" s="20" t="s">
        <v>37</v>
      </c>
      <c r="B14" s="18"/>
      <c r="C14" s="22">
        <v>76.939663694573781</v>
      </c>
      <c r="D14" s="22">
        <v>77.984537152040375</v>
      </c>
      <c r="E14" s="22">
        <v>77.039311684836463</v>
      </c>
      <c r="F14" s="22">
        <v>76.106694757583654</v>
      </c>
      <c r="G14" s="22">
        <v>75.480367989869976</v>
      </c>
      <c r="H14" s="22">
        <v>76.360609818706919</v>
      </c>
      <c r="I14" s="22">
        <v>75.927175323279528</v>
      </c>
      <c r="J14" s="22">
        <v>75.355054337211456</v>
      </c>
      <c r="K14" s="22">
        <v>75.610576714552252</v>
      </c>
      <c r="L14" s="22">
        <v>75.260820412591784</v>
      </c>
      <c r="M14" s="22">
        <v>75.65542519398096</v>
      </c>
      <c r="N14" s="22">
        <v>74.953942916461671</v>
      </c>
    </row>
    <row r="15" spans="1:14" x14ac:dyDescent="0.25">
      <c r="A15" s="10" t="s">
        <v>38</v>
      </c>
      <c r="B15" s="12"/>
      <c r="C15" s="23">
        <v>80.16164023025074</v>
      </c>
      <c r="D15" s="23">
        <v>84.664857357064136</v>
      </c>
      <c r="E15" s="23">
        <v>85.383381715670865</v>
      </c>
      <c r="F15" s="23">
        <v>85.686529664415602</v>
      </c>
      <c r="G15" s="23">
        <v>86.147161612505613</v>
      </c>
      <c r="H15" s="23">
        <v>88.053608800054391</v>
      </c>
      <c r="I15" s="23">
        <v>88.08355437601854</v>
      </c>
      <c r="J15" s="23">
        <v>87.612546732698348</v>
      </c>
      <c r="K15" s="23">
        <v>87.725156136657375</v>
      </c>
      <c r="L15" s="23">
        <v>87.109658513561101</v>
      </c>
      <c r="M15" s="23">
        <v>87.223203944678431</v>
      </c>
      <c r="N15" s="23">
        <v>85.894293974751463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-1.2853228640651082</v>
      </c>
      <c r="D17" s="32">
        <f t="shared" ref="D17:N17" si="2">D10-D13</f>
        <v>-4.7109711698128081</v>
      </c>
      <c r="E17" s="32">
        <f t="shared" si="2"/>
        <v>-4.1084714309163815</v>
      </c>
      <c r="F17" s="32">
        <f t="shared" si="2"/>
        <v>-3.925804264303224</v>
      </c>
      <c r="G17" s="32">
        <f t="shared" si="2"/>
        <v>-3.9666829807699173</v>
      </c>
      <c r="H17" s="32">
        <f t="shared" si="2"/>
        <v>-6.6929895124654308</v>
      </c>
      <c r="I17" s="32">
        <f t="shared" si="2"/>
        <v>-6.7377489425169017</v>
      </c>
      <c r="J17" s="32">
        <f t="shared" si="2"/>
        <v>-6.0157797886549531</v>
      </c>
      <c r="K17" s="32">
        <f t="shared" si="2"/>
        <v>-8.1483780526970406</v>
      </c>
      <c r="L17" s="32">
        <f t="shared" si="2"/>
        <v>-8.2147835032916987</v>
      </c>
      <c r="M17" s="32">
        <f t="shared" si="2"/>
        <v>-9.9676984463380904</v>
      </c>
      <c r="N17" s="32">
        <f t="shared" si="2"/>
        <v>-9.7766298625787442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670.09896025828607</v>
      </c>
      <c r="D19" s="26">
        <f t="shared" ref="D19:N19" si="3">SUM(D20:D21)</f>
        <v>672.37860433875653</v>
      </c>
      <c r="E19" s="26">
        <f t="shared" si="3"/>
        <v>673.68093640946609</v>
      </c>
      <c r="F19" s="26">
        <f t="shared" si="3"/>
        <v>672.84311845172033</v>
      </c>
      <c r="G19" s="26">
        <f t="shared" si="3"/>
        <v>674.04881800691726</v>
      </c>
      <c r="H19" s="26">
        <f t="shared" si="3"/>
        <v>673.26043899218234</v>
      </c>
      <c r="I19" s="26">
        <f t="shared" si="3"/>
        <v>672.6935095101785</v>
      </c>
      <c r="J19" s="26">
        <f t="shared" si="3"/>
        <v>672.70565023259167</v>
      </c>
      <c r="K19" s="26">
        <f t="shared" si="3"/>
        <v>672.23625988502977</v>
      </c>
      <c r="L19" s="26">
        <f t="shared" si="3"/>
        <v>673.4646834801174</v>
      </c>
      <c r="M19" s="26">
        <f t="shared" si="3"/>
        <v>672.86440553726595</v>
      </c>
      <c r="N19" s="26">
        <f t="shared" si="3"/>
        <v>672.19728013679605</v>
      </c>
    </row>
    <row r="20" spans="1:14" x14ac:dyDescent="0.25">
      <c r="A20" s="68" t="s">
        <v>40</v>
      </c>
      <c r="B20" s="68"/>
      <c r="C20" s="22">
        <v>335.15969256638215</v>
      </c>
      <c r="D20" s="22">
        <v>337.22529157524951</v>
      </c>
      <c r="E20" s="22">
        <v>337.92865780708007</v>
      </c>
      <c r="F20" s="22">
        <v>337.91792594511469</v>
      </c>
      <c r="G20" s="22">
        <v>338.8136346709091</v>
      </c>
      <c r="H20" s="22">
        <v>338.10918900606458</v>
      </c>
      <c r="I20" s="22">
        <v>338.45866485691175</v>
      </c>
      <c r="J20" s="22">
        <v>338.2436580336456</v>
      </c>
      <c r="K20" s="22">
        <v>338.04973793705705</v>
      </c>
      <c r="L20" s="22">
        <v>338.77091236284997</v>
      </c>
      <c r="M20" s="22">
        <v>338.35120671055745</v>
      </c>
      <c r="N20" s="22">
        <v>338.00871600711707</v>
      </c>
    </row>
    <row r="21" spans="1:14" x14ac:dyDescent="0.25">
      <c r="A21" s="27" t="s">
        <v>41</v>
      </c>
      <c r="B21" s="27"/>
      <c r="C21" s="29">
        <v>334.93926769190398</v>
      </c>
      <c r="D21" s="29">
        <v>335.15331276350696</v>
      </c>
      <c r="E21" s="29">
        <v>335.75227860238607</v>
      </c>
      <c r="F21" s="29">
        <v>334.9251925066057</v>
      </c>
      <c r="G21" s="29">
        <v>335.23518333600816</v>
      </c>
      <c r="H21" s="29">
        <v>335.1512499861177</v>
      </c>
      <c r="I21" s="29">
        <v>334.2348446532668</v>
      </c>
      <c r="J21" s="29">
        <v>334.46199219894606</v>
      </c>
      <c r="K21" s="29">
        <v>334.18652194797266</v>
      </c>
      <c r="L21" s="29">
        <v>334.69377111726749</v>
      </c>
      <c r="M21" s="29">
        <v>334.5131988267085</v>
      </c>
      <c r="N21" s="29">
        <v>334.18856412967904</v>
      </c>
    </row>
    <row r="22" spans="1:14" x14ac:dyDescent="0.25">
      <c r="A22" s="71" t="s">
        <v>44</v>
      </c>
      <c r="B22" s="71"/>
      <c r="C22" s="26">
        <f>SUM(C23:C24)</f>
        <v>653.33707696742022</v>
      </c>
      <c r="D22" s="26">
        <f t="shared" ref="D22:N22" si="4">SUM(D23:D24)</f>
        <v>653.07196627581607</v>
      </c>
      <c r="E22" s="26">
        <f t="shared" si="4"/>
        <v>651.12671101647629</v>
      </c>
      <c r="F22" s="26">
        <f t="shared" si="4"/>
        <v>652.46938147420519</v>
      </c>
      <c r="G22" s="26">
        <f t="shared" si="4"/>
        <v>650.65343687721588</v>
      </c>
      <c r="H22" s="26">
        <f t="shared" si="4"/>
        <v>653.76290193809541</v>
      </c>
      <c r="I22" s="26">
        <f t="shared" si="4"/>
        <v>653.97336798959577</v>
      </c>
      <c r="J22" s="26">
        <f t="shared" si="4"/>
        <v>652.70373395661591</v>
      </c>
      <c r="K22" s="26">
        <f t="shared" si="4"/>
        <v>653.6817073493346</v>
      </c>
      <c r="L22" s="26">
        <f t="shared" si="4"/>
        <v>653.13616817743275</v>
      </c>
      <c r="M22" s="26">
        <f t="shared" si="4"/>
        <v>654.71514182615624</v>
      </c>
      <c r="N22" s="26">
        <f t="shared" si="4"/>
        <v>653.60867374784311</v>
      </c>
    </row>
    <row r="23" spans="1:14" x14ac:dyDescent="0.25">
      <c r="A23" s="68" t="s">
        <v>42</v>
      </c>
      <c r="B23" s="68"/>
      <c r="C23" s="23">
        <v>326.60174380808587</v>
      </c>
      <c r="D23" s="22">
        <v>325.7001838241236</v>
      </c>
      <c r="E23" s="22">
        <v>323.74125896027505</v>
      </c>
      <c r="F23" s="22">
        <v>324.62884941830947</v>
      </c>
      <c r="G23" s="22">
        <v>323.49971879113929</v>
      </c>
      <c r="H23" s="22">
        <v>324.3396613823362</v>
      </c>
      <c r="I23" s="22">
        <v>325.08612702724776</v>
      </c>
      <c r="J23" s="22">
        <v>323.73816032763807</v>
      </c>
      <c r="K23" s="22">
        <v>324.4371360675637</v>
      </c>
      <c r="L23" s="22">
        <v>324.02502298639212</v>
      </c>
      <c r="M23" s="22">
        <v>325.06777932093229</v>
      </c>
      <c r="N23" s="22">
        <v>324.22213299463164</v>
      </c>
    </row>
    <row r="24" spans="1:14" x14ac:dyDescent="0.25">
      <c r="A24" s="10" t="s">
        <v>43</v>
      </c>
      <c r="B24" s="10"/>
      <c r="C24" s="23">
        <v>326.73533315933429</v>
      </c>
      <c r="D24" s="23">
        <v>327.37178245169241</v>
      </c>
      <c r="E24" s="23">
        <v>327.38545205620125</v>
      </c>
      <c r="F24" s="23">
        <v>327.84053205589578</v>
      </c>
      <c r="G24" s="23">
        <v>327.15371808607665</v>
      </c>
      <c r="H24" s="23">
        <v>329.42324055575921</v>
      </c>
      <c r="I24" s="23">
        <v>328.88724096234802</v>
      </c>
      <c r="J24" s="23">
        <v>328.96557362897789</v>
      </c>
      <c r="K24" s="23">
        <v>329.24457128177096</v>
      </c>
      <c r="L24" s="23">
        <v>329.11114519104063</v>
      </c>
      <c r="M24" s="23">
        <v>329.6473625052239</v>
      </c>
      <c r="N24" s="23">
        <v>329.38654075321148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16.761883290865853</v>
      </c>
      <c r="D26" s="32">
        <f t="shared" ref="D26:N26" si="5">D19-D22</f>
        <v>19.306638062940465</v>
      </c>
      <c r="E26" s="32">
        <f t="shared" si="5"/>
        <v>22.554225392989792</v>
      </c>
      <c r="F26" s="32">
        <f t="shared" si="5"/>
        <v>20.373736977515136</v>
      </c>
      <c r="G26" s="32">
        <f t="shared" si="5"/>
        <v>23.395381129701377</v>
      </c>
      <c r="H26" s="32">
        <f t="shared" si="5"/>
        <v>19.497537054086933</v>
      </c>
      <c r="I26" s="32">
        <f t="shared" si="5"/>
        <v>18.720141520582729</v>
      </c>
      <c r="J26" s="32">
        <f t="shared" si="5"/>
        <v>20.001916275975759</v>
      </c>
      <c r="K26" s="32">
        <f t="shared" si="5"/>
        <v>18.554552535695166</v>
      </c>
      <c r="L26" s="32">
        <f t="shared" si="5"/>
        <v>20.32851530268465</v>
      </c>
      <c r="M26" s="32">
        <f t="shared" si="5"/>
        <v>18.149263711109711</v>
      </c>
      <c r="N26" s="32">
        <f t="shared" si="5"/>
        <v>18.58860638895294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15.476560426800745</v>
      </c>
      <c r="D30" s="32">
        <f t="shared" ref="D30:N30" si="6">D17+D26+D28</f>
        <v>14.595666893127657</v>
      </c>
      <c r="E30" s="32">
        <f t="shared" si="6"/>
        <v>18.445753962073411</v>
      </c>
      <c r="F30" s="32">
        <f t="shared" si="6"/>
        <v>16.447932713211912</v>
      </c>
      <c r="G30" s="32">
        <f t="shared" si="6"/>
        <v>19.42869814893146</v>
      </c>
      <c r="H30" s="32">
        <f t="shared" si="6"/>
        <v>12.804547541621503</v>
      </c>
      <c r="I30" s="32">
        <f t="shared" si="6"/>
        <v>11.982392578065827</v>
      </c>
      <c r="J30" s="32">
        <f t="shared" si="6"/>
        <v>13.986136487320806</v>
      </c>
      <c r="K30" s="32">
        <f t="shared" si="6"/>
        <v>10.406174482998125</v>
      </c>
      <c r="L30" s="32">
        <f t="shared" si="6"/>
        <v>12.113731799392951</v>
      </c>
      <c r="M30" s="32">
        <f t="shared" si="6"/>
        <v>8.1815652647716206</v>
      </c>
      <c r="N30" s="32">
        <f t="shared" si="6"/>
        <v>8.8119765263741954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15685.476560426798</v>
      </c>
      <c r="D32" s="21">
        <v>15700.072227319926</v>
      </c>
      <c r="E32" s="21">
        <v>15718.517981282004</v>
      </c>
      <c r="F32" s="21">
        <v>15734.965913995216</v>
      </c>
      <c r="G32" s="21">
        <v>15754.394612144146</v>
      </c>
      <c r="H32" s="21">
        <v>15767.199159685766</v>
      </c>
      <c r="I32" s="21">
        <v>15779.181552263832</v>
      </c>
      <c r="J32" s="21">
        <v>15793.167688751153</v>
      </c>
      <c r="K32" s="21">
        <v>15803.573863234153</v>
      </c>
      <c r="L32" s="21">
        <v>15815.687595033543</v>
      </c>
      <c r="M32" s="21">
        <v>15823.869160298314</v>
      </c>
      <c r="N32" s="21">
        <v>15832.681136824687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9.8765541970635695E-4</v>
      </c>
      <c r="D34" s="39">
        <f t="shared" ref="D34:N34" si="7">(D32/D8)-1</f>
        <v>9.3052109936864191E-4</v>
      </c>
      <c r="E34" s="39">
        <f t="shared" si="7"/>
        <v>1.1748833823821414E-3</v>
      </c>
      <c r="F34" s="39">
        <f t="shared" si="7"/>
        <v>1.0464048030991435E-3</v>
      </c>
      <c r="G34" s="39">
        <f t="shared" si="7"/>
        <v>1.2347467579607585E-3</v>
      </c>
      <c r="H34" s="39">
        <f t="shared" si="7"/>
        <v>8.1276036666944051E-4</v>
      </c>
      <c r="I34" s="39">
        <f t="shared" si="7"/>
        <v>7.5995694965924621E-4</v>
      </c>
      <c r="J34" s="39">
        <f t="shared" si="7"/>
        <v>8.8636640886585738E-4</v>
      </c>
      <c r="K34" s="39">
        <f t="shared" si="7"/>
        <v>6.5890356438202957E-4</v>
      </c>
      <c r="L34" s="39">
        <f t="shared" si="7"/>
        <v>7.6651850424624968E-4</v>
      </c>
      <c r="M34" s="39">
        <f t="shared" si="7"/>
        <v>5.1730695966334395E-4</v>
      </c>
      <c r="N34" s="39">
        <f t="shared" si="7"/>
        <v>5.5687875304744061E-4</v>
      </c>
    </row>
    <row r="35" spans="1:14" ht="15.75" thickBot="1" x14ac:dyDescent="0.3">
      <c r="A35" s="40" t="s">
        <v>15</v>
      </c>
      <c r="B35" s="41"/>
      <c r="C35" s="42">
        <f>(C32/$C$8)-1</f>
        <v>9.8765541970635695E-4</v>
      </c>
      <c r="D35" s="42">
        <f t="shared" ref="D35:N35" si="8">(D32/$C$8)-1</f>
        <v>1.9190955532817355E-3</v>
      </c>
      <c r="E35" s="42">
        <f t="shared" si="8"/>
        <v>3.096233649138691E-3</v>
      </c>
      <c r="F35" s="42">
        <f t="shared" si="8"/>
        <v>4.1458783659997778E-3</v>
      </c>
      <c r="G35" s="42">
        <f t="shared" si="8"/>
        <v>5.3857442338318684E-3</v>
      </c>
      <c r="H35" s="42">
        <f t="shared" si="8"/>
        <v>6.2028819199595464E-3</v>
      </c>
      <c r="I35" s="42">
        <f t="shared" si="8"/>
        <v>6.9675527928418912E-3</v>
      </c>
      <c r="J35" s="42">
        <f t="shared" si="8"/>
        <v>7.8600950064551256E-3</v>
      </c>
      <c r="K35" s="42">
        <f t="shared" si="8"/>
        <v>8.5241776154532101E-3</v>
      </c>
      <c r="L35" s="42">
        <f t="shared" si="8"/>
        <v>9.2972300595752788E-3</v>
      </c>
      <c r="M35" s="42">
        <f t="shared" si="8"/>
        <v>9.8193465410538749E-3</v>
      </c>
      <c r="N35" s="42">
        <f t="shared" si="8"/>
        <v>1.0381693479558862E-2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1.5928913178167043</v>
      </c>
      <c r="D41" s="47">
        <v>1.6061203824918335</v>
      </c>
      <c r="E41" s="47">
        <v>1.6029070026492369</v>
      </c>
      <c r="F41" s="47">
        <v>1.5944962121372743</v>
      </c>
      <c r="G41" s="47">
        <v>1.5919136257636441</v>
      </c>
      <c r="H41" s="47">
        <v>1.5967437155082049</v>
      </c>
      <c r="I41" s="47">
        <v>1.6021779983557973</v>
      </c>
      <c r="J41" s="47">
        <v>1.612670478959461</v>
      </c>
      <c r="K41" s="47">
        <v>1.6119665569860198</v>
      </c>
      <c r="L41" s="47">
        <v>1.6211852897068115</v>
      </c>
      <c r="M41" s="47">
        <v>1.6293521559261588</v>
      </c>
      <c r="N41" s="47">
        <v>1.6318711838196294</v>
      </c>
    </row>
    <row r="43" spans="1:14" x14ac:dyDescent="0.25">
      <c r="A43" s="48" t="s">
        <v>31</v>
      </c>
      <c r="B43" s="48"/>
      <c r="C43" s="49">
        <v>100.72637900310762</v>
      </c>
      <c r="D43" s="49">
        <v>103.50469128369654</v>
      </c>
      <c r="E43" s="49">
        <v>102.67937607056588</v>
      </c>
      <c r="F43" s="49">
        <v>101.61087850361058</v>
      </c>
      <c r="G43" s="49">
        <v>100.62040831454033</v>
      </c>
      <c r="H43" s="49">
        <v>101.66922752500935</v>
      </c>
      <c r="I43" s="49">
        <v>100.75881661046839</v>
      </c>
      <c r="J43" s="49">
        <v>99.695117693332591</v>
      </c>
      <c r="K43" s="49">
        <v>99.26686778798171</v>
      </c>
      <c r="L43" s="49">
        <v>97.95637726922547</v>
      </c>
      <c r="M43" s="49">
        <v>97.449201522050544</v>
      </c>
      <c r="N43" s="49">
        <v>95.598334530964749</v>
      </c>
    </row>
    <row r="44" spans="1:14" x14ac:dyDescent="0.25">
      <c r="A44" s="19" t="s">
        <v>47</v>
      </c>
      <c r="B44" s="19"/>
      <c r="C44" s="50">
        <v>101.892795065356</v>
      </c>
      <c r="D44" s="50">
        <v>103.50469128369652</v>
      </c>
      <c r="E44" s="50">
        <v>102.45175546147583</v>
      </c>
      <c r="F44" s="50">
        <v>101.16413374215099</v>
      </c>
      <c r="G44" s="50">
        <v>99.960208256342696</v>
      </c>
      <c r="H44" s="50">
        <v>100.77118869050949</v>
      </c>
      <c r="I44" s="50">
        <v>99.666231226314707</v>
      </c>
      <c r="J44" s="50">
        <v>98.442177393247974</v>
      </c>
      <c r="K44" s="50">
        <v>97.862904151372462</v>
      </c>
      <c r="L44" s="50">
        <v>96.454003208013759</v>
      </c>
      <c r="M44" s="50">
        <v>95.841112062851934</v>
      </c>
      <c r="N44" s="50">
        <v>93.932830378855797</v>
      </c>
    </row>
    <row r="45" spans="1:14" x14ac:dyDescent="0.25">
      <c r="A45" s="51" t="s">
        <v>48</v>
      </c>
      <c r="B45" s="51"/>
      <c r="C45" s="52">
        <v>99.631688887355935</v>
      </c>
      <c r="D45" s="52">
        <v>103.50469128369653</v>
      </c>
      <c r="E45" s="52">
        <v>102.88562224783092</v>
      </c>
      <c r="F45" s="52">
        <v>102.01099845482578</v>
      </c>
      <c r="G45" s="52">
        <v>101.20607161384119</v>
      </c>
      <c r="H45" s="52">
        <v>102.46107194265581</v>
      </c>
      <c r="I45" s="52">
        <v>101.72002202408534</v>
      </c>
      <c r="J45" s="52">
        <v>100.79855986306443</v>
      </c>
      <c r="K45" s="52">
        <v>100.50967576645617</v>
      </c>
      <c r="L45" s="52">
        <v>99.292595272514674</v>
      </c>
      <c r="M45" s="52">
        <v>98.888369940009895</v>
      </c>
      <c r="N45" s="52">
        <v>97.100718440451303</v>
      </c>
    </row>
    <row r="47" spans="1:14" x14ac:dyDescent="0.25">
      <c r="A47" s="48" t="s">
        <v>32</v>
      </c>
      <c r="B47" s="48"/>
      <c r="C47" s="49">
        <v>79.43947347848011</v>
      </c>
      <c r="D47" s="49">
        <v>79.114899279943003</v>
      </c>
      <c r="E47" s="49">
        <v>79.217000685053449</v>
      </c>
      <c r="F47" s="49">
        <v>79.350833084715759</v>
      </c>
      <c r="G47" s="49">
        <v>79.467433455641867</v>
      </c>
      <c r="H47" s="49">
        <v>79.347068871205451</v>
      </c>
      <c r="I47" s="49">
        <v>79.458582468512162</v>
      </c>
      <c r="J47" s="49">
        <v>79.581563803035479</v>
      </c>
      <c r="K47" s="49">
        <v>79.629088695026113</v>
      </c>
      <c r="L47" s="49">
        <v>79.784342866767389</v>
      </c>
      <c r="M47" s="49">
        <v>79.841915941194401</v>
      </c>
      <c r="N47" s="49">
        <v>80.06196493244552</v>
      </c>
    </row>
    <row r="48" spans="1:14" x14ac:dyDescent="0.25">
      <c r="A48" s="19" t="s">
        <v>45</v>
      </c>
      <c r="B48" s="19"/>
      <c r="C48" s="50">
        <v>77.166019145591449</v>
      </c>
      <c r="D48" s="50">
        <v>76.964916585451206</v>
      </c>
      <c r="E48" s="50">
        <v>77.096449063492869</v>
      </c>
      <c r="F48" s="50">
        <v>77.256811560603438</v>
      </c>
      <c r="G48" s="50">
        <v>77.406716155531669</v>
      </c>
      <c r="H48" s="50">
        <v>77.298852042368992</v>
      </c>
      <c r="I48" s="50">
        <v>77.433504359871975</v>
      </c>
      <c r="J48" s="50">
        <v>77.582784242208788</v>
      </c>
      <c r="K48" s="50">
        <v>77.650313573016049</v>
      </c>
      <c r="L48" s="50">
        <v>77.829570057294134</v>
      </c>
      <c r="M48" s="50">
        <v>77.909555497259447</v>
      </c>
      <c r="N48" s="50">
        <v>78.158449525862352</v>
      </c>
    </row>
    <row r="49" spans="1:14" x14ac:dyDescent="0.25">
      <c r="A49" s="51" t="s">
        <v>46</v>
      </c>
      <c r="B49" s="51"/>
      <c r="C49" s="52">
        <v>81.431483190662775</v>
      </c>
      <c r="D49" s="52">
        <v>81.000459574867563</v>
      </c>
      <c r="E49" s="52">
        <v>81.073567060978036</v>
      </c>
      <c r="F49" s="52">
        <v>81.17582752113718</v>
      </c>
      <c r="G49" s="52">
        <v>81.273246794313039</v>
      </c>
      <c r="H49" s="52">
        <v>81.143945254211474</v>
      </c>
      <c r="I49" s="52">
        <v>81.231598669169827</v>
      </c>
      <c r="J49" s="52">
        <v>81.33519185199988</v>
      </c>
      <c r="K49" s="52">
        <v>81.369546683181994</v>
      </c>
      <c r="L49" s="52">
        <v>81.504979310905853</v>
      </c>
      <c r="M49" s="52">
        <v>81.551199025747906</v>
      </c>
      <c r="N49" s="52">
        <v>81.748653012323004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E141C-EC66-4C79-811A-454B5E974E2F}">
  <dimension ref="A1:N53"/>
  <sheetViews>
    <sheetView workbookViewId="0">
      <selection sqref="A1:E1"/>
    </sheetView>
  </sheetViews>
  <sheetFormatPr defaultRowHeight="15" x14ac:dyDescent="0.25"/>
  <cols>
    <col min="1" max="1" width="31.42578125" style="1" customWidth="1"/>
    <col min="2" max="2" width="9.140625" style="1"/>
    <col min="3" max="14" width="11.5703125" style="1" bestFit="1" customWidth="1"/>
    <col min="15" max="16384" width="9.140625" style="1"/>
  </cols>
  <sheetData>
    <row r="1" spans="1:14" ht="15.75" x14ac:dyDescent="0.25">
      <c r="A1" s="64" t="s">
        <v>8</v>
      </c>
      <c r="B1" s="64"/>
      <c r="C1" s="64"/>
      <c r="D1" s="64"/>
      <c r="E1" s="64"/>
    </row>
    <row r="2" spans="1:14" x14ac:dyDescent="0.25">
      <c r="A2" s="65" t="s">
        <v>86</v>
      </c>
      <c r="B2" s="65"/>
      <c r="C2" s="65"/>
      <c r="D2" s="65"/>
      <c r="E2" s="65"/>
    </row>
    <row r="3" spans="1:14" x14ac:dyDescent="0.25">
      <c r="A3" s="7"/>
      <c r="B3" s="7"/>
      <c r="C3" s="9"/>
      <c r="D3" s="8"/>
      <c r="E3" s="8"/>
    </row>
    <row r="4" spans="1:14" x14ac:dyDescent="0.25">
      <c r="A4" s="5"/>
      <c r="B4" s="6"/>
      <c r="C4" s="8"/>
      <c r="D4" s="8"/>
      <c r="E4" s="8"/>
    </row>
    <row r="5" spans="1:14" ht="15.75" thickBot="1" x14ac:dyDescent="0.3">
      <c r="A5" s="66" t="s">
        <v>7</v>
      </c>
      <c r="B5" s="66"/>
      <c r="C5" s="66"/>
      <c r="D5" s="66"/>
      <c r="E5" s="13"/>
      <c r="F5" s="43"/>
      <c r="G5" s="43"/>
      <c r="H5" s="43"/>
      <c r="I5" s="43"/>
      <c r="J5" s="43"/>
      <c r="K5" s="43"/>
      <c r="L5" s="43"/>
      <c r="M5" s="43"/>
      <c r="N5" s="43"/>
    </row>
    <row r="6" spans="1:14" ht="15.75" x14ac:dyDescent="0.25">
      <c r="C6" s="36" t="s">
        <v>16</v>
      </c>
      <c r="D6" s="36" t="s">
        <v>17</v>
      </c>
      <c r="E6" s="36" t="s">
        <v>18</v>
      </c>
      <c r="F6" s="36" t="s">
        <v>19</v>
      </c>
      <c r="G6" s="36" t="s">
        <v>20</v>
      </c>
      <c r="H6" s="36" t="s">
        <v>21</v>
      </c>
      <c r="I6" s="36" t="s">
        <v>22</v>
      </c>
      <c r="J6" s="36" t="s">
        <v>23</v>
      </c>
      <c r="K6" s="36" t="s">
        <v>24</v>
      </c>
      <c r="L6" s="36" t="s">
        <v>25</v>
      </c>
      <c r="M6" s="36" t="s">
        <v>26</v>
      </c>
      <c r="N6" s="36" t="s">
        <v>27</v>
      </c>
    </row>
    <row r="7" spans="1:14" ht="15.75" thickBot="1" x14ac:dyDescent="0.3"/>
    <row r="8" spans="1:14" ht="16.5" thickTop="1" thickBot="1" x14ac:dyDescent="0.3">
      <c r="A8" s="67" t="s">
        <v>9</v>
      </c>
      <c r="B8" s="67"/>
      <c r="C8" s="21">
        <v>13019</v>
      </c>
      <c r="D8" s="21">
        <v>12932.216627028554</v>
      </c>
      <c r="E8" s="21">
        <v>12838.843784719809</v>
      </c>
      <c r="F8" s="21">
        <v>12747.274610302453</v>
      </c>
      <c r="G8" s="21">
        <v>12654.480157819709</v>
      </c>
      <c r="H8" s="21">
        <v>12563.468013486987</v>
      </c>
      <c r="I8" s="21">
        <v>12466.039302839417</v>
      </c>
      <c r="J8" s="21">
        <v>12368.519880296286</v>
      </c>
      <c r="K8" s="21">
        <v>12272.144652678779</v>
      </c>
      <c r="L8" s="21">
        <v>12173.721854022626</v>
      </c>
      <c r="M8" s="21">
        <v>12078.239715144358</v>
      </c>
      <c r="N8" s="21">
        <v>11980.66595470348</v>
      </c>
    </row>
    <row r="9" spans="1:14" ht="15.75" thickTop="1" x14ac:dyDescent="0.25">
      <c r="A9" s="30"/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</row>
    <row r="10" spans="1:14" x14ac:dyDescent="0.25">
      <c r="A10" s="33" t="s">
        <v>33</v>
      </c>
      <c r="B10" s="25"/>
      <c r="C10" s="26">
        <f>SUM(C11:C12)</f>
        <v>98.783981880622008</v>
      </c>
      <c r="D10" s="26">
        <f t="shared" ref="D10:N10" si="0">SUM(D11:D12)</f>
        <v>98.425326636421204</v>
      </c>
      <c r="E10" s="26">
        <f t="shared" si="0"/>
        <v>97.245035470634662</v>
      </c>
      <c r="F10" s="26">
        <f t="shared" si="0"/>
        <v>95.917669002390312</v>
      </c>
      <c r="G10" s="26">
        <f t="shared" si="0"/>
        <v>94.922718229074633</v>
      </c>
      <c r="H10" s="26">
        <f t="shared" si="0"/>
        <v>94.239519534935482</v>
      </c>
      <c r="I10" s="26">
        <f t="shared" si="0"/>
        <v>93.628703639499491</v>
      </c>
      <c r="J10" s="26">
        <f t="shared" si="0"/>
        <v>93.171047405763318</v>
      </c>
      <c r="K10" s="26">
        <f t="shared" si="0"/>
        <v>91.913583272673606</v>
      </c>
      <c r="L10" s="26">
        <f t="shared" si="0"/>
        <v>91.206668680130718</v>
      </c>
      <c r="M10" s="26">
        <f t="shared" si="0"/>
        <v>90.373952872766353</v>
      </c>
      <c r="N10" s="26">
        <f t="shared" si="0"/>
        <v>89.251863217613874</v>
      </c>
    </row>
    <row r="11" spans="1:14" x14ac:dyDescent="0.25">
      <c r="A11" s="20" t="s">
        <v>34</v>
      </c>
      <c r="B11" s="18"/>
      <c r="C11" s="22">
        <v>50.627544099891693</v>
      </c>
      <c r="D11" s="22">
        <v>50.336510196871664</v>
      </c>
      <c r="E11" s="22">
        <v>49.903590058882578</v>
      </c>
      <c r="F11" s="22">
        <v>49.136972436814688</v>
      </c>
      <c r="G11" s="22">
        <v>48.625880792392508</v>
      </c>
      <c r="H11" s="22">
        <v>48.413022863710886</v>
      </c>
      <c r="I11" s="22">
        <v>48.097701154498552</v>
      </c>
      <c r="J11" s="22">
        <v>47.748776970135538</v>
      </c>
      <c r="K11" s="22">
        <v>47.056236412325724</v>
      </c>
      <c r="L11" s="22">
        <v>46.831431315111999</v>
      </c>
      <c r="M11" s="22">
        <v>46.298353781249226</v>
      </c>
      <c r="N11" s="22">
        <v>45.839325519620424</v>
      </c>
    </row>
    <row r="12" spans="1:14" x14ac:dyDescent="0.25">
      <c r="A12" s="27" t="s">
        <v>35</v>
      </c>
      <c r="B12" s="28"/>
      <c r="C12" s="29">
        <v>48.156437780730315</v>
      </c>
      <c r="D12" s="29">
        <v>48.088816439549539</v>
      </c>
      <c r="E12" s="29">
        <v>47.341445411752083</v>
      </c>
      <c r="F12" s="29">
        <v>46.780696565575624</v>
      </c>
      <c r="G12" s="29">
        <v>46.296837436682125</v>
      </c>
      <c r="H12" s="29">
        <v>45.826496671224596</v>
      </c>
      <c r="I12" s="29">
        <v>45.53100248500094</v>
      </c>
      <c r="J12" s="29">
        <v>45.42227043562778</v>
      </c>
      <c r="K12" s="29">
        <v>44.857346860347882</v>
      </c>
      <c r="L12" s="29">
        <v>44.37523736501872</v>
      </c>
      <c r="M12" s="29">
        <v>44.075599091517127</v>
      </c>
      <c r="N12" s="29">
        <v>43.41253769799345</v>
      </c>
    </row>
    <row r="13" spans="1:14" x14ac:dyDescent="0.25">
      <c r="A13" s="33" t="s">
        <v>36</v>
      </c>
      <c r="B13" s="18"/>
      <c r="C13" s="26">
        <f>SUM(C14:C15)</f>
        <v>196.66430357845906</v>
      </c>
      <c r="D13" s="26">
        <f t="shared" ref="D13:N13" si="1">SUM(D14:D15)</f>
        <v>205.27355867634864</v>
      </c>
      <c r="E13" s="26">
        <f t="shared" si="1"/>
        <v>205.23656677101229</v>
      </c>
      <c r="F13" s="26">
        <f t="shared" si="1"/>
        <v>204.38402534708356</v>
      </c>
      <c r="G13" s="26">
        <f t="shared" si="1"/>
        <v>203.49373427552425</v>
      </c>
      <c r="H13" s="26">
        <f t="shared" si="1"/>
        <v>206.51565304788755</v>
      </c>
      <c r="I13" s="26">
        <f t="shared" si="1"/>
        <v>205.23622023654335</v>
      </c>
      <c r="J13" s="26">
        <f t="shared" si="1"/>
        <v>203.77239163680946</v>
      </c>
      <c r="K13" s="26">
        <f t="shared" si="1"/>
        <v>204.01099929590799</v>
      </c>
      <c r="L13" s="26">
        <f t="shared" si="1"/>
        <v>202.35952205097402</v>
      </c>
      <c r="M13" s="26">
        <f t="shared" si="1"/>
        <v>202.17294154948138</v>
      </c>
      <c r="N13" s="26">
        <f t="shared" si="1"/>
        <v>199.79424717592877</v>
      </c>
    </row>
    <row r="14" spans="1:14" x14ac:dyDescent="0.25">
      <c r="A14" s="20" t="s">
        <v>37</v>
      </c>
      <c r="B14" s="18"/>
      <c r="C14" s="22">
        <v>93.295875668755485</v>
      </c>
      <c r="D14" s="22">
        <v>95.427578080594003</v>
      </c>
      <c r="E14" s="22">
        <v>94.947376903951024</v>
      </c>
      <c r="F14" s="22">
        <v>94.560256329490699</v>
      </c>
      <c r="G14" s="22">
        <v>94.253059149512197</v>
      </c>
      <c r="H14" s="22">
        <v>96.066621443681541</v>
      </c>
      <c r="I14" s="22">
        <v>96.079943898378986</v>
      </c>
      <c r="J14" s="22">
        <v>95.577867409364273</v>
      </c>
      <c r="K14" s="22">
        <v>95.888648357088158</v>
      </c>
      <c r="L14" s="22">
        <v>95.69590320052383</v>
      </c>
      <c r="M14" s="22">
        <v>96.146578394038642</v>
      </c>
      <c r="N14" s="22">
        <v>95.400522554132976</v>
      </c>
    </row>
    <row r="15" spans="1:14" x14ac:dyDescent="0.25">
      <c r="A15" s="10" t="s">
        <v>38</v>
      </c>
      <c r="B15" s="12"/>
      <c r="C15" s="23">
        <v>103.36842790970357</v>
      </c>
      <c r="D15" s="23">
        <v>109.84598059575464</v>
      </c>
      <c r="E15" s="23">
        <v>110.28918986706127</v>
      </c>
      <c r="F15" s="23">
        <v>109.82376901759287</v>
      </c>
      <c r="G15" s="23">
        <v>109.24067512601205</v>
      </c>
      <c r="H15" s="23">
        <v>110.44903160420601</v>
      </c>
      <c r="I15" s="23">
        <v>109.15627633816436</v>
      </c>
      <c r="J15" s="23">
        <v>108.19452422744519</v>
      </c>
      <c r="K15" s="23">
        <v>108.12235093881984</v>
      </c>
      <c r="L15" s="23">
        <v>106.66361885045018</v>
      </c>
      <c r="M15" s="23">
        <v>106.02636315544274</v>
      </c>
      <c r="N15" s="23">
        <v>104.39372462179578</v>
      </c>
    </row>
    <row r="16" spans="1:14" x14ac:dyDescent="0.25">
      <c r="A16" s="12"/>
      <c r="B16" s="12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</row>
    <row r="17" spans="1:14" x14ac:dyDescent="0.25">
      <c r="A17" s="16" t="s">
        <v>10</v>
      </c>
      <c r="B17" s="15"/>
      <c r="C17" s="32">
        <f>C10-C13</f>
        <v>-97.880321697837047</v>
      </c>
      <c r="D17" s="32">
        <f t="shared" ref="D17:N17" si="2">D10-D13</f>
        <v>-106.84823203992744</v>
      </c>
      <c r="E17" s="32">
        <f t="shared" si="2"/>
        <v>-107.99153130037763</v>
      </c>
      <c r="F17" s="32">
        <f t="shared" si="2"/>
        <v>-108.46635634469325</v>
      </c>
      <c r="G17" s="32">
        <f t="shared" si="2"/>
        <v>-108.57101604644961</v>
      </c>
      <c r="H17" s="32">
        <f t="shared" si="2"/>
        <v>-112.27613351295207</v>
      </c>
      <c r="I17" s="32">
        <f t="shared" si="2"/>
        <v>-111.60751659704385</v>
      </c>
      <c r="J17" s="32">
        <f t="shared" si="2"/>
        <v>-110.60134423104614</v>
      </c>
      <c r="K17" s="32">
        <f t="shared" si="2"/>
        <v>-112.09741602323439</v>
      </c>
      <c r="L17" s="32">
        <f t="shared" si="2"/>
        <v>-111.1528533708433</v>
      </c>
      <c r="M17" s="32">
        <f t="shared" si="2"/>
        <v>-111.79898867671503</v>
      </c>
      <c r="N17" s="32">
        <f t="shared" si="2"/>
        <v>-110.5423839583149</v>
      </c>
    </row>
    <row r="18" spans="1:14" x14ac:dyDescent="0.25">
      <c r="A18" s="10"/>
      <c r="B18" s="1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</row>
    <row r="19" spans="1:14" x14ac:dyDescent="0.25">
      <c r="A19" s="71" t="s">
        <v>39</v>
      </c>
      <c r="B19" s="71"/>
      <c r="C19" s="26">
        <f>SUM(C20:C21)</f>
        <v>571.1452467146969</v>
      </c>
      <c r="D19" s="26">
        <f t="shared" ref="D19:N19" si="3">SUM(D20:D21)</f>
        <v>572.73531676559514</v>
      </c>
      <c r="E19" s="26">
        <f t="shared" si="3"/>
        <v>573.70432229552694</v>
      </c>
      <c r="F19" s="26">
        <f t="shared" si="3"/>
        <v>572.74077147025957</v>
      </c>
      <c r="G19" s="26">
        <f t="shared" si="3"/>
        <v>573.81229718516306</v>
      </c>
      <c r="H19" s="26">
        <f t="shared" si="3"/>
        <v>573.14158465213416</v>
      </c>
      <c r="I19" s="26">
        <f t="shared" si="3"/>
        <v>572.38920104137469</v>
      </c>
      <c r="J19" s="26">
        <f t="shared" si="3"/>
        <v>573.41429351818317</v>
      </c>
      <c r="K19" s="26">
        <f t="shared" si="3"/>
        <v>573.13064807298724</v>
      </c>
      <c r="L19" s="26">
        <f t="shared" si="3"/>
        <v>573.65404378436574</v>
      </c>
      <c r="M19" s="26">
        <f t="shared" si="3"/>
        <v>573.05080798012159</v>
      </c>
      <c r="N19" s="26">
        <f t="shared" si="3"/>
        <v>573.34528245451293</v>
      </c>
    </row>
    <row r="20" spans="1:14" x14ac:dyDescent="0.25">
      <c r="A20" s="68" t="s">
        <v>40</v>
      </c>
      <c r="B20" s="68"/>
      <c r="C20" s="22">
        <v>286.26757900469306</v>
      </c>
      <c r="D20" s="22">
        <v>287.86649149152083</v>
      </c>
      <c r="E20" s="22">
        <v>288.77623483058278</v>
      </c>
      <c r="F20" s="22">
        <v>288.10514407778271</v>
      </c>
      <c r="G20" s="22">
        <v>288.95142824822153</v>
      </c>
      <c r="H20" s="22">
        <v>288.84505178491065</v>
      </c>
      <c r="I20" s="22">
        <v>288.41633638778171</v>
      </c>
      <c r="J20" s="22">
        <v>289.12767608446512</v>
      </c>
      <c r="K20" s="22">
        <v>288.86036162010566</v>
      </c>
      <c r="L20" s="22">
        <v>289.30174395845893</v>
      </c>
      <c r="M20" s="22">
        <v>288.61128017372113</v>
      </c>
      <c r="N20" s="22">
        <v>289.11268719941222</v>
      </c>
    </row>
    <row r="21" spans="1:14" x14ac:dyDescent="0.25">
      <c r="A21" s="27" t="s">
        <v>41</v>
      </c>
      <c r="B21" s="27"/>
      <c r="C21" s="29">
        <v>284.87766771000383</v>
      </c>
      <c r="D21" s="29">
        <v>284.86882527407431</v>
      </c>
      <c r="E21" s="29">
        <v>284.92808746494421</v>
      </c>
      <c r="F21" s="29">
        <v>284.63562739247686</v>
      </c>
      <c r="G21" s="29">
        <v>284.86086893694147</v>
      </c>
      <c r="H21" s="29">
        <v>284.2965328672235</v>
      </c>
      <c r="I21" s="29">
        <v>283.97286465359304</v>
      </c>
      <c r="J21" s="29">
        <v>284.28661743371805</v>
      </c>
      <c r="K21" s="29">
        <v>284.27028645288152</v>
      </c>
      <c r="L21" s="29">
        <v>284.35229982590681</v>
      </c>
      <c r="M21" s="29">
        <v>284.43952780640046</v>
      </c>
      <c r="N21" s="29">
        <v>284.23259525510065</v>
      </c>
    </row>
    <row r="22" spans="1:14" x14ac:dyDescent="0.25">
      <c r="A22" s="71" t="s">
        <v>44</v>
      </c>
      <c r="B22" s="71"/>
      <c r="C22" s="26">
        <f>SUM(C23:C24)</f>
        <v>560.04829798830406</v>
      </c>
      <c r="D22" s="26">
        <f t="shared" ref="D22:N22" si="4">SUM(D23:D24)</f>
        <v>559.25992703441477</v>
      </c>
      <c r="E22" s="26">
        <f t="shared" si="4"/>
        <v>557.28196541250588</v>
      </c>
      <c r="F22" s="26">
        <f t="shared" si="4"/>
        <v>557.06886760830889</v>
      </c>
      <c r="G22" s="26">
        <f t="shared" si="4"/>
        <v>556.25342547143418</v>
      </c>
      <c r="H22" s="26">
        <f t="shared" si="4"/>
        <v>558.29416178675115</v>
      </c>
      <c r="I22" s="26">
        <f t="shared" si="4"/>
        <v>558.30110698746682</v>
      </c>
      <c r="J22" s="26">
        <f t="shared" si="4"/>
        <v>559.18817690464277</v>
      </c>
      <c r="K22" s="26">
        <f t="shared" si="4"/>
        <v>559.45603070590641</v>
      </c>
      <c r="L22" s="26">
        <f t="shared" si="4"/>
        <v>557.98332929178946</v>
      </c>
      <c r="M22" s="26">
        <f t="shared" si="4"/>
        <v>558.82557974428619</v>
      </c>
      <c r="N22" s="26">
        <f t="shared" si="4"/>
        <v>558.40430063487065</v>
      </c>
    </row>
    <row r="23" spans="1:14" x14ac:dyDescent="0.25">
      <c r="A23" s="68" t="s">
        <v>42</v>
      </c>
      <c r="B23" s="68"/>
      <c r="C23" s="23">
        <v>280.78903851306745</v>
      </c>
      <c r="D23" s="22">
        <v>279.41261780481199</v>
      </c>
      <c r="E23" s="22">
        <v>278.57658915857809</v>
      </c>
      <c r="F23" s="22">
        <v>277.82056956607988</v>
      </c>
      <c r="G23" s="22">
        <v>277.27293230794021</v>
      </c>
      <c r="H23" s="22">
        <v>278.56170612187162</v>
      </c>
      <c r="I23" s="22">
        <v>278.39803149134093</v>
      </c>
      <c r="J23" s="22">
        <v>278.62601120156808</v>
      </c>
      <c r="K23" s="22">
        <v>278.91734708335071</v>
      </c>
      <c r="L23" s="22">
        <v>278.02209700516204</v>
      </c>
      <c r="M23" s="22">
        <v>278.46024341950351</v>
      </c>
      <c r="N23" s="22">
        <v>278.5854031886081</v>
      </c>
    </row>
    <row r="24" spans="1:14" x14ac:dyDescent="0.25">
      <c r="A24" s="10" t="s">
        <v>43</v>
      </c>
      <c r="B24" s="10"/>
      <c r="C24" s="23">
        <v>279.25925947523655</v>
      </c>
      <c r="D24" s="23">
        <v>279.84730922960279</v>
      </c>
      <c r="E24" s="23">
        <v>278.7053762539278</v>
      </c>
      <c r="F24" s="23">
        <v>279.24829804222907</v>
      </c>
      <c r="G24" s="23">
        <v>278.98049316349403</v>
      </c>
      <c r="H24" s="23">
        <v>279.73245566487958</v>
      </c>
      <c r="I24" s="23">
        <v>279.90307549612589</v>
      </c>
      <c r="J24" s="23">
        <v>280.5621657030747</v>
      </c>
      <c r="K24" s="23">
        <v>280.53868362255565</v>
      </c>
      <c r="L24" s="23">
        <v>279.96123228662742</v>
      </c>
      <c r="M24" s="23">
        <v>280.36533632478262</v>
      </c>
      <c r="N24" s="23">
        <v>279.8188974462625</v>
      </c>
    </row>
    <row r="25" spans="1:14" x14ac:dyDescent="0.25">
      <c r="A25" s="10"/>
      <c r="B25" s="12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</row>
    <row r="26" spans="1:14" x14ac:dyDescent="0.25">
      <c r="A26" s="70" t="s">
        <v>11</v>
      </c>
      <c r="B26" s="70"/>
      <c r="C26" s="32">
        <f>C19-C22</f>
        <v>11.096948726392839</v>
      </c>
      <c r="D26" s="32">
        <f t="shared" ref="D26:N26" si="5">D19-D22</f>
        <v>13.475389731180371</v>
      </c>
      <c r="E26" s="32">
        <f t="shared" si="5"/>
        <v>16.422356883021052</v>
      </c>
      <c r="F26" s="32">
        <f t="shared" si="5"/>
        <v>15.671903861950682</v>
      </c>
      <c r="G26" s="32">
        <f t="shared" si="5"/>
        <v>17.558871713728877</v>
      </c>
      <c r="H26" s="32">
        <f t="shared" si="5"/>
        <v>14.84742286538301</v>
      </c>
      <c r="I26" s="32">
        <f t="shared" si="5"/>
        <v>14.088094053907867</v>
      </c>
      <c r="J26" s="32">
        <f t="shared" si="5"/>
        <v>14.226116613540398</v>
      </c>
      <c r="K26" s="32">
        <f t="shared" si="5"/>
        <v>13.674617367080828</v>
      </c>
      <c r="L26" s="32">
        <f t="shared" si="5"/>
        <v>15.67071449257628</v>
      </c>
      <c r="M26" s="32">
        <f t="shared" si="5"/>
        <v>14.225228235835402</v>
      </c>
      <c r="N26" s="32">
        <f t="shared" si="5"/>
        <v>14.940981819642275</v>
      </c>
    </row>
    <row r="27" spans="1:14" x14ac:dyDescent="0.25">
      <c r="A27" s="11"/>
      <c r="B27" s="11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</row>
    <row r="28" spans="1:14" x14ac:dyDescent="0.25">
      <c r="A28" s="69" t="s">
        <v>28</v>
      </c>
      <c r="B28" s="69"/>
      <c r="C28" s="34">
        <v>0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</row>
    <row r="29" spans="1:14" x14ac:dyDescent="0.25">
      <c r="A29" s="11"/>
      <c r="B29" s="11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0" spans="1:14" x14ac:dyDescent="0.25">
      <c r="A30" s="70" t="s">
        <v>12</v>
      </c>
      <c r="B30" s="70"/>
      <c r="C30" s="32">
        <f>C17+C26+C28</f>
        <v>-86.783372971444209</v>
      </c>
      <c r="D30" s="32">
        <f t="shared" ref="D30:N30" si="6">D17+D26+D28</f>
        <v>-93.372842308747067</v>
      </c>
      <c r="E30" s="32">
        <f t="shared" si="6"/>
        <v>-91.569174417356578</v>
      </c>
      <c r="F30" s="32">
        <f t="shared" si="6"/>
        <v>-92.794452482742571</v>
      </c>
      <c r="G30" s="32">
        <f t="shared" si="6"/>
        <v>-91.012144332720737</v>
      </c>
      <c r="H30" s="32">
        <f t="shared" si="6"/>
        <v>-97.428710647569062</v>
      </c>
      <c r="I30" s="32">
        <f t="shared" si="6"/>
        <v>-97.519422543135988</v>
      </c>
      <c r="J30" s="32">
        <f t="shared" si="6"/>
        <v>-96.375227617505743</v>
      </c>
      <c r="K30" s="32">
        <f t="shared" si="6"/>
        <v>-98.42279865615356</v>
      </c>
      <c r="L30" s="32">
        <f t="shared" si="6"/>
        <v>-95.482138878267023</v>
      </c>
      <c r="M30" s="32">
        <f t="shared" si="6"/>
        <v>-97.573760440879624</v>
      </c>
      <c r="N30" s="32">
        <f t="shared" si="6"/>
        <v>-95.601402138672626</v>
      </c>
    </row>
    <row r="31" spans="1:14" ht="15.75" thickBot="1" x14ac:dyDescent="0.3">
      <c r="A31" s="12"/>
      <c r="B31" s="1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</row>
    <row r="32" spans="1:14" ht="16.5" thickTop="1" thickBot="1" x14ac:dyDescent="0.3">
      <c r="A32" s="67" t="s">
        <v>13</v>
      </c>
      <c r="B32" s="67"/>
      <c r="C32" s="21">
        <v>12932.216627028554</v>
      </c>
      <c r="D32" s="21">
        <v>12838.843784719809</v>
      </c>
      <c r="E32" s="21">
        <v>12747.274610302453</v>
      </c>
      <c r="F32" s="21">
        <v>12654.480157819709</v>
      </c>
      <c r="G32" s="21">
        <v>12563.468013486987</v>
      </c>
      <c r="H32" s="21">
        <v>12466.039302839417</v>
      </c>
      <c r="I32" s="21">
        <v>12368.519880296286</v>
      </c>
      <c r="J32" s="21">
        <v>12272.144652678779</v>
      </c>
      <c r="K32" s="21">
        <v>12173.721854022626</v>
      </c>
      <c r="L32" s="21">
        <v>12078.239715144358</v>
      </c>
      <c r="M32" s="21">
        <v>11980.66595470348</v>
      </c>
      <c r="N32" s="21">
        <v>11885.064552564807</v>
      </c>
    </row>
    <row r="33" spans="1:14" ht="16.5" thickTop="1" thickBot="1" x14ac:dyDescent="0.3">
      <c r="A33" s="10"/>
      <c r="B33" s="10"/>
      <c r="C33" s="35"/>
      <c r="D33" s="35"/>
      <c r="E33" s="35"/>
      <c r="F33" s="35"/>
      <c r="G33" s="35"/>
      <c r="H33" s="35"/>
      <c r="I33" s="35"/>
      <c r="J33" s="35"/>
      <c r="K33" s="35"/>
    </row>
    <row r="34" spans="1:14" ht="15.75" thickTop="1" x14ac:dyDescent="0.25">
      <c r="A34" s="37" t="s">
        <v>14</v>
      </c>
      <c r="B34" s="38"/>
      <c r="C34" s="39">
        <f>(C32/C8)-1</f>
        <v>-6.6659016031527241E-3</v>
      </c>
      <c r="D34" s="39">
        <f t="shared" ref="D34:N34" si="7">(D32/D8)-1</f>
        <v>-7.2201730764077654E-3</v>
      </c>
      <c r="E34" s="39">
        <f t="shared" si="7"/>
        <v>-7.1321978795580998E-3</v>
      </c>
      <c r="F34" s="39">
        <f t="shared" si="7"/>
        <v>-7.2795523215406499E-3</v>
      </c>
      <c r="G34" s="39">
        <f t="shared" si="7"/>
        <v>-7.192088746251879E-3</v>
      </c>
      <c r="H34" s="39">
        <f t="shared" si="7"/>
        <v>-7.7549216938331833E-3</v>
      </c>
      <c r="I34" s="39">
        <f t="shared" si="7"/>
        <v>-7.8228072424670891E-3</v>
      </c>
      <c r="J34" s="39">
        <f t="shared" si="7"/>
        <v>-7.7919774193061508E-3</v>
      </c>
      <c r="K34" s="39">
        <f t="shared" si="7"/>
        <v>-8.0200161782373325E-3</v>
      </c>
      <c r="L34" s="39">
        <f t="shared" si="7"/>
        <v>-7.8432988713896812E-3</v>
      </c>
      <c r="M34" s="39">
        <f t="shared" si="7"/>
        <v>-8.0784752366303003E-3</v>
      </c>
      <c r="N34" s="39">
        <f t="shared" si="7"/>
        <v>-7.9796400717725424E-3</v>
      </c>
    </row>
    <row r="35" spans="1:14" ht="15.75" thickBot="1" x14ac:dyDescent="0.3">
      <c r="A35" s="40" t="s">
        <v>15</v>
      </c>
      <c r="B35" s="41"/>
      <c r="C35" s="42">
        <f>(C32/$C$8)-1</f>
        <v>-6.6659016031527241E-3</v>
      </c>
      <c r="D35" s="42">
        <f t="shared" ref="D35:N35" si="8">(D32/$C$8)-1</f>
        <v>-1.3837945716275502E-2</v>
      </c>
      <c r="E35" s="42">
        <f t="shared" si="8"/>
        <v>-2.0871448628738576E-2</v>
      </c>
      <c r="F35" s="42">
        <f t="shared" si="8"/>
        <v>-2.7999066147959994E-2</v>
      </c>
      <c r="G35" s="42">
        <f t="shared" si="8"/>
        <v>-3.4989783125663476E-2</v>
      </c>
      <c r="H35" s="42">
        <f t="shared" si="8"/>
        <v>-4.2473361791272923E-2</v>
      </c>
      <c r="I35" s="42">
        <f t="shared" si="8"/>
        <v>-4.9963908111507305E-2</v>
      </c>
      <c r="J35" s="42">
        <f t="shared" si="8"/>
        <v>-5.7366567887028319E-2</v>
      </c>
      <c r="K35" s="42">
        <f t="shared" si="8"/>
        <v>-6.4926503262721758E-2</v>
      </c>
      <c r="L35" s="42">
        <f t="shared" si="8"/>
        <v>-7.2260564164347674E-2</v>
      </c>
      <c r="M35" s="42">
        <f t="shared" si="8"/>
        <v>-7.9755284222791323E-2</v>
      </c>
      <c r="N35" s="42">
        <f t="shared" si="8"/>
        <v>-8.7098505832644113E-2</v>
      </c>
    </row>
    <row r="36" spans="1:14" ht="16.5" thickTop="1" thickBot="1" x14ac:dyDescent="0.3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</row>
    <row r="38" spans="1:14" ht="15.75" thickBot="1" x14ac:dyDescent="0.3">
      <c r="A38" s="44" t="s">
        <v>29</v>
      </c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</row>
    <row r="39" spans="1:14" ht="15.75" x14ac:dyDescent="0.25">
      <c r="C39" s="36" t="s">
        <v>16</v>
      </c>
      <c r="D39" s="36" t="s">
        <v>17</v>
      </c>
      <c r="E39" s="36" t="s">
        <v>18</v>
      </c>
      <c r="F39" s="36" t="s">
        <v>19</v>
      </c>
      <c r="G39" s="36" t="s">
        <v>20</v>
      </c>
      <c r="H39" s="36" t="s">
        <v>21</v>
      </c>
      <c r="I39" s="36" t="s">
        <v>22</v>
      </c>
      <c r="J39" s="36" t="s">
        <v>23</v>
      </c>
      <c r="K39" s="36" t="s">
        <v>24</v>
      </c>
      <c r="L39" s="36" t="s">
        <v>25</v>
      </c>
      <c r="M39" s="36" t="s">
        <v>26</v>
      </c>
      <c r="N39" s="36" t="s">
        <v>27</v>
      </c>
    </row>
    <row r="41" spans="1:14" x14ac:dyDescent="0.25">
      <c r="A41" s="46" t="s">
        <v>30</v>
      </c>
      <c r="B41" s="46"/>
      <c r="C41" s="47">
        <v>1.3672332424686582</v>
      </c>
      <c r="D41" s="47">
        <v>1.3784907539717017</v>
      </c>
      <c r="E41" s="47">
        <v>1.3756573239472052</v>
      </c>
      <c r="F41" s="47">
        <v>1.3686940487874133</v>
      </c>
      <c r="G41" s="47">
        <v>1.3669065502492732</v>
      </c>
      <c r="H41" s="47">
        <v>1.3704636851888619</v>
      </c>
      <c r="I41" s="47">
        <v>1.3757778516400889</v>
      </c>
      <c r="J41" s="47">
        <v>1.385006272157592</v>
      </c>
      <c r="K41" s="47">
        <v>1.3843996583937392</v>
      </c>
      <c r="L41" s="47">
        <v>1.3931262372124529</v>
      </c>
      <c r="M41" s="47">
        <v>1.3998019808780207</v>
      </c>
      <c r="N41" s="47">
        <v>1.402825376901234</v>
      </c>
    </row>
    <row r="43" spans="1:14" x14ac:dyDescent="0.25">
      <c r="A43" s="48" t="s">
        <v>31</v>
      </c>
      <c r="B43" s="48"/>
      <c r="C43" s="49">
        <v>114.62424281300063</v>
      </c>
      <c r="D43" s="49">
        <v>117.9494490789202</v>
      </c>
      <c r="E43" s="49">
        <v>117.11348442553893</v>
      </c>
      <c r="F43" s="49">
        <v>115.99009083557189</v>
      </c>
      <c r="G43" s="49">
        <v>114.94307729876253</v>
      </c>
      <c r="H43" s="49">
        <v>116.21947633330076</v>
      </c>
      <c r="I43" s="49">
        <v>115.25038153822092</v>
      </c>
      <c r="J43" s="49">
        <v>114.11293213179107</v>
      </c>
      <c r="K43" s="49">
        <v>113.68386247755843</v>
      </c>
      <c r="L43" s="49">
        <v>112.24683492554684</v>
      </c>
      <c r="M43" s="49">
        <v>111.69008646388117</v>
      </c>
      <c r="N43" s="49">
        <v>109.63672409938687</v>
      </c>
    </row>
    <row r="44" spans="1:14" x14ac:dyDescent="0.25">
      <c r="A44" s="19" t="s">
        <v>47</v>
      </c>
      <c r="B44" s="19"/>
      <c r="C44" s="50">
        <v>116.03463296560827</v>
      </c>
      <c r="D44" s="50">
        <v>117.94944907892022</v>
      </c>
      <c r="E44" s="50">
        <v>116.8357262647332</v>
      </c>
      <c r="F44" s="50">
        <v>115.45151245912903</v>
      </c>
      <c r="G44" s="50">
        <v>114.17272621741108</v>
      </c>
      <c r="H44" s="50">
        <v>115.20098040327451</v>
      </c>
      <c r="I44" s="50">
        <v>114.03548868271804</v>
      </c>
      <c r="J44" s="50">
        <v>112.71738787382404</v>
      </c>
      <c r="K44" s="50">
        <v>112.12849710180767</v>
      </c>
      <c r="L44" s="50">
        <v>110.60328130600332</v>
      </c>
      <c r="M44" s="50">
        <v>109.94477459203424</v>
      </c>
      <c r="N44" s="50">
        <v>107.81708984581817</v>
      </c>
    </row>
    <row r="45" spans="1:14" x14ac:dyDescent="0.25">
      <c r="A45" s="51" t="s">
        <v>48</v>
      </c>
      <c r="B45" s="51"/>
      <c r="C45" s="52">
        <v>113.38040381915481</v>
      </c>
      <c r="D45" s="52">
        <v>117.94944907892022</v>
      </c>
      <c r="E45" s="52">
        <v>117.3536649821617</v>
      </c>
      <c r="F45" s="52">
        <v>116.45785870083341</v>
      </c>
      <c r="G45" s="52">
        <v>115.61614053982788</v>
      </c>
      <c r="H45" s="52">
        <v>117.12010377626896</v>
      </c>
      <c r="I45" s="52">
        <v>116.34135984347827</v>
      </c>
      <c r="J45" s="52">
        <v>115.3748053828169</v>
      </c>
      <c r="K45" s="52">
        <v>115.09979544678998</v>
      </c>
      <c r="L45" s="52">
        <v>113.76352178919788</v>
      </c>
      <c r="M45" s="52">
        <v>113.32137297828723</v>
      </c>
      <c r="N45" s="52">
        <v>111.3541550520146</v>
      </c>
    </row>
    <row r="47" spans="1:14" x14ac:dyDescent="0.25">
      <c r="A47" s="48" t="s">
        <v>32</v>
      </c>
      <c r="B47" s="48"/>
      <c r="C47" s="49">
        <v>77.795522714062344</v>
      </c>
      <c r="D47" s="49">
        <v>77.480003303639535</v>
      </c>
      <c r="E47" s="49">
        <v>77.58705427248151</v>
      </c>
      <c r="F47" s="49">
        <v>77.721304487754111</v>
      </c>
      <c r="G47" s="49">
        <v>77.846098556753361</v>
      </c>
      <c r="H47" s="49">
        <v>77.722085402028995</v>
      </c>
      <c r="I47" s="49">
        <v>77.829713309202631</v>
      </c>
      <c r="J47" s="49">
        <v>77.957335445291065</v>
      </c>
      <c r="K47" s="49">
        <v>78.011355712582287</v>
      </c>
      <c r="L47" s="49">
        <v>78.169608873472939</v>
      </c>
      <c r="M47" s="49">
        <v>78.231750906155838</v>
      </c>
      <c r="N47" s="49">
        <v>78.456187727587761</v>
      </c>
    </row>
    <row r="48" spans="1:14" x14ac:dyDescent="0.25">
      <c r="A48" s="19" t="s">
        <v>45</v>
      </c>
      <c r="B48" s="19"/>
      <c r="C48" s="50">
        <v>75.470755713085865</v>
      </c>
      <c r="D48" s="50">
        <v>75.271701954986042</v>
      </c>
      <c r="E48" s="50">
        <v>75.407496153200412</v>
      </c>
      <c r="F48" s="50">
        <v>75.572111293330778</v>
      </c>
      <c r="G48" s="50">
        <v>75.726325756931516</v>
      </c>
      <c r="H48" s="50">
        <v>75.621226738390462</v>
      </c>
      <c r="I48" s="50">
        <v>75.760228211304437</v>
      </c>
      <c r="J48" s="50">
        <v>75.913755706646157</v>
      </c>
      <c r="K48" s="50">
        <v>75.9848223927996</v>
      </c>
      <c r="L48" s="50">
        <v>76.168472147256594</v>
      </c>
      <c r="M48" s="50">
        <v>76.251940374557947</v>
      </c>
      <c r="N48" s="50">
        <v>76.505708733589827</v>
      </c>
    </row>
    <row r="49" spans="1:14" x14ac:dyDescent="0.25">
      <c r="A49" s="51" t="s">
        <v>46</v>
      </c>
      <c r="B49" s="51"/>
      <c r="C49" s="52">
        <v>79.944488468952102</v>
      </c>
      <c r="D49" s="52">
        <v>79.515171457458422</v>
      </c>
      <c r="E49" s="52">
        <v>79.592901028628461</v>
      </c>
      <c r="F49" s="52">
        <v>79.699614611050393</v>
      </c>
      <c r="G49" s="52">
        <v>79.801399853653479</v>
      </c>
      <c r="H49" s="52">
        <v>79.675165963155976</v>
      </c>
      <c r="I49" s="52">
        <v>79.767321320409025</v>
      </c>
      <c r="J49" s="52">
        <v>79.875199748723276</v>
      </c>
      <c r="K49" s="52">
        <v>79.913158428706311</v>
      </c>
      <c r="L49" s="52">
        <v>80.053020505349338</v>
      </c>
      <c r="M49" s="52">
        <v>80.10326716681557</v>
      </c>
      <c r="N49" s="52">
        <v>80.305970900558634</v>
      </c>
    </row>
    <row r="50" spans="1:14" ht="15.75" thickBot="1" x14ac:dyDescent="0.3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</row>
    <row r="52" spans="1:14" x14ac:dyDescent="0.25">
      <c r="A52" s="53" t="s">
        <v>49</v>
      </c>
    </row>
    <row r="53" spans="1:14" x14ac:dyDescent="0.25">
      <c r="A53" s="54" t="s">
        <v>50</v>
      </c>
    </row>
  </sheetData>
  <mergeCells count="12">
    <mergeCell ref="A32:B32"/>
    <mergeCell ref="A1:E1"/>
    <mergeCell ref="A2:E2"/>
    <mergeCell ref="A5:D5"/>
    <mergeCell ref="A8:B8"/>
    <mergeCell ref="A19:B19"/>
    <mergeCell ref="A20:B20"/>
    <mergeCell ref="A22:B22"/>
    <mergeCell ref="A23:B23"/>
    <mergeCell ref="A26:B26"/>
    <mergeCell ref="A28:B28"/>
    <mergeCell ref="A30:B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8B37618F89864ABE738DE1DBF7EE19" ma:contentTypeVersion="11" ma:contentTypeDescription="Create a new document." ma:contentTypeScope="" ma:versionID="338772431a4e61ebfea64e648a85c22a">
  <xsd:schema xmlns:xsd="http://www.w3.org/2001/XMLSchema" xmlns:xs="http://www.w3.org/2001/XMLSchema" xmlns:p="http://schemas.microsoft.com/office/2006/metadata/properties" xmlns:ns2="1543e12e-b41e-4b3f-8a83-41e12152c6a2" xmlns:ns3="4ea622ab-6d0b-4c8a-8736-27bd26b1fd54" targetNamespace="http://schemas.microsoft.com/office/2006/metadata/properties" ma:root="true" ma:fieldsID="d8b564e3829b7f9e430e9ffbfa9bf305" ns2:_="" ns3:_="">
    <xsd:import namespace="1543e12e-b41e-4b3f-8a83-41e12152c6a2"/>
    <xsd:import namespace="4ea622ab-6d0b-4c8a-8736-27bd26b1fd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3e12e-b41e-4b3f-8a83-41e12152c6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a622ab-6d0b-4c8a-8736-27bd26b1fd54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F26E4F-679C-4B66-919B-3E647A6934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543e12e-b41e-4b3f-8a83-41e12152c6a2"/>
    <ds:schemaRef ds:uri="4ea622ab-6d0b-4c8a-8736-27bd26b1fd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28F83C-1DD6-49B9-AAF7-FA6A6FCBC83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543e12e-b41e-4b3f-8a83-41e12152c6a2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4ea622ab-6d0b-4c8a-8736-27bd26b1fd5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6102E3F-4458-490C-8FB9-A28FE8DCD4E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Contents</vt:lpstr>
      <vt:lpstr>Area Codes</vt:lpstr>
      <vt:lpstr>Renfrewshire</vt:lpstr>
      <vt:lpstr>Bishopto</vt:lpstr>
      <vt:lpstr>Erskinel</vt:lpstr>
      <vt:lpstr>HoustonC</vt:lpstr>
      <vt:lpstr>JohNKHaL</vt:lpstr>
      <vt:lpstr>JohnsSaE</vt:lpstr>
      <vt:lpstr>PaisleSE</vt:lpstr>
      <vt:lpstr>PaisleSW</vt:lpstr>
      <vt:lpstr>PaisleyE</vt:lpstr>
      <vt:lpstr>PaisleyN</vt:lpstr>
      <vt:lpstr>PaislNaR</vt:lpstr>
      <vt:lpstr>RenfrewN</vt:lpstr>
      <vt:lpstr>RenfrewS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Connachan, Cara</dc:creator>
  <cp:lastModifiedBy>Cara Connachan</cp:lastModifiedBy>
  <dcterms:created xsi:type="dcterms:W3CDTF">2020-07-15T14:42:44Z</dcterms:created>
  <dcterms:modified xsi:type="dcterms:W3CDTF">2020-08-10T14:50:38Z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0x0101008D8B37618F89864ABE738DE1DBF7EE19</vt:lpwstr>
  </property>
</Properties>
</file>