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2. Summary Tables/"/>
    </mc:Choice>
  </mc:AlternateContent>
  <xr:revisionPtr revIDLastSave="486" documentId="8_{4FFA8169-BE4F-493A-BCA3-3AA3C8DF8950}" xr6:coauthVersionLast="45" xr6:coauthVersionMax="45" xr10:uidLastSave="{2B32E196-978A-4A1F-9893-44B3F659B216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Aberdeen City" sheetId="3" r:id="rId3"/>
    <sheet name="Airyhal" sheetId="4" r:id="rId4"/>
    <sheet name="BrdgeDon" sheetId="5" r:id="rId5"/>
    <sheet name="DyceBuck" sheetId="6" r:id="rId6"/>
    <sheet name="GeogHarb" sheetId="7" r:id="rId7"/>
    <sheet name="HazleAsh" sheetId="8" r:id="rId8"/>
    <sheet name="HiltWood" sheetId="9" r:id="rId9"/>
    <sheet name="Kincorth" sheetId="10" r:id="rId10"/>
    <sheet name="Kingswel" sheetId="11" r:id="rId11"/>
    <sheet name="LowerDee" sheetId="12" r:id="rId12"/>
    <sheet name="Midstock" sheetId="13" r:id="rId13"/>
    <sheet name="Nrthfild" sheetId="14" r:id="rId14"/>
    <sheet name="Tillydrn" sheetId="15" r:id="rId15"/>
    <sheet name="TorFerry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16" l="1"/>
  <c r="M35" i="16"/>
  <c r="L35" i="16"/>
  <c r="K35" i="16"/>
  <c r="J35" i="16"/>
  <c r="I35" i="16"/>
  <c r="H35" i="16"/>
  <c r="G35" i="16"/>
  <c r="F35" i="16"/>
  <c r="E35" i="16"/>
  <c r="D35" i="16"/>
  <c r="C35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N19" i="16"/>
  <c r="N26" i="16" s="1"/>
  <c r="M19" i="16"/>
  <c r="M26" i="16" s="1"/>
  <c r="L19" i="16"/>
  <c r="L26" i="16" s="1"/>
  <c r="K19" i="16"/>
  <c r="K26" i="16" s="1"/>
  <c r="J19" i="16"/>
  <c r="J26" i="16" s="1"/>
  <c r="I19" i="16"/>
  <c r="I26" i="16" s="1"/>
  <c r="H19" i="16"/>
  <c r="H26" i="16" s="1"/>
  <c r="G19" i="16"/>
  <c r="G26" i="16" s="1"/>
  <c r="F19" i="16"/>
  <c r="F26" i="16" s="1"/>
  <c r="E19" i="16"/>
  <c r="E26" i="16" s="1"/>
  <c r="D19" i="16"/>
  <c r="D26" i="16" s="1"/>
  <c r="C19" i="16"/>
  <c r="C26" i="16" s="1"/>
  <c r="N13" i="16"/>
  <c r="M13" i="16"/>
  <c r="L13" i="16"/>
  <c r="K13" i="16"/>
  <c r="J13" i="16"/>
  <c r="I13" i="16"/>
  <c r="H13" i="16"/>
  <c r="G13" i="16"/>
  <c r="F13" i="16"/>
  <c r="E13" i="16"/>
  <c r="D13" i="16"/>
  <c r="C13" i="16"/>
  <c r="N10" i="16"/>
  <c r="N17" i="16" s="1"/>
  <c r="N30" i="16" s="1"/>
  <c r="M10" i="16"/>
  <c r="M17" i="16" s="1"/>
  <c r="M30" i="16" s="1"/>
  <c r="L10" i="16"/>
  <c r="L17" i="16" s="1"/>
  <c r="L30" i="16" s="1"/>
  <c r="K10" i="16"/>
  <c r="K17" i="16" s="1"/>
  <c r="K30" i="16" s="1"/>
  <c r="J10" i="16"/>
  <c r="J17" i="16" s="1"/>
  <c r="J30" i="16" s="1"/>
  <c r="I10" i="16"/>
  <c r="I17" i="16" s="1"/>
  <c r="I30" i="16" s="1"/>
  <c r="H10" i="16"/>
  <c r="H17" i="16" s="1"/>
  <c r="H30" i="16" s="1"/>
  <c r="G10" i="16"/>
  <c r="G17" i="16" s="1"/>
  <c r="G30" i="16" s="1"/>
  <c r="F10" i="16"/>
  <c r="F17" i="16" s="1"/>
  <c r="F30" i="16" s="1"/>
  <c r="E10" i="16"/>
  <c r="E17" i="16" s="1"/>
  <c r="E30" i="16" s="1"/>
  <c r="D10" i="16"/>
  <c r="D17" i="16" s="1"/>
  <c r="D30" i="16" s="1"/>
  <c r="C10" i="16"/>
  <c r="C17" i="16" s="1"/>
  <c r="C30" i="16" s="1"/>
  <c r="N35" i="15"/>
  <c r="M35" i="15"/>
  <c r="L35" i="15"/>
  <c r="K35" i="15"/>
  <c r="J35" i="15"/>
  <c r="I35" i="15"/>
  <c r="H35" i="15"/>
  <c r="G35" i="15"/>
  <c r="F35" i="15"/>
  <c r="E35" i="15"/>
  <c r="D35" i="15"/>
  <c r="C35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N19" i="15"/>
  <c r="N26" i="15" s="1"/>
  <c r="M19" i="15"/>
  <c r="M26" i="15" s="1"/>
  <c r="L19" i="15"/>
  <c r="L26" i="15" s="1"/>
  <c r="K19" i="15"/>
  <c r="K26" i="15" s="1"/>
  <c r="J19" i="15"/>
  <c r="J26" i="15" s="1"/>
  <c r="I19" i="15"/>
  <c r="I26" i="15" s="1"/>
  <c r="H19" i="15"/>
  <c r="H26" i="15" s="1"/>
  <c r="G19" i="15"/>
  <c r="G26" i="15" s="1"/>
  <c r="F19" i="15"/>
  <c r="F26" i="15" s="1"/>
  <c r="E19" i="15"/>
  <c r="E26" i="15" s="1"/>
  <c r="D19" i="15"/>
  <c r="D26" i="15" s="1"/>
  <c r="C19" i="15"/>
  <c r="C26" i="15" s="1"/>
  <c r="N13" i="15"/>
  <c r="M13" i="15"/>
  <c r="L13" i="15"/>
  <c r="K13" i="15"/>
  <c r="J13" i="15"/>
  <c r="I13" i="15"/>
  <c r="H13" i="15"/>
  <c r="G13" i="15"/>
  <c r="F13" i="15"/>
  <c r="E13" i="15"/>
  <c r="D13" i="15"/>
  <c r="C13" i="15"/>
  <c r="N10" i="15"/>
  <c r="N17" i="15" s="1"/>
  <c r="N30" i="15" s="1"/>
  <c r="M10" i="15"/>
  <c r="M17" i="15" s="1"/>
  <c r="M30" i="15" s="1"/>
  <c r="L10" i="15"/>
  <c r="L17" i="15" s="1"/>
  <c r="L30" i="15" s="1"/>
  <c r="K10" i="15"/>
  <c r="K17" i="15" s="1"/>
  <c r="K30" i="15" s="1"/>
  <c r="J10" i="15"/>
  <c r="J17" i="15" s="1"/>
  <c r="J30" i="15" s="1"/>
  <c r="I10" i="15"/>
  <c r="I17" i="15" s="1"/>
  <c r="I30" i="15" s="1"/>
  <c r="H10" i="15"/>
  <c r="H17" i="15" s="1"/>
  <c r="H30" i="15" s="1"/>
  <c r="G10" i="15"/>
  <c r="G17" i="15" s="1"/>
  <c r="G30" i="15" s="1"/>
  <c r="F10" i="15"/>
  <c r="F17" i="15" s="1"/>
  <c r="F30" i="15" s="1"/>
  <c r="E10" i="15"/>
  <c r="E17" i="15" s="1"/>
  <c r="E30" i="15" s="1"/>
  <c r="D10" i="15"/>
  <c r="D17" i="15" s="1"/>
  <c r="D30" i="15" s="1"/>
  <c r="C10" i="15"/>
  <c r="C17" i="15" s="1"/>
  <c r="C30" i="15" s="1"/>
  <c r="N35" i="14"/>
  <c r="M35" i="14"/>
  <c r="L35" i="14"/>
  <c r="K35" i="14"/>
  <c r="J35" i="14"/>
  <c r="I35" i="14"/>
  <c r="H35" i="14"/>
  <c r="G35" i="14"/>
  <c r="F35" i="14"/>
  <c r="E35" i="14"/>
  <c r="D35" i="14"/>
  <c r="C35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N19" i="14"/>
  <c r="N26" i="14" s="1"/>
  <c r="M19" i="14"/>
  <c r="M26" i="14" s="1"/>
  <c r="L19" i="14"/>
  <c r="L26" i="14" s="1"/>
  <c r="K19" i="14"/>
  <c r="K26" i="14" s="1"/>
  <c r="J19" i="14"/>
  <c r="J26" i="14" s="1"/>
  <c r="I19" i="14"/>
  <c r="I26" i="14" s="1"/>
  <c r="H19" i="14"/>
  <c r="H26" i="14" s="1"/>
  <c r="G19" i="14"/>
  <c r="G26" i="14" s="1"/>
  <c r="F19" i="14"/>
  <c r="F26" i="14" s="1"/>
  <c r="E19" i="14"/>
  <c r="E26" i="14" s="1"/>
  <c r="D19" i="14"/>
  <c r="D26" i="14" s="1"/>
  <c r="C19" i="14"/>
  <c r="C26" i="14" s="1"/>
  <c r="N13" i="14"/>
  <c r="M13" i="14"/>
  <c r="L13" i="14"/>
  <c r="K13" i="14"/>
  <c r="J13" i="14"/>
  <c r="I13" i="14"/>
  <c r="H13" i="14"/>
  <c r="G13" i="14"/>
  <c r="F13" i="14"/>
  <c r="E13" i="14"/>
  <c r="D13" i="14"/>
  <c r="C13" i="14"/>
  <c r="N10" i="14"/>
  <c r="N17" i="14" s="1"/>
  <c r="N30" i="14" s="1"/>
  <c r="M10" i="14"/>
  <c r="M17" i="14" s="1"/>
  <c r="M30" i="14" s="1"/>
  <c r="L10" i="14"/>
  <c r="L17" i="14" s="1"/>
  <c r="L30" i="14" s="1"/>
  <c r="K10" i="14"/>
  <c r="K17" i="14" s="1"/>
  <c r="K30" i="14" s="1"/>
  <c r="J10" i="14"/>
  <c r="J17" i="14" s="1"/>
  <c r="J30" i="14" s="1"/>
  <c r="I10" i="14"/>
  <c r="I17" i="14" s="1"/>
  <c r="I30" i="14" s="1"/>
  <c r="H10" i="14"/>
  <c r="H17" i="14" s="1"/>
  <c r="H30" i="14" s="1"/>
  <c r="G10" i="14"/>
  <c r="G17" i="14" s="1"/>
  <c r="G30" i="14" s="1"/>
  <c r="F10" i="14"/>
  <c r="F17" i="14" s="1"/>
  <c r="F30" i="14" s="1"/>
  <c r="E10" i="14"/>
  <c r="E17" i="14" s="1"/>
  <c r="E30" i="14" s="1"/>
  <c r="D10" i="14"/>
  <c r="D17" i="14" s="1"/>
  <c r="D30" i="14" s="1"/>
  <c r="C10" i="14"/>
  <c r="C17" i="14" s="1"/>
  <c r="C30" i="14" s="1"/>
  <c r="N35" i="13"/>
  <c r="M35" i="13"/>
  <c r="L35" i="13"/>
  <c r="K35" i="13"/>
  <c r="J35" i="13"/>
  <c r="I35" i="13"/>
  <c r="H35" i="13"/>
  <c r="G35" i="13"/>
  <c r="F35" i="13"/>
  <c r="E35" i="13"/>
  <c r="D35" i="13"/>
  <c r="C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N19" i="13"/>
  <c r="N26" i="13" s="1"/>
  <c r="M19" i="13"/>
  <c r="M26" i="13" s="1"/>
  <c r="L19" i="13"/>
  <c r="L26" i="13" s="1"/>
  <c r="K19" i="13"/>
  <c r="K26" i="13" s="1"/>
  <c r="J19" i="13"/>
  <c r="J26" i="13" s="1"/>
  <c r="I19" i="13"/>
  <c r="I26" i="13" s="1"/>
  <c r="H19" i="13"/>
  <c r="H26" i="13" s="1"/>
  <c r="G19" i="13"/>
  <c r="G26" i="13" s="1"/>
  <c r="F19" i="13"/>
  <c r="F26" i="13" s="1"/>
  <c r="E19" i="13"/>
  <c r="E26" i="13" s="1"/>
  <c r="D19" i="13"/>
  <c r="D26" i="13" s="1"/>
  <c r="C19" i="13"/>
  <c r="C26" i="13" s="1"/>
  <c r="N13" i="13"/>
  <c r="M13" i="13"/>
  <c r="L13" i="13"/>
  <c r="K13" i="13"/>
  <c r="J13" i="13"/>
  <c r="I13" i="13"/>
  <c r="H13" i="13"/>
  <c r="G13" i="13"/>
  <c r="F13" i="13"/>
  <c r="E13" i="13"/>
  <c r="D13" i="13"/>
  <c r="C13" i="13"/>
  <c r="N10" i="13"/>
  <c r="N17" i="13" s="1"/>
  <c r="N30" i="13" s="1"/>
  <c r="M10" i="13"/>
  <c r="M17" i="13" s="1"/>
  <c r="M30" i="13" s="1"/>
  <c r="L10" i="13"/>
  <c r="L17" i="13" s="1"/>
  <c r="L30" i="13" s="1"/>
  <c r="K10" i="13"/>
  <c r="K17" i="13" s="1"/>
  <c r="K30" i="13" s="1"/>
  <c r="J10" i="13"/>
  <c r="J17" i="13" s="1"/>
  <c r="J30" i="13" s="1"/>
  <c r="I10" i="13"/>
  <c r="I17" i="13" s="1"/>
  <c r="I30" i="13" s="1"/>
  <c r="H10" i="13"/>
  <c r="H17" i="13" s="1"/>
  <c r="H30" i="13" s="1"/>
  <c r="G10" i="13"/>
  <c r="G17" i="13" s="1"/>
  <c r="G30" i="13" s="1"/>
  <c r="F10" i="13"/>
  <c r="F17" i="13" s="1"/>
  <c r="F30" i="13" s="1"/>
  <c r="E10" i="13"/>
  <c r="E17" i="13" s="1"/>
  <c r="E30" i="13" s="1"/>
  <c r="D10" i="13"/>
  <c r="D17" i="13" s="1"/>
  <c r="D30" i="13" s="1"/>
  <c r="C10" i="13"/>
  <c r="C17" i="13" s="1"/>
  <c r="C30" i="13" s="1"/>
  <c r="N35" i="12"/>
  <c r="M35" i="12"/>
  <c r="L35" i="12"/>
  <c r="K35" i="12"/>
  <c r="J35" i="12"/>
  <c r="I35" i="12"/>
  <c r="H35" i="12"/>
  <c r="G35" i="12"/>
  <c r="F35" i="12"/>
  <c r="E35" i="12"/>
  <c r="D35" i="12"/>
  <c r="C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N19" i="12"/>
  <c r="N26" i="12" s="1"/>
  <c r="M19" i="12"/>
  <c r="M26" i="12" s="1"/>
  <c r="L19" i="12"/>
  <c r="L26" i="12" s="1"/>
  <c r="K19" i="12"/>
  <c r="K26" i="12" s="1"/>
  <c r="J19" i="12"/>
  <c r="J26" i="12" s="1"/>
  <c r="I19" i="12"/>
  <c r="I26" i="12" s="1"/>
  <c r="H19" i="12"/>
  <c r="H26" i="12" s="1"/>
  <c r="G19" i="12"/>
  <c r="G26" i="12" s="1"/>
  <c r="F19" i="12"/>
  <c r="F26" i="12" s="1"/>
  <c r="E19" i="12"/>
  <c r="E26" i="12" s="1"/>
  <c r="D19" i="12"/>
  <c r="D26" i="12" s="1"/>
  <c r="C19" i="12"/>
  <c r="C26" i="12" s="1"/>
  <c r="N13" i="12"/>
  <c r="M13" i="12"/>
  <c r="L13" i="12"/>
  <c r="K13" i="12"/>
  <c r="J13" i="12"/>
  <c r="I13" i="12"/>
  <c r="H13" i="12"/>
  <c r="G13" i="12"/>
  <c r="F13" i="12"/>
  <c r="E13" i="12"/>
  <c r="D13" i="12"/>
  <c r="C13" i="12"/>
  <c r="N10" i="12"/>
  <c r="N17" i="12" s="1"/>
  <c r="N30" i="12" s="1"/>
  <c r="M10" i="12"/>
  <c r="M17" i="12" s="1"/>
  <c r="M30" i="12" s="1"/>
  <c r="L10" i="12"/>
  <c r="L17" i="12" s="1"/>
  <c r="L30" i="12" s="1"/>
  <c r="K10" i="12"/>
  <c r="K17" i="12" s="1"/>
  <c r="K30" i="12" s="1"/>
  <c r="J10" i="12"/>
  <c r="J17" i="12" s="1"/>
  <c r="J30" i="12" s="1"/>
  <c r="I10" i="12"/>
  <c r="I17" i="12" s="1"/>
  <c r="I30" i="12" s="1"/>
  <c r="H10" i="12"/>
  <c r="H17" i="12" s="1"/>
  <c r="H30" i="12" s="1"/>
  <c r="G10" i="12"/>
  <c r="G17" i="12" s="1"/>
  <c r="G30" i="12" s="1"/>
  <c r="F10" i="12"/>
  <c r="F17" i="12" s="1"/>
  <c r="F30" i="12" s="1"/>
  <c r="E10" i="12"/>
  <c r="E17" i="12" s="1"/>
  <c r="E30" i="12" s="1"/>
  <c r="D10" i="12"/>
  <c r="D17" i="12" s="1"/>
  <c r="D30" i="12" s="1"/>
  <c r="C10" i="12"/>
  <c r="C17" i="12" s="1"/>
  <c r="N35" i="11"/>
  <c r="M35" i="11"/>
  <c r="L35" i="11"/>
  <c r="K35" i="11"/>
  <c r="J35" i="11"/>
  <c r="I35" i="11"/>
  <c r="H35" i="11"/>
  <c r="G35" i="11"/>
  <c r="F35" i="11"/>
  <c r="E35" i="11"/>
  <c r="D35" i="11"/>
  <c r="C35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19" i="11"/>
  <c r="N26" i="11" s="1"/>
  <c r="M19" i="11"/>
  <c r="M26" i="11" s="1"/>
  <c r="L19" i="11"/>
  <c r="L26" i="11" s="1"/>
  <c r="K19" i="11"/>
  <c r="K26" i="11" s="1"/>
  <c r="J19" i="11"/>
  <c r="J26" i="11" s="1"/>
  <c r="I19" i="11"/>
  <c r="I26" i="11" s="1"/>
  <c r="H19" i="11"/>
  <c r="H26" i="11" s="1"/>
  <c r="G19" i="11"/>
  <c r="G26" i="11" s="1"/>
  <c r="F19" i="11"/>
  <c r="F26" i="11" s="1"/>
  <c r="E19" i="11"/>
  <c r="E26" i="11" s="1"/>
  <c r="D19" i="11"/>
  <c r="D26" i="11" s="1"/>
  <c r="C19" i="11"/>
  <c r="C26" i="11" s="1"/>
  <c r="N13" i="11"/>
  <c r="M13" i="11"/>
  <c r="L13" i="11"/>
  <c r="K13" i="11"/>
  <c r="J13" i="11"/>
  <c r="I13" i="11"/>
  <c r="H13" i="11"/>
  <c r="G13" i="11"/>
  <c r="F13" i="11"/>
  <c r="E13" i="11"/>
  <c r="D13" i="11"/>
  <c r="C13" i="11"/>
  <c r="N10" i="11"/>
  <c r="N17" i="11" s="1"/>
  <c r="N30" i="11" s="1"/>
  <c r="M10" i="11"/>
  <c r="M17" i="11" s="1"/>
  <c r="M30" i="11" s="1"/>
  <c r="L10" i="11"/>
  <c r="L17" i="11" s="1"/>
  <c r="L30" i="11" s="1"/>
  <c r="K10" i="11"/>
  <c r="K17" i="11" s="1"/>
  <c r="K30" i="11" s="1"/>
  <c r="J10" i="11"/>
  <c r="J17" i="11" s="1"/>
  <c r="J30" i="11" s="1"/>
  <c r="I10" i="11"/>
  <c r="I17" i="11" s="1"/>
  <c r="I30" i="11" s="1"/>
  <c r="H10" i="11"/>
  <c r="H17" i="11" s="1"/>
  <c r="H30" i="11" s="1"/>
  <c r="G10" i="11"/>
  <c r="G17" i="11" s="1"/>
  <c r="G30" i="11" s="1"/>
  <c r="F10" i="11"/>
  <c r="F17" i="11" s="1"/>
  <c r="F30" i="11" s="1"/>
  <c r="E10" i="11"/>
  <c r="E17" i="11" s="1"/>
  <c r="E30" i="11" s="1"/>
  <c r="D10" i="11"/>
  <c r="D17" i="11" s="1"/>
  <c r="D30" i="11" s="1"/>
  <c r="C10" i="11"/>
  <c r="C17" i="11" s="1"/>
  <c r="C30" i="11" s="1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M30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M17" i="9" s="1"/>
  <c r="M30" i="9" s="1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H30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L17" i="6" s="1"/>
  <c r="L30" i="6" s="1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H17" i="4" s="1"/>
  <c r="H30" i="4" s="1"/>
  <c r="G10" i="4"/>
  <c r="G17" i="4" s="1"/>
  <c r="G30" i="4" s="1"/>
  <c r="F10" i="4"/>
  <c r="F17" i="4" s="1"/>
  <c r="F30" i="4" s="1"/>
  <c r="E10" i="4"/>
  <c r="E17" i="4" s="1"/>
  <c r="E30" i="4" s="1"/>
  <c r="D10" i="4"/>
  <c r="D17" i="4" s="1"/>
  <c r="D30" i="4" s="1"/>
  <c r="C10" i="4"/>
  <c r="C17" i="4" s="1"/>
  <c r="C30" i="4" s="1"/>
  <c r="C30" i="12" l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D34" i="3"/>
  <c r="E34" i="3"/>
  <c r="F34" i="3"/>
  <c r="G34" i="3"/>
  <c r="H34" i="3"/>
  <c r="I34" i="3"/>
  <c r="J34" i="3"/>
  <c r="K34" i="3"/>
  <c r="L34" i="3"/>
  <c r="M34" i="3"/>
  <c r="N34" i="3"/>
  <c r="C34" i="3"/>
  <c r="D32" i="3"/>
  <c r="E32" i="3"/>
  <c r="F32" i="3"/>
  <c r="G32" i="3"/>
  <c r="H32" i="3"/>
  <c r="I32" i="3"/>
  <c r="J32" i="3"/>
  <c r="K32" i="3"/>
  <c r="L32" i="3"/>
  <c r="M32" i="3"/>
  <c r="N32" i="3"/>
  <c r="C32" i="3"/>
  <c r="D22" i="3" l="1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E26" i="3" s="1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E30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I30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</calcChain>
</file>

<file path=xl/sharedStrings.xml><?xml version="1.0" encoding="utf-8"?>
<sst xmlns="http://schemas.openxmlformats.org/spreadsheetml/2006/main" count="864" uniqueCount="110">
  <si>
    <t>Dataset Title:</t>
  </si>
  <si>
    <t>Time Period of Dataset:</t>
  </si>
  <si>
    <t>Mid-year 2018-2030</t>
  </si>
  <si>
    <t>Geographic Coverage:</t>
  </si>
  <si>
    <t>Contents</t>
  </si>
  <si>
    <t>Area Codes</t>
  </si>
  <si>
    <t>Aberdeen City</t>
  </si>
  <si>
    <t>Airyhall / Broomhill / Garthdee</t>
  </si>
  <si>
    <t>Bridge of Don</t>
  </si>
  <si>
    <t>Dyce / Bucksburn / Danestone</t>
  </si>
  <si>
    <t>George St - Harbour</t>
  </si>
  <si>
    <t>Hilton / Woodside / Stockethill</t>
  </si>
  <si>
    <t>Kincorth / Nigg / Cove</t>
  </si>
  <si>
    <t>Kingswells / Sheddocksley / Summerhill</t>
  </si>
  <si>
    <t>Lower Deeside</t>
  </si>
  <si>
    <t>Midstocket / Rosemount</t>
  </si>
  <si>
    <t>Northfield / Mastrick North</t>
  </si>
  <si>
    <t>Tillydrone / Seaton / Old Aberdeen</t>
  </si>
  <si>
    <t>Torry / Ferryhill</t>
  </si>
  <si>
    <t>Multi-Member Ward - Projection Geography</t>
  </si>
  <si>
    <t>Tab Name</t>
  </si>
  <si>
    <t>Airyhal</t>
  </si>
  <si>
    <t>BrdgeDon</t>
  </si>
  <si>
    <t>DyceBuck</t>
  </si>
  <si>
    <t>GeogHarb</t>
  </si>
  <si>
    <t>HazleAsh</t>
  </si>
  <si>
    <t>HiltWood</t>
  </si>
  <si>
    <t>Kincorth</t>
  </si>
  <si>
    <t>Kingswel</t>
  </si>
  <si>
    <t>LowerDee</t>
  </si>
  <si>
    <t>Midstock</t>
  </si>
  <si>
    <t>Nrthfild</t>
  </si>
  <si>
    <t>Tillydrn</t>
  </si>
  <si>
    <t>TorFerry</t>
  </si>
  <si>
    <t>Components of change (mid-year to mid-year)</t>
  </si>
  <si>
    <t>Population Projections for Sub-Council Areas (2018-based)</t>
  </si>
  <si>
    <t>Aberdeen City Multi-Member Wards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</si>
  <si>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</si>
  <si>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</si>
  <si>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</si>
  <si>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</si>
  <si>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</si>
  <si>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</si>
  <si>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</si>
  <si>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</si>
  <si>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</si>
  <si>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</si>
  <si>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</si>
  <si>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</si>
  <si>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</si>
  <si>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</si>
  <si>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</si>
  <si>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</si>
  <si>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</si>
  <si>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</si>
  <si>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</si>
  <si>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Summary table for Aberdeen City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</si>
  <si>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</si>
  <si>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</si>
  <si>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</si>
  <si>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</si>
  <si>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</si>
  <si>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</si>
  <si>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</si>
  <si>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</si>
  <si>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</si>
  <si>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</si>
  <si>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</si>
  <si>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</si>
  <si>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</si>
  <si>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</si>
  <si>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</si>
  <si>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</si>
  <si>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</si>
  <si>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</si>
  <si>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</si>
  <si>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</si>
  <si>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</si>
  <si>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Summary table for Airyhall / Broomhill / Garthdee</t>
  </si>
  <si>
    <t>Note</t>
  </si>
  <si>
    <t>These are not whole numbers due to the way the software POPGROUP works.</t>
  </si>
  <si>
    <t>Summary table for Bridge of Don</t>
  </si>
  <si>
    <t>Summary table for Kingswells / Sheddocksley / Summerhill</t>
  </si>
  <si>
    <t>Summary table for Lower Deeside</t>
  </si>
  <si>
    <t>Summary table for Midstocket / Rosemount</t>
  </si>
  <si>
    <t>Summary table for Northfield / Mastrick North</t>
  </si>
  <si>
    <t>Summary table for Tillydrone / Seaton / Old Aberdeen</t>
  </si>
  <si>
    <t>Summary table for Torry / Ferryhill</t>
  </si>
  <si>
    <t>List of tab names and full area names</t>
  </si>
  <si>
    <t>2018-based population projections for sub-council areas - Summary Table, 2018-2030</t>
  </si>
  <si>
    <t>2018-based principal population projection summary table - Aberdeen City</t>
  </si>
  <si>
    <t>2018-based principal population projection summary table -  Airyhall / Broomhill / Garthdee</t>
  </si>
  <si>
    <t>2018-based principal population projection summary table - Bridge of Don</t>
  </si>
  <si>
    <t>2018-based principal population projection summary table - Dyce / Bucksburn / Danestone</t>
  </si>
  <si>
    <t>2018-based principal population projection summary table - George St-Harbour</t>
  </si>
  <si>
    <t>2018-based principal population projection summary table - Hilton / Woodside / Stockethill</t>
  </si>
  <si>
    <t>2018-based principal population projection summary table - Kincorth / Nigg / Cove</t>
  </si>
  <si>
    <t>2018-based principal population projection summary table - Kingswells / Sheddocksley / Summerhill</t>
  </si>
  <si>
    <t>2018-based principal population projection summary table - Lower Deeside</t>
  </si>
  <si>
    <t>2018-based principal population projection summary table - Midstocket / Rosemount</t>
  </si>
  <si>
    <t>2018-based principal population projection summary table - Northfield / Mastrick North</t>
  </si>
  <si>
    <t>2018-based principal population projection summary table - Tillydrone / Seaton / Old Aberdeen</t>
  </si>
  <si>
    <t>2018-based principal population projection summary table - Torry / Ferryhill</t>
  </si>
  <si>
    <t>Summary table for Dyce / Bucksburn / Danestone</t>
  </si>
  <si>
    <t>Summary table for George St - Harbour</t>
  </si>
  <si>
    <t>Summary table for Hilton / Woodside / Stockethill</t>
  </si>
  <si>
    <t>Summary table for Kincorth / Nigg / Cove</t>
  </si>
  <si>
    <t>Hazlehead / Queens Cross / Countesswells</t>
  </si>
  <si>
    <t>2018-based principal population projection summary table - Hazlehead / Queens Cross / Countesswells</t>
  </si>
  <si>
    <t>Summary table for Hazlehead / Queens Cross / Countesswells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</si>
</sst>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0" fontId="13" fillId="0" borderId="0" xfId="0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2"/>
  <sheetViews>
    <sheetView tabSelected="1" workbookViewId="0">
      <selection activeCell="A14" sqref="A14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89</v>
      </c>
    </row>
    <row r="3" spans="1:4" ht="15.75" x14ac:dyDescent="0.25">
      <c r="A3" s="2" t="s">
        <v>0</v>
      </c>
      <c r="B3" s="1" t="s">
        <v>89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36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88</v>
      </c>
    </row>
    <row r="9" spans="1:4" x14ac:dyDescent="0.25">
      <c r="A9" s="1" t="s">
        <v>6</v>
      </c>
      <c r="D9" s="55" t="s">
        <v>90</v>
      </c>
    </row>
    <row r="10" spans="1:4" x14ac:dyDescent="0.25">
      <c r="A10" s="1" t="s">
        <v>7</v>
      </c>
      <c r="D10" s="55" t="s">
        <v>91</v>
      </c>
    </row>
    <row r="11" spans="1:4" x14ac:dyDescent="0.25">
      <c r="A11" s="1" t="s">
        <v>8</v>
      </c>
      <c r="D11" s="55" t="s">
        <v>92</v>
      </c>
    </row>
    <row r="12" spans="1:4" x14ac:dyDescent="0.25">
      <c r="A12" s="1" t="s">
        <v>9</v>
      </c>
      <c r="D12" s="55" t="s">
        <v>93</v>
      </c>
    </row>
    <row r="13" spans="1:4" x14ac:dyDescent="0.25">
      <c r="A13" s="1" t="s">
        <v>10</v>
      </c>
      <c r="D13" s="55" t="s">
        <v>94</v>
      </c>
    </row>
    <row r="14" spans="1:4" x14ac:dyDescent="0.25">
      <c r="A14" s="64" t="s">
        <v>107</v>
      </c>
      <c r="D14" s="55" t="s">
        <v>108</v>
      </c>
    </row>
    <row r="15" spans="1:4" x14ac:dyDescent="0.25">
      <c r="A15" s="1" t="s">
        <v>11</v>
      </c>
      <c r="D15" s="55" t="s">
        <v>95</v>
      </c>
    </row>
    <row r="16" spans="1:4" x14ac:dyDescent="0.25">
      <c r="A16" s="1" t="s">
        <v>12</v>
      </c>
      <c r="D16" s="55" t="s">
        <v>96</v>
      </c>
    </row>
    <row r="17" spans="1:4" x14ac:dyDescent="0.25">
      <c r="A17" s="1" t="s">
        <v>13</v>
      </c>
      <c r="D17" s="55" t="s">
        <v>97</v>
      </c>
    </row>
    <row r="18" spans="1:4" x14ac:dyDescent="0.25">
      <c r="A18" s="1" t="s">
        <v>14</v>
      </c>
      <c r="D18" s="55" t="s">
        <v>98</v>
      </c>
    </row>
    <row r="19" spans="1:4" x14ac:dyDescent="0.25">
      <c r="A19" s="1" t="s">
        <v>15</v>
      </c>
      <c r="D19" s="55" t="s">
        <v>99</v>
      </c>
    </row>
    <row r="20" spans="1:4" x14ac:dyDescent="0.25">
      <c r="A20" s="1" t="s">
        <v>16</v>
      </c>
      <c r="D20" s="55" t="s">
        <v>100</v>
      </c>
    </row>
    <row r="21" spans="1:4" x14ac:dyDescent="0.25">
      <c r="A21" s="1" t="s">
        <v>17</v>
      </c>
      <c r="D21" s="55" t="s">
        <v>101</v>
      </c>
    </row>
    <row r="22" spans="1:4" x14ac:dyDescent="0.25">
      <c r="A22" s="1" t="s">
        <v>18</v>
      </c>
      <c r="D22" s="55" t="s">
        <v>102</v>
      </c>
    </row>
  </sheetData>
  <hyperlinks>
    <hyperlink ref="D8" location="'Area Codes'!A1" display="List of tab names and full area names" xr:uid="{BE5125AB-85E8-4CB8-8948-AE6F703B5CC8}"/>
    <hyperlink ref="D9" location="'Aberdeen City'!A1" display="2018-based principal population projection summary table - Aberdeen City" xr:uid="{8C13A383-8A2F-4E4C-ADE7-42713AD6A7C8}"/>
    <hyperlink ref="D10:D22" location="'Aberdeen City'!A1" display="2018-based principal population projection summary table - Aberdeen City" xr:uid="{17A158A8-A0EB-40E8-8F57-8EE5E1B6227A}"/>
    <hyperlink ref="D10" location="Airyhal!A1" display="2018-based principal population projection summary table -  Airyhall / Broomhill / Garthdee" xr:uid="{EBE67AB4-B547-4A5A-A4B1-0D8E956FFDCC}"/>
    <hyperlink ref="D11" location="BrdgeDon!A1" display="2018-based principal population projection summary table - Bridge of Don" xr:uid="{E1B18499-F634-4753-B982-D88ED63873AE}"/>
    <hyperlink ref="D12" location="DyceBuck!A1" display="2018-based principal population projection summary table - Dyce / Bucksburn / Danestone" xr:uid="{C4B50ADF-354F-4822-88CB-2FB03FE9CA6E}"/>
    <hyperlink ref="D13" location="GeogHarb!A1" display="2018-based principal population projection summary table - George St-Harbour" xr:uid="{0F36F2A4-F883-4E29-A8DB-11A050E9D77B}"/>
    <hyperlink ref="D14" location="HazleAsh!A1" display="2018-based principal population projection summary table - Hazlehead / Queens Cross / Countesswells" xr:uid="{7EC15C19-EE2C-4ABB-B393-DADEBF6BF999}"/>
    <hyperlink ref="D15" location="HiltWood!A1" display="2018-based principal population projection summary table - Hilton / Woodside / Stockethill" xr:uid="{F816666B-5353-4820-B77B-D590E3FDED93}"/>
    <hyperlink ref="D16" location="Kincorth!A1" display="2018-based principal population projection summary table - Kincorth / Nigg / Cove" xr:uid="{9602A636-BBF9-4DEE-B37C-99CBB204962B}"/>
    <hyperlink ref="D17" location="Kingswel!A1" display="2018-based principal population projection summary table - Kingswells / Sheddocksley / Summerhill" xr:uid="{FA6AE335-210B-43A8-955B-6E4061BBAA98}"/>
    <hyperlink ref="D18" location="LowerDee!A1" display="2018-based principal population projection summary table - Lower Deeside" xr:uid="{C3C43296-E3B1-4C50-8ECD-384F50434CC3}"/>
    <hyperlink ref="D19" location="Midstock!A1" display="2018-based principal population projection summary table - Midstocket / Rosemount" xr:uid="{F2672562-7D70-48A8-B164-B9DC529A0EBC}"/>
    <hyperlink ref="D20" location="Nrthfild!A1" display="2018-based principal population projection summary table - Northfield / Mastrick North" xr:uid="{2E54B9FA-E03A-4FEA-B610-51B95DEF08A8}"/>
    <hyperlink ref="D21" location="Tillydrn!A1" display="2018-based principal population projection summary table - Tillydrone / Seaton / Old Aberdeen" xr:uid="{11371946-A574-44F1-9F40-311903DA72C8}"/>
    <hyperlink ref="D22" location="TorFerry!A1" display="2018-based principal population projection summary table - Torry / Ferryhill" xr:uid="{50FEE6C1-015B-4D86-B6E8-5E7BCB73F80B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35</v>
      </c>
      <c r="B1" s="56"/>
      <c r="C1" s="56"/>
      <c r="D1" s="56"/>
      <c r="E1" s="56"/>
    </row>
    <row r="2" spans="1:14" x14ac:dyDescent="0.25">
      <c r="A2" s="57" t="s">
        <v>106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34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44</v>
      </c>
      <c r="D6" s="36" t="s">
        <v>45</v>
      </c>
      <c r="E6" s="36" t="s">
        <v>46</v>
      </c>
      <c r="F6" s="36" t="s">
        <v>47</v>
      </c>
      <c r="G6" s="36" t="s">
        <v>48</v>
      </c>
      <c r="H6" s="36" t="s">
        <v>49</v>
      </c>
      <c r="I6" s="36" t="s">
        <v>50</v>
      </c>
      <c r="J6" s="36" t="s">
        <v>51</v>
      </c>
      <c r="K6" s="36" t="s">
        <v>52</v>
      </c>
      <c r="L6" s="36" t="s">
        <v>53</v>
      </c>
      <c r="M6" s="36" t="s">
        <v>54</v>
      </c>
      <c r="N6" s="36" t="s">
        <v>55</v>
      </c>
    </row>
    <row r="7" spans="1:14" ht="15.75" thickBot="1" x14ac:dyDescent="0.3"/>
    <row r="8" spans="1:14" ht="16.5" thickTop="1" thickBot="1" x14ac:dyDescent="0.3">
      <c r="A8" s="59" t="s">
        <v>37</v>
      </c>
      <c r="B8" s="59"/>
      <c r="C8" s="21">
        <v>16383</v>
      </c>
      <c r="D8" s="21">
        <v>16472.605731192991</v>
      </c>
      <c r="E8" s="21">
        <v>16560.916564082228</v>
      </c>
      <c r="F8" s="21">
        <v>16656.833246783281</v>
      </c>
      <c r="G8" s="21">
        <v>16764.555215590561</v>
      </c>
      <c r="H8" s="21">
        <v>16880.195639955862</v>
      </c>
      <c r="I8" s="21">
        <v>16997.657592697182</v>
      </c>
      <c r="J8" s="21">
        <v>17118.998339423226</v>
      </c>
      <c r="K8" s="21">
        <v>17243.499599891944</v>
      </c>
      <c r="L8" s="21">
        <v>17368.347601504636</v>
      </c>
      <c r="M8" s="21">
        <v>17493.845538005517</v>
      </c>
      <c r="N8" s="21">
        <v>17620.720785135556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62</v>
      </c>
      <c r="B10" s="25"/>
      <c r="C10" s="26">
        <f>SUM(C11:C12)</f>
        <v>187.37591745757408</v>
      </c>
      <c r="D10" s="26">
        <f t="shared" ref="D10:N10" si="0">SUM(D11:D12)</f>
        <v>190.59230664552359</v>
      </c>
      <c r="E10" s="26">
        <f t="shared" si="0"/>
        <v>190.36333871540958</v>
      </c>
      <c r="F10" s="26">
        <f t="shared" si="0"/>
        <v>190.73182197940017</v>
      </c>
      <c r="G10" s="26">
        <f t="shared" si="0"/>
        <v>191.1490051533799</v>
      </c>
      <c r="H10" s="26">
        <f t="shared" si="0"/>
        <v>191.80779278045375</v>
      </c>
      <c r="I10" s="26">
        <f t="shared" si="0"/>
        <v>192.21918568882279</v>
      </c>
      <c r="J10" s="26">
        <f t="shared" si="0"/>
        <v>192.00831399028638</v>
      </c>
      <c r="K10" s="26">
        <f t="shared" si="0"/>
        <v>191.84241885662212</v>
      </c>
      <c r="L10" s="26">
        <f t="shared" si="0"/>
        <v>191.82339286316238</v>
      </c>
      <c r="M10" s="26">
        <f t="shared" si="0"/>
        <v>191.3244788962844</v>
      </c>
      <c r="N10" s="26">
        <f t="shared" si="0"/>
        <v>190.65303454446374</v>
      </c>
    </row>
    <row r="11" spans="1:14" x14ac:dyDescent="0.25">
      <c r="A11" s="20" t="s">
        <v>63</v>
      </c>
      <c r="B11" s="18"/>
      <c r="C11" s="22">
        <v>95.786052550448076</v>
      </c>
      <c r="D11" s="22">
        <v>97.590471717462862</v>
      </c>
      <c r="E11" s="22">
        <v>97.513328799538328</v>
      </c>
      <c r="F11" s="22">
        <v>97.56406142031372</v>
      </c>
      <c r="G11" s="22">
        <v>97.974579771440901</v>
      </c>
      <c r="H11" s="22">
        <v>98.160458658232201</v>
      </c>
      <c r="I11" s="22">
        <v>98.522202432016442</v>
      </c>
      <c r="J11" s="22">
        <v>98.261516149939084</v>
      </c>
      <c r="K11" s="22">
        <v>98.284679488608816</v>
      </c>
      <c r="L11" s="22">
        <v>98.108832067461265</v>
      </c>
      <c r="M11" s="22">
        <v>97.958133194897613</v>
      </c>
      <c r="N11" s="22">
        <v>97.717575206651304</v>
      </c>
    </row>
    <row r="12" spans="1:14" x14ac:dyDescent="0.25">
      <c r="A12" s="27" t="s">
        <v>64</v>
      </c>
      <c r="B12" s="28"/>
      <c r="C12" s="29">
        <v>91.589864907126</v>
      </c>
      <c r="D12" s="29">
        <v>93.001834928060731</v>
      </c>
      <c r="E12" s="29">
        <v>92.850009915871254</v>
      </c>
      <c r="F12" s="29">
        <v>93.167760559086446</v>
      </c>
      <c r="G12" s="29">
        <v>93.174425381939002</v>
      </c>
      <c r="H12" s="29">
        <v>93.647334122221551</v>
      </c>
      <c r="I12" s="29">
        <v>93.696983256806348</v>
      </c>
      <c r="J12" s="29">
        <v>93.746797840347298</v>
      </c>
      <c r="K12" s="29">
        <v>93.557739368013301</v>
      </c>
      <c r="L12" s="29">
        <v>93.714560795701118</v>
      </c>
      <c r="M12" s="29">
        <v>93.366345701386791</v>
      </c>
      <c r="N12" s="29">
        <v>92.935459337812432</v>
      </c>
    </row>
    <row r="13" spans="1:14" x14ac:dyDescent="0.25">
      <c r="A13" s="33" t="s">
        <v>65</v>
      </c>
      <c r="B13" s="18"/>
      <c r="C13" s="26">
        <f>SUM(C14:C15)</f>
        <v>154.0419450092582</v>
      </c>
      <c r="D13" s="26">
        <f t="shared" ref="D13:N13" si="1">SUM(D14:D15)</f>
        <v>158.39193197007791</v>
      </c>
      <c r="E13" s="26">
        <f t="shared" si="1"/>
        <v>156.93765583959828</v>
      </c>
      <c r="F13" s="26">
        <f t="shared" si="1"/>
        <v>159.65160962216873</v>
      </c>
      <c r="G13" s="26">
        <f t="shared" si="1"/>
        <v>158.02339148256061</v>
      </c>
      <c r="H13" s="26">
        <f t="shared" si="1"/>
        <v>158.56365484614307</v>
      </c>
      <c r="I13" s="26">
        <f t="shared" si="1"/>
        <v>158.66931248527487</v>
      </c>
      <c r="J13" s="26">
        <f t="shared" si="1"/>
        <v>158.11944737339797</v>
      </c>
      <c r="K13" s="26">
        <f t="shared" si="1"/>
        <v>158.19574804092568</v>
      </c>
      <c r="L13" s="26">
        <f t="shared" si="1"/>
        <v>158.48835767704657</v>
      </c>
      <c r="M13" s="26">
        <f t="shared" si="1"/>
        <v>156.90205125845853</v>
      </c>
      <c r="N13" s="26">
        <f t="shared" si="1"/>
        <v>158.59151777064159</v>
      </c>
    </row>
    <row r="14" spans="1:14" x14ac:dyDescent="0.25">
      <c r="A14" s="20" t="s">
        <v>66</v>
      </c>
      <c r="B14" s="18"/>
      <c r="C14" s="22">
        <v>78.601267853322355</v>
      </c>
      <c r="D14" s="22">
        <v>79.929083958343753</v>
      </c>
      <c r="E14" s="22">
        <v>78.929336546084642</v>
      </c>
      <c r="F14" s="22">
        <v>80.016443879945271</v>
      </c>
      <c r="G14" s="22">
        <v>78.899868096887388</v>
      </c>
      <c r="H14" s="22">
        <v>78.929907361558122</v>
      </c>
      <c r="I14" s="22">
        <v>78.870658490117989</v>
      </c>
      <c r="J14" s="22">
        <v>78.34123312514609</v>
      </c>
      <c r="K14" s="22">
        <v>78.385313477246328</v>
      </c>
      <c r="L14" s="22">
        <v>78.466202790389602</v>
      </c>
      <c r="M14" s="22">
        <v>77.797146884063721</v>
      </c>
      <c r="N14" s="22">
        <v>78.68460664900546</v>
      </c>
    </row>
    <row r="15" spans="1:14" x14ac:dyDescent="0.25">
      <c r="A15" s="10" t="s">
        <v>67</v>
      </c>
      <c r="B15" s="12"/>
      <c r="C15" s="23">
        <v>75.440677155935859</v>
      </c>
      <c r="D15" s="23">
        <v>78.462848011734138</v>
      </c>
      <c r="E15" s="23">
        <v>78.008319293513651</v>
      </c>
      <c r="F15" s="23">
        <v>79.63516574222345</v>
      </c>
      <c r="G15" s="23">
        <v>79.123523385673224</v>
      </c>
      <c r="H15" s="23">
        <v>79.633747484584944</v>
      </c>
      <c r="I15" s="23">
        <v>79.798653995156897</v>
      </c>
      <c r="J15" s="23">
        <v>79.778214248251899</v>
      </c>
      <c r="K15" s="23">
        <v>79.810434563679351</v>
      </c>
      <c r="L15" s="23">
        <v>80.022154886656978</v>
      </c>
      <c r="M15" s="23">
        <v>79.10490437439482</v>
      </c>
      <c r="N15" s="23">
        <v>79.906911121636128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38</v>
      </c>
      <c r="B17" s="15"/>
      <c r="C17" s="32">
        <f>C10-C13</f>
        <v>33.333972448315876</v>
      </c>
      <c r="D17" s="32">
        <f t="shared" ref="D17:N17" si="2">D10-D13</f>
        <v>32.200374675445687</v>
      </c>
      <c r="E17" s="32">
        <f t="shared" si="2"/>
        <v>33.425682875811304</v>
      </c>
      <c r="F17" s="32">
        <f t="shared" si="2"/>
        <v>31.080212357231431</v>
      </c>
      <c r="G17" s="32">
        <f t="shared" si="2"/>
        <v>33.125613670819291</v>
      </c>
      <c r="H17" s="32">
        <f t="shared" si="2"/>
        <v>33.244137934310686</v>
      </c>
      <c r="I17" s="32">
        <f t="shared" si="2"/>
        <v>33.549873203547918</v>
      </c>
      <c r="J17" s="32">
        <f t="shared" si="2"/>
        <v>33.888866616888407</v>
      </c>
      <c r="K17" s="32">
        <f t="shared" si="2"/>
        <v>33.646670815696439</v>
      </c>
      <c r="L17" s="32">
        <f t="shared" si="2"/>
        <v>33.335035186115817</v>
      </c>
      <c r="M17" s="32">
        <f t="shared" si="2"/>
        <v>34.422427637825876</v>
      </c>
      <c r="N17" s="32">
        <f t="shared" si="2"/>
        <v>32.061516773822149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68</v>
      </c>
      <c r="B19" s="63"/>
      <c r="C19" s="26">
        <f>SUM(C20:C21)</f>
        <v>669.91119176617531</v>
      </c>
      <c r="D19" s="26">
        <f t="shared" ref="D19:N19" si="3">SUM(D20:D21)</f>
        <v>670.31184022299203</v>
      </c>
      <c r="E19" s="26">
        <f t="shared" si="3"/>
        <v>674.58288199261892</v>
      </c>
      <c r="F19" s="26">
        <f t="shared" si="3"/>
        <v>683.12078479618458</v>
      </c>
      <c r="G19" s="26">
        <f t="shared" si="3"/>
        <v>686.85525565169803</v>
      </c>
      <c r="H19" s="26">
        <f t="shared" si="3"/>
        <v>687.33033994269317</v>
      </c>
      <c r="I19" s="26">
        <f t="shared" si="3"/>
        <v>688.70518236263649</v>
      </c>
      <c r="J19" s="26">
        <f t="shared" si="3"/>
        <v>689.61682118612453</v>
      </c>
      <c r="K19" s="26">
        <f t="shared" si="3"/>
        <v>689.81949937132731</v>
      </c>
      <c r="L19" s="26">
        <f t="shared" si="3"/>
        <v>690.0642941406079</v>
      </c>
      <c r="M19" s="26">
        <f t="shared" si="3"/>
        <v>689.996960379504</v>
      </c>
      <c r="N19" s="26">
        <f t="shared" si="3"/>
        <v>690.87641010675634</v>
      </c>
    </row>
    <row r="20" spans="1:14" x14ac:dyDescent="0.25">
      <c r="A20" s="60" t="s">
        <v>69</v>
      </c>
      <c r="B20" s="60"/>
      <c r="C20" s="22">
        <v>343.4627921996605</v>
      </c>
      <c r="D20" s="22">
        <v>344.86099125015988</v>
      </c>
      <c r="E20" s="22">
        <v>347.8678278535337</v>
      </c>
      <c r="F20" s="22">
        <v>352.2936878391709</v>
      </c>
      <c r="G20" s="22">
        <v>353.61534462299198</v>
      </c>
      <c r="H20" s="22">
        <v>353.68387554777752</v>
      </c>
      <c r="I20" s="22">
        <v>352.66653081685683</v>
      </c>
      <c r="J20" s="22">
        <v>353.16776228994411</v>
      </c>
      <c r="K20" s="22">
        <v>352.66647891031181</v>
      </c>
      <c r="L20" s="22">
        <v>352.54345371134582</v>
      </c>
      <c r="M20" s="22">
        <v>352.68850587519444</v>
      </c>
      <c r="N20" s="22">
        <v>353.14618593548818</v>
      </c>
    </row>
    <row r="21" spans="1:14" x14ac:dyDescent="0.25">
      <c r="A21" s="27" t="s">
        <v>70</v>
      </c>
      <c r="B21" s="27"/>
      <c r="C21" s="29">
        <v>326.44839956651475</v>
      </c>
      <c r="D21" s="29">
        <v>325.45084897283215</v>
      </c>
      <c r="E21" s="29">
        <v>326.71505413908517</v>
      </c>
      <c r="F21" s="29">
        <v>330.82709695701362</v>
      </c>
      <c r="G21" s="29">
        <v>333.23991102870605</v>
      </c>
      <c r="H21" s="29">
        <v>333.64646439491565</v>
      </c>
      <c r="I21" s="29">
        <v>336.03865154577966</v>
      </c>
      <c r="J21" s="29">
        <v>336.44905889618042</v>
      </c>
      <c r="K21" s="29">
        <v>337.15302046101556</v>
      </c>
      <c r="L21" s="29">
        <v>337.52084042926208</v>
      </c>
      <c r="M21" s="29">
        <v>337.30845450430957</v>
      </c>
      <c r="N21" s="29">
        <v>337.73022417126822</v>
      </c>
    </row>
    <row r="22" spans="1:14" x14ac:dyDescent="0.25">
      <c r="A22" s="63" t="s">
        <v>73</v>
      </c>
      <c r="B22" s="63"/>
      <c r="C22" s="26">
        <f>SUM(C23:C24)</f>
        <v>613.63943302150165</v>
      </c>
      <c r="D22" s="26">
        <f t="shared" ref="D22:N22" si="4">SUM(D23:D24)</f>
        <v>614.20138200919723</v>
      </c>
      <c r="E22" s="26">
        <f t="shared" si="4"/>
        <v>612.09188216737846</v>
      </c>
      <c r="F22" s="26">
        <f t="shared" si="4"/>
        <v>606.47902834613774</v>
      </c>
      <c r="G22" s="26">
        <f t="shared" si="4"/>
        <v>604.34044495721469</v>
      </c>
      <c r="H22" s="26">
        <f t="shared" si="4"/>
        <v>603.11252513568468</v>
      </c>
      <c r="I22" s="26">
        <f t="shared" si="4"/>
        <v>600.91430884014096</v>
      </c>
      <c r="J22" s="26">
        <f t="shared" si="4"/>
        <v>599.0044273342919</v>
      </c>
      <c r="K22" s="26">
        <f t="shared" si="4"/>
        <v>598.61816857433314</v>
      </c>
      <c r="L22" s="26">
        <f t="shared" si="4"/>
        <v>597.9013928258463</v>
      </c>
      <c r="M22" s="26">
        <f t="shared" si="4"/>
        <v>597.54414088728277</v>
      </c>
      <c r="N22" s="26">
        <f t="shared" si="4"/>
        <v>597.72195202059675</v>
      </c>
    </row>
    <row r="23" spans="1:14" x14ac:dyDescent="0.25">
      <c r="A23" s="60" t="s">
        <v>71</v>
      </c>
      <c r="B23" s="60"/>
      <c r="C23" s="23">
        <v>312.96557132735711</v>
      </c>
      <c r="D23" s="22">
        <v>312.05542496911789</v>
      </c>
      <c r="E23" s="22">
        <v>310.03968663597175</v>
      </c>
      <c r="F23" s="22">
        <v>307.50303567159131</v>
      </c>
      <c r="G23" s="22">
        <v>307.11240497384648</v>
      </c>
      <c r="H23" s="22">
        <v>307.38236811095658</v>
      </c>
      <c r="I23" s="22">
        <v>307.0835302573451</v>
      </c>
      <c r="J23" s="22">
        <v>306.5330827079888</v>
      </c>
      <c r="K23" s="22">
        <v>307.74654691744962</v>
      </c>
      <c r="L23" s="22">
        <v>307.06522246771203</v>
      </c>
      <c r="M23" s="22">
        <v>306.98041337999211</v>
      </c>
      <c r="N23" s="22">
        <v>307.07566977857005</v>
      </c>
    </row>
    <row r="24" spans="1:14" x14ac:dyDescent="0.25">
      <c r="A24" s="10" t="s">
        <v>72</v>
      </c>
      <c r="B24" s="10"/>
      <c r="C24" s="23">
        <v>300.67386169414459</v>
      </c>
      <c r="D24" s="23">
        <v>302.1459570400794</v>
      </c>
      <c r="E24" s="23">
        <v>302.05219553140671</v>
      </c>
      <c r="F24" s="23">
        <v>298.97599267454649</v>
      </c>
      <c r="G24" s="23">
        <v>297.22803998336815</v>
      </c>
      <c r="H24" s="23">
        <v>295.7301570247281</v>
      </c>
      <c r="I24" s="23">
        <v>293.83077858279586</v>
      </c>
      <c r="J24" s="23">
        <v>292.47134462630316</v>
      </c>
      <c r="K24" s="23">
        <v>290.87162165688352</v>
      </c>
      <c r="L24" s="23">
        <v>290.83617035813427</v>
      </c>
      <c r="M24" s="23">
        <v>290.56372750729071</v>
      </c>
      <c r="N24" s="23">
        <v>290.6462822420267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39</v>
      </c>
      <c r="B26" s="62"/>
      <c r="C26" s="32">
        <f>C19-C22</f>
        <v>56.271758744673662</v>
      </c>
      <c r="D26" s="32">
        <f t="shared" ref="D26:N26" si="5">D19-D22</f>
        <v>56.1104582137948</v>
      </c>
      <c r="E26" s="32">
        <f t="shared" si="5"/>
        <v>62.490999825240465</v>
      </c>
      <c r="F26" s="32">
        <f t="shared" si="5"/>
        <v>76.641756450046842</v>
      </c>
      <c r="G26" s="32">
        <f t="shared" si="5"/>
        <v>82.514810694483344</v>
      </c>
      <c r="H26" s="32">
        <f t="shared" si="5"/>
        <v>84.217814807008494</v>
      </c>
      <c r="I26" s="32">
        <f t="shared" si="5"/>
        <v>87.790873522495531</v>
      </c>
      <c r="J26" s="32">
        <f t="shared" si="5"/>
        <v>90.612393851832621</v>
      </c>
      <c r="K26" s="32">
        <f t="shared" si="5"/>
        <v>91.201330796994171</v>
      </c>
      <c r="L26" s="32">
        <f t="shared" si="5"/>
        <v>92.162901314761598</v>
      </c>
      <c r="M26" s="32">
        <f t="shared" si="5"/>
        <v>92.452819492221238</v>
      </c>
      <c r="N26" s="32">
        <f t="shared" si="5"/>
        <v>93.154458086159593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57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40</v>
      </c>
      <c r="B30" s="62"/>
      <c r="C30" s="32">
        <f>C17+C26+C28</f>
        <v>89.605731192989538</v>
      </c>
      <c r="D30" s="32">
        <f t="shared" ref="D30:N30" si="6">D17+D26+D28</f>
        <v>88.310832889240487</v>
      </c>
      <c r="E30" s="32">
        <f t="shared" si="6"/>
        <v>95.916682701051769</v>
      </c>
      <c r="F30" s="32">
        <f t="shared" si="6"/>
        <v>107.72196880727827</v>
      </c>
      <c r="G30" s="32">
        <f t="shared" si="6"/>
        <v>115.64042436530264</v>
      </c>
      <c r="H30" s="32">
        <f t="shared" si="6"/>
        <v>117.46195274131918</v>
      </c>
      <c r="I30" s="32">
        <f t="shared" si="6"/>
        <v>121.34074672604345</v>
      </c>
      <c r="J30" s="32">
        <f t="shared" si="6"/>
        <v>124.50126046872103</v>
      </c>
      <c r="K30" s="32">
        <f t="shared" si="6"/>
        <v>124.84800161269061</v>
      </c>
      <c r="L30" s="32">
        <f t="shared" si="6"/>
        <v>125.49793650087742</v>
      </c>
      <c r="M30" s="32">
        <f t="shared" si="6"/>
        <v>126.87524713004711</v>
      </c>
      <c r="N30" s="32">
        <f t="shared" si="6"/>
        <v>125.21597485998174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41</v>
      </c>
      <c r="B32" s="59"/>
      <c r="C32" s="21">
        <v>16472.605731192991</v>
      </c>
      <c r="D32" s="21">
        <v>16560.916564082228</v>
      </c>
      <c r="E32" s="21">
        <v>16656.833246783281</v>
      </c>
      <c r="F32" s="21">
        <v>16764.555215590561</v>
      </c>
      <c r="G32" s="21">
        <v>16880.195639955862</v>
      </c>
      <c r="H32" s="21">
        <v>16997.657592697182</v>
      </c>
      <c r="I32" s="21">
        <v>17118.998339423226</v>
      </c>
      <c r="J32" s="21">
        <v>17243.499599891944</v>
      </c>
      <c r="K32" s="21">
        <v>17368.347601504636</v>
      </c>
      <c r="L32" s="21">
        <v>17493.845538005517</v>
      </c>
      <c r="M32" s="21">
        <v>17620.720785135556</v>
      </c>
      <c r="N32" s="21">
        <v>17745.936759995544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42</v>
      </c>
      <c r="B34" s="38"/>
      <c r="C34" s="39">
        <f>(C32/C8)-1</f>
        <v>5.4694336319960346E-3</v>
      </c>
      <c r="D34" s="39">
        <f t="shared" ref="D34:N34" si="7">(D32/D8)-1</f>
        <v>5.361072457529259E-3</v>
      </c>
      <c r="E34" s="39">
        <f t="shared" si="7"/>
        <v>5.791749649236122E-3</v>
      </c>
      <c r="F34" s="39">
        <f t="shared" si="7"/>
        <v>6.4671337709454324E-3</v>
      </c>
      <c r="G34" s="39">
        <f t="shared" si="7"/>
        <v>6.8979118669225681E-3</v>
      </c>
      <c r="H34" s="39">
        <f t="shared" si="7"/>
        <v>6.9585658393249705E-3</v>
      </c>
      <c r="I34" s="39">
        <f t="shared" si="7"/>
        <v>7.1386746123287548E-3</v>
      </c>
      <c r="J34" s="39">
        <f t="shared" si="7"/>
        <v>7.272695399590301E-3</v>
      </c>
      <c r="K34" s="39">
        <f t="shared" si="7"/>
        <v>7.2402937054305561E-3</v>
      </c>
      <c r="L34" s="39">
        <f t="shared" si="7"/>
        <v>7.2256693256189664E-3</v>
      </c>
      <c r="M34" s="39">
        <f t="shared" si="7"/>
        <v>7.2525647293730788E-3</v>
      </c>
      <c r="N34" s="39">
        <f t="shared" si="7"/>
        <v>7.1061777998104869E-3</v>
      </c>
    </row>
    <row r="35" spans="1:14" ht="15.75" thickBot="1" x14ac:dyDescent="0.3">
      <c r="A35" s="40" t="s">
        <v>43</v>
      </c>
      <c r="B35" s="41"/>
      <c r="C35" s="42">
        <f>(C32/$C$8)-1</f>
        <v>5.4694336319960346E-3</v>
      </c>
      <c r="D35" s="42">
        <f t="shared" ref="D35:N35" si="8">(D32/$C$8)-1</f>
        <v>1.0859828119528014E-2</v>
      </c>
      <c r="E35" s="42">
        <f t="shared" si="8"/>
        <v>1.6714475174466337E-2</v>
      </c>
      <c r="F35" s="42">
        <f t="shared" si="8"/>
        <v>2.328970369227612E-2</v>
      </c>
      <c r="G35" s="42">
        <f t="shared" si="8"/>
        <v>3.0348265882674808E-2</v>
      </c>
      <c r="H35" s="42">
        <f t="shared" si="8"/>
        <v>3.7518012128253897E-2</v>
      </c>
      <c r="I35" s="42">
        <f t="shared" si="8"/>
        <v>4.4924515621267425E-2</v>
      </c>
      <c r="J35" s="42">
        <f t="shared" si="8"/>
        <v>5.2523933338945561E-2</v>
      </c>
      <c r="K35" s="42">
        <f t="shared" si="8"/>
        <v>6.0144515748314475E-2</v>
      </c>
      <c r="L35" s="42">
        <f t="shared" si="8"/>
        <v>6.7804769456480285E-2</v>
      </c>
      <c r="M35" s="42">
        <f t="shared" si="8"/>
        <v>7.5549092665296635E-2</v>
      </c>
      <c r="N35" s="42">
        <f t="shared" si="8"/>
        <v>8.3192135750201013E-2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58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44</v>
      </c>
      <c r="D39" s="36" t="s">
        <v>45</v>
      </c>
      <c r="E39" s="36" t="s">
        <v>46</v>
      </c>
      <c r="F39" s="36" t="s">
        <v>47</v>
      </c>
      <c r="G39" s="36" t="s">
        <v>48</v>
      </c>
      <c r="H39" s="36" t="s">
        <v>49</v>
      </c>
      <c r="I39" s="36" t="s">
        <v>50</v>
      </c>
      <c r="J39" s="36" t="s">
        <v>51</v>
      </c>
      <c r="K39" s="36" t="s">
        <v>52</v>
      </c>
      <c r="L39" s="36" t="s">
        <v>53</v>
      </c>
      <c r="M39" s="36" t="s">
        <v>54</v>
      </c>
      <c r="N39" s="36" t="s">
        <v>55</v>
      </c>
    </row>
    <row r="41" spans="1:14" x14ac:dyDescent="0.25">
      <c r="A41" s="46" t="s">
        <v>59</v>
      </c>
      <c r="B41" s="46"/>
      <c r="C41" s="47">
        <v>1.4622543692576722</v>
      </c>
      <c r="D41" s="47">
        <v>1.4718490396283845</v>
      </c>
      <c r="E41" s="47">
        <v>1.4595466275180613</v>
      </c>
      <c r="F41" s="47">
        <v>1.4561522868889549</v>
      </c>
      <c r="G41" s="47">
        <v>1.4557133699020233</v>
      </c>
      <c r="H41" s="47">
        <v>1.4596813345168176</v>
      </c>
      <c r="I41" s="47">
        <v>1.4653832401986155</v>
      </c>
      <c r="J41" s="47">
        <v>1.4680751737605642</v>
      </c>
      <c r="K41" s="47">
        <v>1.4733497571306056</v>
      </c>
      <c r="L41" s="47">
        <v>1.4810861360036962</v>
      </c>
      <c r="M41" s="47">
        <v>1.4859778871560159</v>
      </c>
      <c r="N41" s="47">
        <v>1.4912426368783163</v>
      </c>
    </row>
    <row r="43" spans="1:14" x14ac:dyDescent="0.25">
      <c r="A43" s="48" t="s">
        <v>60</v>
      </c>
      <c r="B43" s="48"/>
      <c r="C43" s="49">
        <v>104.55733019705605</v>
      </c>
      <c r="D43" s="49">
        <v>106.44672853707984</v>
      </c>
      <c r="E43" s="49">
        <v>104.46263809215279</v>
      </c>
      <c r="F43" s="49">
        <v>105.33031600994653</v>
      </c>
      <c r="G43" s="49">
        <v>103.40760806824809</v>
      </c>
      <c r="H43" s="49">
        <v>102.99475996157899</v>
      </c>
      <c r="I43" s="49">
        <v>102.32873503911368</v>
      </c>
      <c r="J43" s="49">
        <v>101.13777816159978</v>
      </c>
      <c r="K43" s="49">
        <v>100.38267593186161</v>
      </c>
      <c r="L43" s="49">
        <v>99.600836449293567</v>
      </c>
      <c r="M43" s="49">
        <v>97.752642463266966</v>
      </c>
      <c r="N43" s="49">
        <v>97.795639987006595</v>
      </c>
    </row>
    <row r="44" spans="1:14" x14ac:dyDescent="0.25">
      <c r="A44" s="19" t="s">
        <v>76</v>
      </c>
      <c r="B44" s="19"/>
      <c r="C44" s="50">
        <v>105.72804405609308</v>
      </c>
      <c r="D44" s="50">
        <v>106.44672853707984</v>
      </c>
      <c r="E44" s="50">
        <v>104.25141459164024</v>
      </c>
      <c r="F44" s="50">
        <v>104.91563778753867</v>
      </c>
      <c r="G44" s="50">
        <v>102.81143817660362</v>
      </c>
      <c r="H44" s="50">
        <v>102.21033801294568</v>
      </c>
      <c r="I44" s="50">
        <v>101.37364430897354</v>
      </c>
      <c r="J44" s="50">
        <v>100.03055186136167</v>
      </c>
      <c r="K44" s="50">
        <v>99.155488948914581</v>
      </c>
      <c r="L44" s="50">
        <v>98.292868142042551</v>
      </c>
      <c r="M44" s="50">
        <v>96.384472846275983</v>
      </c>
      <c r="N44" s="50">
        <v>96.341826403438887</v>
      </c>
    </row>
    <row r="45" spans="1:14" x14ac:dyDescent="0.25">
      <c r="A45" s="51" t="s">
        <v>77</v>
      </c>
      <c r="B45" s="51"/>
      <c r="C45" s="52">
        <v>103.36483306666034</v>
      </c>
      <c r="D45" s="52">
        <v>106.44672853707985</v>
      </c>
      <c r="E45" s="52">
        <v>104.67722836166665</v>
      </c>
      <c r="F45" s="52">
        <v>105.75029440186867</v>
      </c>
      <c r="G45" s="52">
        <v>104.00901753185758</v>
      </c>
      <c r="H45" s="52">
        <v>103.78422096383939</v>
      </c>
      <c r="I45" s="52">
        <v>103.29056907593194</v>
      </c>
      <c r="J45" s="52">
        <v>102.24917623235322</v>
      </c>
      <c r="K45" s="52">
        <v>101.61788121034161</v>
      </c>
      <c r="L45" s="52">
        <v>100.91762065866331</v>
      </c>
      <c r="M45" s="52">
        <v>99.136614157509158</v>
      </c>
      <c r="N45" s="52">
        <v>99.270736809879921</v>
      </c>
    </row>
    <row r="47" spans="1:14" x14ac:dyDescent="0.25">
      <c r="A47" s="48" t="s">
        <v>61</v>
      </c>
      <c r="B47" s="48"/>
      <c r="C47" s="49">
        <v>78.92343833417236</v>
      </c>
      <c r="D47" s="49">
        <v>78.702255721010829</v>
      </c>
      <c r="E47" s="49">
        <v>78.938133129395098</v>
      </c>
      <c r="F47" s="49">
        <v>78.841703532426465</v>
      </c>
      <c r="G47" s="49">
        <v>79.074579701555919</v>
      </c>
      <c r="H47" s="49">
        <v>79.127475338455596</v>
      </c>
      <c r="I47" s="49">
        <v>79.207702011602194</v>
      </c>
      <c r="J47" s="49">
        <v>79.355286651408449</v>
      </c>
      <c r="K47" s="49">
        <v>79.445077909948452</v>
      </c>
      <c r="L47" s="49">
        <v>79.540313539373642</v>
      </c>
      <c r="M47" s="49">
        <v>79.758433607129973</v>
      </c>
      <c r="N47" s="49">
        <v>79.752114530701917</v>
      </c>
    </row>
    <row r="48" spans="1:14" x14ac:dyDescent="0.25">
      <c r="A48" s="19" t="s">
        <v>74</v>
      </c>
      <c r="B48" s="19"/>
      <c r="C48" s="50">
        <v>76.6868790336692</v>
      </c>
      <c r="D48" s="50">
        <v>76.602635289897265</v>
      </c>
      <c r="E48" s="50">
        <v>76.87428652910765</v>
      </c>
      <c r="F48" s="50">
        <v>76.794569915482256</v>
      </c>
      <c r="G48" s="50">
        <v>77.056675771142125</v>
      </c>
      <c r="H48" s="50">
        <v>77.131856772636965</v>
      </c>
      <c r="I48" s="50">
        <v>77.234496581597881</v>
      </c>
      <c r="J48" s="50">
        <v>77.400733646922731</v>
      </c>
      <c r="K48" s="50">
        <v>77.509936546382491</v>
      </c>
      <c r="L48" s="50">
        <v>77.621747727883559</v>
      </c>
      <c r="M48" s="50">
        <v>77.868378341120831</v>
      </c>
      <c r="N48" s="50">
        <v>77.872195944633731</v>
      </c>
    </row>
    <row r="49" spans="1:14" x14ac:dyDescent="0.25">
      <c r="A49" s="51" t="s">
        <v>75</v>
      </c>
      <c r="B49" s="51"/>
      <c r="C49" s="52">
        <v>81.01127694429708</v>
      </c>
      <c r="D49" s="52">
        <v>80.682833762472939</v>
      </c>
      <c r="E49" s="52">
        <v>80.878905029250916</v>
      </c>
      <c r="F49" s="52">
        <v>80.770966862747514</v>
      </c>
      <c r="G49" s="52">
        <v>80.96677170246987</v>
      </c>
      <c r="H49" s="52">
        <v>80.997816505332921</v>
      </c>
      <c r="I49" s="52">
        <v>81.057529841804325</v>
      </c>
      <c r="J49" s="52">
        <v>81.176006901723966</v>
      </c>
      <c r="K49" s="52">
        <v>81.246842541928231</v>
      </c>
      <c r="L49" s="52">
        <v>81.323378459506088</v>
      </c>
      <c r="M49" s="52">
        <v>81.515241337530441</v>
      </c>
      <c r="N49" s="52">
        <v>81.498828464495375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79</v>
      </c>
    </row>
    <row r="53" spans="1:14" x14ac:dyDescent="0.25">
      <c r="A53" s="54" t="s">
        <v>80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5772-D04B-4FE4-AB3C-1CEBD8ED0A0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35</v>
      </c>
      <c r="B1" s="56"/>
      <c r="C1" s="56"/>
      <c r="D1" s="56"/>
      <c r="E1" s="56"/>
    </row>
    <row r="2" spans="1:14" x14ac:dyDescent="0.25">
      <c r="A2" s="57" t="s">
        <v>82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34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44</v>
      </c>
      <c r="D6" s="36" t="s">
        <v>45</v>
      </c>
      <c r="E6" s="36" t="s">
        <v>46</v>
      </c>
      <c r="F6" s="36" t="s">
        <v>47</v>
      </c>
      <c r="G6" s="36" t="s">
        <v>48</v>
      </c>
      <c r="H6" s="36" t="s">
        <v>49</v>
      </c>
      <c r="I6" s="36" t="s">
        <v>50</v>
      </c>
      <c r="J6" s="36" t="s">
        <v>51</v>
      </c>
      <c r="K6" s="36" t="s">
        <v>52</v>
      </c>
      <c r="L6" s="36" t="s">
        <v>53</v>
      </c>
      <c r="M6" s="36" t="s">
        <v>54</v>
      </c>
      <c r="N6" s="36" t="s">
        <v>55</v>
      </c>
    </row>
    <row r="7" spans="1:14" ht="15.75" thickBot="1" x14ac:dyDescent="0.3"/>
    <row r="8" spans="1:14" ht="16.5" thickTop="1" thickBot="1" x14ac:dyDescent="0.3">
      <c r="A8" s="59" t="s">
        <v>37</v>
      </c>
      <c r="B8" s="59"/>
      <c r="C8" s="21">
        <v>15196</v>
      </c>
      <c r="D8" s="21">
        <v>15126.727455435932</v>
      </c>
      <c r="E8" s="21">
        <v>15053.461993936889</v>
      </c>
      <c r="F8" s="21">
        <v>14987.907154303184</v>
      </c>
      <c r="G8" s="21">
        <v>14931.745348040062</v>
      </c>
      <c r="H8" s="21">
        <v>14881.756723428136</v>
      </c>
      <c r="I8" s="21">
        <v>14833.895176124053</v>
      </c>
      <c r="J8" s="21">
        <v>14786.943484472895</v>
      </c>
      <c r="K8" s="21">
        <v>14739.848067497749</v>
      </c>
      <c r="L8" s="21">
        <v>14695.43978178878</v>
      </c>
      <c r="M8" s="21">
        <v>14650.170104801364</v>
      </c>
      <c r="N8" s="21">
        <v>14605.386028981171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62</v>
      </c>
      <c r="B10" s="25"/>
      <c r="C10" s="26">
        <f>SUM(C11:C12)</f>
        <v>173.51358792453559</v>
      </c>
      <c r="D10" s="26">
        <f t="shared" ref="D10:N10" si="0">SUM(D11:D12)</f>
        <v>174.01230974400315</v>
      </c>
      <c r="E10" s="26">
        <f t="shared" si="0"/>
        <v>171.69565644502831</v>
      </c>
      <c r="F10" s="26">
        <f t="shared" si="0"/>
        <v>170.33169999888179</v>
      </c>
      <c r="G10" s="26">
        <f t="shared" si="0"/>
        <v>169.25510997826925</v>
      </c>
      <c r="H10" s="26">
        <f t="shared" si="0"/>
        <v>168.5287404436832</v>
      </c>
      <c r="I10" s="26">
        <f t="shared" si="0"/>
        <v>167.85487646615593</v>
      </c>
      <c r="J10" s="26">
        <f t="shared" si="0"/>
        <v>166.69477524896513</v>
      </c>
      <c r="K10" s="26">
        <f t="shared" si="0"/>
        <v>165.50285314404994</v>
      </c>
      <c r="L10" s="26">
        <f t="shared" si="0"/>
        <v>164.78732992318845</v>
      </c>
      <c r="M10" s="26">
        <f t="shared" si="0"/>
        <v>163.83794850210774</v>
      </c>
      <c r="N10" s="26">
        <f t="shared" si="0"/>
        <v>163.03254663384237</v>
      </c>
    </row>
    <row r="11" spans="1:14" x14ac:dyDescent="0.25">
      <c r="A11" s="20" t="s">
        <v>63</v>
      </c>
      <c r="B11" s="18"/>
      <c r="C11" s="22">
        <v>88.699667901129956</v>
      </c>
      <c r="D11" s="22">
        <v>89.100886029710992</v>
      </c>
      <c r="E11" s="22">
        <v>87.950837137851337</v>
      </c>
      <c r="F11" s="22">
        <v>87.128892641271975</v>
      </c>
      <c r="G11" s="22">
        <v>86.752731257920061</v>
      </c>
      <c r="H11" s="22">
        <v>86.247061285884925</v>
      </c>
      <c r="I11" s="22">
        <v>86.034242935414483</v>
      </c>
      <c r="J11" s="22">
        <v>85.307146392969699</v>
      </c>
      <c r="K11" s="22">
        <v>84.790397101228734</v>
      </c>
      <c r="L11" s="22">
        <v>84.281130872355391</v>
      </c>
      <c r="M11" s="22">
        <v>83.885029633079156</v>
      </c>
      <c r="N11" s="22">
        <v>83.56093137929544</v>
      </c>
    </row>
    <row r="12" spans="1:14" x14ac:dyDescent="0.25">
      <c r="A12" s="27" t="s">
        <v>64</v>
      </c>
      <c r="B12" s="28"/>
      <c r="C12" s="29">
        <v>84.813920023405629</v>
      </c>
      <c r="D12" s="29">
        <v>84.911423714292155</v>
      </c>
      <c r="E12" s="29">
        <v>83.744819307176968</v>
      </c>
      <c r="F12" s="29">
        <v>83.202807357609814</v>
      </c>
      <c r="G12" s="29">
        <v>82.502378720349185</v>
      </c>
      <c r="H12" s="29">
        <v>82.28167915779828</v>
      </c>
      <c r="I12" s="29">
        <v>81.820633530741446</v>
      </c>
      <c r="J12" s="29">
        <v>81.38762885599543</v>
      </c>
      <c r="K12" s="29">
        <v>80.712456042821202</v>
      </c>
      <c r="L12" s="29">
        <v>80.506199050833061</v>
      </c>
      <c r="M12" s="29">
        <v>79.952918869028579</v>
      </c>
      <c r="N12" s="29">
        <v>79.471615254546933</v>
      </c>
    </row>
    <row r="13" spans="1:14" x14ac:dyDescent="0.25">
      <c r="A13" s="33" t="s">
        <v>65</v>
      </c>
      <c r="B13" s="18"/>
      <c r="C13" s="26">
        <f>SUM(C14:C15)</f>
        <v>158.06700826720552</v>
      </c>
      <c r="D13" s="26">
        <f t="shared" ref="D13:N13" si="1">SUM(D14:D15)</f>
        <v>161.56363459992917</v>
      </c>
      <c r="E13" s="26">
        <f t="shared" si="1"/>
        <v>158.6339352513055</v>
      </c>
      <c r="F13" s="26">
        <f t="shared" si="1"/>
        <v>161.02713074873219</v>
      </c>
      <c r="G13" s="26">
        <f t="shared" si="1"/>
        <v>158.11904539378912</v>
      </c>
      <c r="H13" s="26">
        <f t="shared" si="1"/>
        <v>157.58716708128296</v>
      </c>
      <c r="I13" s="26">
        <f t="shared" si="1"/>
        <v>157.29704089566735</v>
      </c>
      <c r="J13" s="26">
        <f t="shared" si="1"/>
        <v>156.42115377161315</v>
      </c>
      <c r="K13" s="26">
        <f t="shared" si="1"/>
        <v>156.51601890799861</v>
      </c>
      <c r="L13" s="26">
        <f t="shared" si="1"/>
        <v>156.62156356749671</v>
      </c>
      <c r="M13" s="26">
        <f t="shared" si="1"/>
        <v>155.32744286848879</v>
      </c>
      <c r="N13" s="26">
        <f t="shared" si="1"/>
        <v>157.49849719082042</v>
      </c>
    </row>
    <row r="14" spans="1:14" x14ac:dyDescent="0.25">
      <c r="A14" s="20" t="s">
        <v>66</v>
      </c>
      <c r="B14" s="18"/>
      <c r="C14" s="22">
        <v>74.711188308333817</v>
      </c>
      <c r="D14" s="22">
        <v>75.661502056189875</v>
      </c>
      <c r="E14" s="22">
        <v>74.252789297757246</v>
      </c>
      <c r="F14" s="22">
        <v>75.197346539661567</v>
      </c>
      <c r="G14" s="22">
        <v>74.006692721427228</v>
      </c>
      <c r="H14" s="22">
        <v>74.062121210331398</v>
      </c>
      <c r="I14" s="22">
        <v>74.264349011994724</v>
      </c>
      <c r="J14" s="22">
        <v>74.254642486726169</v>
      </c>
      <c r="K14" s="22">
        <v>74.69739764862625</v>
      </c>
      <c r="L14" s="22">
        <v>75.20440523401534</v>
      </c>
      <c r="M14" s="22">
        <v>74.983729290297788</v>
      </c>
      <c r="N14" s="22">
        <v>76.400635495912866</v>
      </c>
    </row>
    <row r="15" spans="1:14" x14ac:dyDescent="0.25">
      <c r="A15" s="10" t="s">
        <v>67</v>
      </c>
      <c r="B15" s="12"/>
      <c r="C15" s="23">
        <v>83.355819958871706</v>
      </c>
      <c r="D15" s="23">
        <v>85.902132543739285</v>
      </c>
      <c r="E15" s="23">
        <v>84.38114595354827</v>
      </c>
      <c r="F15" s="23">
        <v>85.829784209070624</v>
      </c>
      <c r="G15" s="23">
        <v>84.112352672361894</v>
      </c>
      <c r="H15" s="23">
        <v>83.525045870951558</v>
      </c>
      <c r="I15" s="23">
        <v>83.032691883672612</v>
      </c>
      <c r="J15" s="23">
        <v>82.16651128488698</v>
      </c>
      <c r="K15" s="23">
        <v>81.818621259372364</v>
      </c>
      <c r="L15" s="23">
        <v>81.417158333481382</v>
      </c>
      <c r="M15" s="23">
        <v>80.343713578191</v>
      </c>
      <c r="N15" s="23">
        <v>81.09786169490755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38</v>
      </c>
      <c r="B17" s="15"/>
      <c r="C17" s="32">
        <f>C10-C13</f>
        <v>15.446579657330062</v>
      </c>
      <c r="D17" s="32">
        <f t="shared" ref="D17:N17" si="2">D10-D13</f>
        <v>12.448675144073974</v>
      </c>
      <c r="E17" s="32">
        <f t="shared" si="2"/>
        <v>13.061721193722803</v>
      </c>
      <c r="F17" s="32">
        <f t="shared" si="2"/>
        <v>9.3045692501495978</v>
      </c>
      <c r="G17" s="32">
        <f t="shared" si="2"/>
        <v>11.136064584480124</v>
      </c>
      <c r="H17" s="32">
        <f t="shared" si="2"/>
        <v>10.941573362400248</v>
      </c>
      <c r="I17" s="32">
        <f t="shared" si="2"/>
        <v>10.557835570488578</v>
      </c>
      <c r="J17" s="32">
        <f t="shared" si="2"/>
        <v>10.273621477351981</v>
      </c>
      <c r="K17" s="32">
        <f t="shared" si="2"/>
        <v>8.9868342360513225</v>
      </c>
      <c r="L17" s="32">
        <f t="shared" si="2"/>
        <v>8.1657663556917441</v>
      </c>
      <c r="M17" s="32">
        <f t="shared" si="2"/>
        <v>8.5105056336189477</v>
      </c>
      <c r="N17" s="32">
        <f t="shared" si="2"/>
        <v>5.5340494430219564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68</v>
      </c>
      <c r="B19" s="63"/>
      <c r="C19" s="26">
        <f>SUM(C20:C21)</f>
        <v>568.47922438311275</v>
      </c>
      <c r="D19" s="26">
        <f t="shared" ref="D19:N19" si="3">SUM(D20:D21)</f>
        <v>568.65852429477013</v>
      </c>
      <c r="E19" s="26">
        <f t="shared" si="3"/>
        <v>572.64164301500716</v>
      </c>
      <c r="F19" s="26">
        <f t="shared" si="3"/>
        <v>580.08075297105347</v>
      </c>
      <c r="G19" s="26">
        <f t="shared" si="3"/>
        <v>583.07089331865052</v>
      </c>
      <c r="H19" s="26">
        <f t="shared" si="3"/>
        <v>582.7557090994344</v>
      </c>
      <c r="I19" s="26">
        <f t="shared" si="3"/>
        <v>583.96580874503297</v>
      </c>
      <c r="J19" s="26">
        <f t="shared" si="3"/>
        <v>585.12746446790061</v>
      </c>
      <c r="K19" s="26">
        <f t="shared" si="3"/>
        <v>584.90637894959593</v>
      </c>
      <c r="L19" s="26">
        <f t="shared" si="3"/>
        <v>585.15279085112059</v>
      </c>
      <c r="M19" s="26">
        <f t="shared" si="3"/>
        <v>585.19803153191447</v>
      </c>
      <c r="N19" s="26">
        <f t="shared" si="3"/>
        <v>586.7103081166905</v>
      </c>
    </row>
    <row r="20" spans="1:14" x14ac:dyDescent="0.25">
      <c r="A20" s="60" t="s">
        <v>69</v>
      </c>
      <c r="B20" s="60"/>
      <c r="C20" s="22">
        <v>290.73818738441145</v>
      </c>
      <c r="D20" s="22">
        <v>291.87333805065072</v>
      </c>
      <c r="E20" s="22">
        <v>294.66741786044429</v>
      </c>
      <c r="F20" s="22">
        <v>298.4696419384361</v>
      </c>
      <c r="G20" s="22">
        <v>299.82135758663037</v>
      </c>
      <c r="H20" s="22">
        <v>299.29816465092944</v>
      </c>
      <c r="I20" s="22">
        <v>298.60144233062238</v>
      </c>
      <c r="J20" s="22">
        <v>299.30876961591127</v>
      </c>
      <c r="K20" s="22">
        <v>298.85047238703703</v>
      </c>
      <c r="L20" s="22">
        <v>298.65087942432308</v>
      </c>
      <c r="M20" s="22">
        <v>298.81065898392433</v>
      </c>
      <c r="N20" s="22">
        <v>299.66499102955839</v>
      </c>
    </row>
    <row r="21" spans="1:14" x14ac:dyDescent="0.25">
      <c r="A21" s="27" t="s">
        <v>70</v>
      </c>
      <c r="B21" s="27"/>
      <c r="C21" s="29">
        <v>277.74103699870136</v>
      </c>
      <c r="D21" s="29">
        <v>276.78518624411936</v>
      </c>
      <c r="E21" s="29">
        <v>277.97422515456287</v>
      </c>
      <c r="F21" s="29">
        <v>281.61111103261732</v>
      </c>
      <c r="G21" s="29">
        <v>283.24953573202015</v>
      </c>
      <c r="H21" s="29">
        <v>283.4575444485049</v>
      </c>
      <c r="I21" s="29">
        <v>285.36436641441054</v>
      </c>
      <c r="J21" s="29">
        <v>285.81869485198933</v>
      </c>
      <c r="K21" s="29">
        <v>286.0559065625589</v>
      </c>
      <c r="L21" s="29">
        <v>286.50191142679751</v>
      </c>
      <c r="M21" s="29">
        <v>286.38737254799014</v>
      </c>
      <c r="N21" s="29">
        <v>287.0453170871321</v>
      </c>
    </row>
    <row r="22" spans="1:14" x14ac:dyDescent="0.25">
      <c r="A22" s="63" t="s">
        <v>73</v>
      </c>
      <c r="B22" s="63"/>
      <c r="C22" s="26">
        <f>SUM(C23:C24)</f>
        <v>653.19834860451124</v>
      </c>
      <c r="D22" s="26">
        <f t="shared" ref="D22:N22" si="4">SUM(D23:D24)</f>
        <v>654.37266093788639</v>
      </c>
      <c r="E22" s="26">
        <f t="shared" si="4"/>
        <v>651.25820384243411</v>
      </c>
      <c r="F22" s="26">
        <f t="shared" si="4"/>
        <v>645.54712848432632</v>
      </c>
      <c r="G22" s="26">
        <f t="shared" si="4"/>
        <v>644.19558251505714</v>
      </c>
      <c r="H22" s="26">
        <f t="shared" si="4"/>
        <v>641.55882976591749</v>
      </c>
      <c r="I22" s="26">
        <f t="shared" si="4"/>
        <v>641.4753359666787</v>
      </c>
      <c r="J22" s="26">
        <f t="shared" si="4"/>
        <v>642.49650292039632</v>
      </c>
      <c r="K22" s="26">
        <f t="shared" si="4"/>
        <v>638.30149889461791</v>
      </c>
      <c r="L22" s="26">
        <f t="shared" si="4"/>
        <v>638.58823419422845</v>
      </c>
      <c r="M22" s="26">
        <f t="shared" si="4"/>
        <v>638.49261298573003</v>
      </c>
      <c r="N22" s="26">
        <f t="shared" si="4"/>
        <v>638.46672128529292</v>
      </c>
    </row>
    <row r="23" spans="1:14" x14ac:dyDescent="0.25">
      <c r="A23" s="60" t="s">
        <v>71</v>
      </c>
      <c r="B23" s="60"/>
      <c r="C23" s="23">
        <v>334.75713269476955</v>
      </c>
      <c r="D23" s="22">
        <v>333.0962632892568</v>
      </c>
      <c r="E23" s="22">
        <v>331.16681739645793</v>
      </c>
      <c r="F23" s="22">
        <v>327.5958241897344</v>
      </c>
      <c r="G23" s="22">
        <v>328.26362807639498</v>
      </c>
      <c r="H23" s="22">
        <v>327.37334209659952</v>
      </c>
      <c r="I23" s="22">
        <v>329.23727605987415</v>
      </c>
      <c r="J23" s="22">
        <v>330.77293430369076</v>
      </c>
      <c r="K23" s="22">
        <v>328.72639760838797</v>
      </c>
      <c r="L23" s="22">
        <v>328.94229752325742</v>
      </c>
      <c r="M23" s="22">
        <v>329.36833250955334</v>
      </c>
      <c r="N23" s="22">
        <v>329.10172022219763</v>
      </c>
    </row>
    <row r="24" spans="1:14" x14ac:dyDescent="0.25">
      <c r="A24" s="10" t="s">
        <v>72</v>
      </c>
      <c r="B24" s="10"/>
      <c r="C24" s="23">
        <v>318.44121590974163</v>
      </c>
      <c r="D24" s="23">
        <v>321.27639764862965</v>
      </c>
      <c r="E24" s="23">
        <v>320.09138644597618</v>
      </c>
      <c r="F24" s="23">
        <v>317.95130429459192</v>
      </c>
      <c r="G24" s="23">
        <v>315.93195443866216</v>
      </c>
      <c r="H24" s="23">
        <v>314.18548766931798</v>
      </c>
      <c r="I24" s="23">
        <v>312.23805990680455</v>
      </c>
      <c r="J24" s="23">
        <v>311.72356861670551</v>
      </c>
      <c r="K24" s="23">
        <v>309.57510128622999</v>
      </c>
      <c r="L24" s="23">
        <v>309.64593667097103</v>
      </c>
      <c r="M24" s="23">
        <v>309.12428047617669</v>
      </c>
      <c r="N24" s="23">
        <v>309.36500106309529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39</v>
      </c>
      <c r="B26" s="62"/>
      <c r="C26" s="32">
        <f>C19-C22</f>
        <v>-84.719124221398488</v>
      </c>
      <c r="D26" s="32">
        <f t="shared" ref="D26:N26" si="5">D19-D22</f>
        <v>-85.714136643116262</v>
      </c>
      <c r="E26" s="32">
        <f t="shared" si="5"/>
        <v>-78.616560827426952</v>
      </c>
      <c r="F26" s="32">
        <f t="shared" si="5"/>
        <v>-65.466375513272851</v>
      </c>
      <c r="G26" s="32">
        <f t="shared" si="5"/>
        <v>-61.124689196406621</v>
      </c>
      <c r="H26" s="32">
        <f t="shared" si="5"/>
        <v>-58.803120666483096</v>
      </c>
      <c r="I26" s="32">
        <f t="shared" si="5"/>
        <v>-57.509527221645726</v>
      </c>
      <c r="J26" s="32">
        <f t="shared" si="5"/>
        <v>-57.369038452495715</v>
      </c>
      <c r="K26" s="32">
        <f t="shared" si="5"/>
        <v>-53.395119945021975</v>
      </c>
      <c r="L26" s="32">
        <f t="shared" si="5"/>
        <v>-53.435443343107863</v>
      </c>
      <c r="M26" s="32">
        <f t="shared" si="5"/>
        <v>-53.294581453815567</v>
      </c>
      <c r="N26" s="32">
        <f t="shared" si="5"/>
        <v>-51.756413168602421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57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40</v>
      </c>
      <c r="B30" s="62"/>
      <c r="C30" s="32">
        <f>C17+C26+C28</f>
        <v>-69.272544564068426</v>
      </c>
      <c r="D30" s="32">
        <f t="shared" ref="D30:N30" si="6">D17+D26+D28</f>
        <v>-73.265461499042289</v>
      </c>
      <c r="E30" s="32">
        <f t="shared" si="6"/>
        <v>-65.554839633704148</v>
      </c>
      <c r="F30" s="32">
        <f t="shared" si="6"/>
        <v>-56.161806263123253</v>
      </c>
      <c r="G30" s="32">
        <f t="shared" si="6"/>
        <v>-49.988624611926497</v>
      </c>
      <c r="H30" s="32">
        <f t="shared" si="6"/>
        <v>-47.861547304082848</v>
      </c>
      <c r="I30" s="32">
        <f t="shared" si="6"/>
        <v>-46.951691651157148</v>
      </c>
      <c r="J30" s="32">
        <f t="shared" si="6"/>
        <v>-47.095416975143735</v>
      </c>
      <c r="K30" s="32">
        <f t="shared" si="6"/>
        <v>-44.408285708970652</v>
      </c>
      <c r="L30" s="32">
        <f t="shared" si="6"/>
        <v>-45.269676987416119</v>
      </c>
      <c r="M30" s="32">
        <f t="shared" si="6"/>
        <v>-44.78407582019662</v>
      </c>
      <c r="N30" s="32">
        <f t="shared" si="6"/>
        <v>-46.222363725580465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41</v>
      </c>
      <c r="B32" s="59"/>
      <c r="C32" s="21">
        <v>15126.727455435932</v>
      </c>
      <c r="D32" s="21">
        <v>15053.461993936889</v>
      </c>
      <c r="E32" s="21">
        <v>14987.907154303184</v>
      </c>
      <c r="F32" s="21">
        <v>14931.745348040062</v>
      </c>
      <c r="G32" s="21">
        <v>14881.756723428136</v>
      </c>
      <c r="H32" s="21">
        <v>14833.895176124053</v>
      </c>
      <c r="I32" s="21">
        <v>14786.943484472895</v>
      </c>
      <c r="J32" s="21">
        <v>14739.848067497749</v>
      </c>
      <c r="K32" s="21">
        <v>14695.43978178878</v>
      </c>
      <c r="L32" s="21">
        <v>14650.170104801364</v>
      </c>
      <c r="M32" s="21">
        <v>14605.386028981171</v>
      </c>
      <c r="N32" s="21">
        <v>14559.16366525559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42</v>
      </c>
      <c r="B34" s="38"/>
      <c r="C34" s="39">
        <f>(C32/C8)-1</f>
        <v>-4.5586038802361006E-3</v>
      </c>
      <c r="D34" s="39">
        <f t="shared" ref="D34:N34" si="7">(D32/D8)-1</f>
        <v>-4.8434442753653162E-3</v>
      </c>
      <c r="E34" s="39">
        <f t="shared" si="7"/>
        <v>-4.3548015506406079E-3</v>
      </c>
      <c r="F34" s="39">
        <f t="shared" si="7"/>
        <v>-3.7471413243307383E-3</v>
      </c>
      <c r="G34" s="39">
        <f t="shared" si="7"/>
        <v>-3.3478085412491643E-3</v>
      </c>
      <c r="H34" s="39">
        <f t="shared" si="7"/>
        <v>-3.2161221415973884E-3</v>
      </c>
      <c r="I34" s="39">
        <f t="shared" si="7"/>
        <v>-3.1651626962235779E-3</v>
      </c>
      <c r="J34" s="39">
        <f t="shared" si="7"/>
        <v>-3.1849325064776668E-3</v>
      </c>
      <c r="K34" s="39">
        <f t="shared" si="7"/>
        <v>-3.0128048474863389E-3</v>
      </c>
      <c r="L34" s="39">
        <f t="shared" si="7"/>
        <v>-3.0805255004016097E-3</v>
      </c>
      <c r="M34" s="39">
        <f t="shared" si="7"/>
        <v>-3.0568980086801423E-3</v>
      </c>
      <c r="N34" s="39">
        <f t="shared" si="7"/>
        <v>-3.1647478289079656E-3</v>
      </c>
    </row>
    <row r="35" spans="1:14" ht="15.75" thickBot="1" x14ac:dyDescent="0.3">
      <c r="A35" s="40" t="s">
        <v>43</v>
      </c>
      <c r="B35" s="41"/>
      <c r="C35" s="42">
        <f>(C32/$C$8)-1</f>
        <v>-4.5586038802361006E-3</v>
      </c>
      <c r="D35" s="42">
        <f t="shared" ref="D35:N35" si="8">(D32/$C$8)-1</f>
        <v>-9.3799688117340851E-3</v>
      </c>
      <c r="E35" s="42">
        <f t="shared" si="8"/>
        <v>-1.3693922459648289E-2</v>
      </c>
      <c r="F35" s="42">
        <f t="shared" si="8"/>
        <v>-1.7389750721238384E-2</v>
      </c>
      <c r="G35" s="42">
        <f t="shared" si="8"/>
        <v>-2.0679341706492771E-2</v>
      </c>
      <c r="H35" s="42">
        <f t="shared" si="8"/>
        <v>-2.3828956559354242E-2</v>
      </c>
      <c r="I35" s="42">
        <f t="shared" si="8"/>
        <v>-2.6918696731186187E-2</v>
      </c>
      <c r="J35" s="42">
        <f t="shared" si="8"/>
        <v>-3.0017895005412631E-2</v>
      </c>
      <c r="K35" s="42">
        <f t="shared" si="8"/>
        <v>-3.2940261793315329E-2</v>
      </c>
      <c r="L35" s="42">
        <f t="shared" si="8"/>
        <v>-3.5919313977272771E-2</v>
      </c>
      <c r="M35" s="42">
        <f t="shared" si="8"/>
        <v>-3.8866410306582555E-2</v>
      </c>
      <c r="N35" s="42">
        <f t="shared" si="8"/>
        <v>-4.1908155747855336E-2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58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44</v>
      </c>
      <c r="D39" s="36" t="s">
        <v>45</v>
      </c>
      <c r="E39" s="36" t="s">
        <v>46</v>
      </c>
      <c r="F39" s="36" t="s">
        <v>47</v>
      </c>
      <c r="G39" s="36" t="s">
        <v>48</v>
      </c>
      <c r="H39" s="36" t="s">
        <v>49</v>
      </c>
      <c r="I39" s="36" t="s">
        <v>50</v>
      </c>
      <c r="J39" s="36" t="s">
        <v>51</v>
      </c>
      <c r="K39" s="36" t="s">
        <v>52</v>
      </c>
      <c r="L39" s="36" t="s">
        <v>53</v>
      </c>
      <c r="M39" s="36" t="s">
        <v>54</v>
      </c>
      <c r="N39" s="36" t="s">
        <v>55</v>
      </c>
    </row>
    <row r="41" spans="1:14" x14ac:dyDescent="0.25">
      <c r="A41" s="46" t="s">
        <v>59</v>
      </c>
      <c r="B41" s="46"/>
      <c r="C41" s="47">
        <v>1.6543871704068693</v>
      </c>
      <c r="D41" s="47">
        <v>1.6657582141977656</v>
      </c>
      <c r="E41" s="47">
        <v>1.6512443479885355</v>
      </c>
      <c r="F41" s="47">
        <v>1.647284166800022</v>
      </c>
      <c r="G41" s="47">
        <v>1.646578924613298</v>
      </c>
      <c r="H41" s="47">
        <v>1.6506380830201253</v>
      </c>
      <c r="I41" s="47">
        <v>1.6570767563271249</v>
      </c>
      <c r="J41" s="47">
        <v>1.660611535337184</v>
      </c>
      <c r="K41" s="47">
        <v>1.6661171455344896</v>
      </c>
      <c r="L41" s="47">
        <v>1.6751081877236809</v>
      </c>
      <c r="M41" s="47">
        <v>1.6802452754917312</v>
      </c>
      <c r="N41" s="47">
        <v>1.6861305481162032</v>
      </c>
    </row>
    <row r="43" spans="1:14" x14ac:dyDescent="0.25">
      <c r="A43" s="48" t="s">
        <v>60</v>
      </c>
      <c r="B43" s="48"/>
      <c r="C43" s="49">
        <v>106.44650736411108</v>
      </c>
      <c r="D43" s="49">
        <v>108.51365530479015</v>
      </c>
      <c r="E43" s="49">
        <v>106.53576867310723</v>
      </c>
      <c r="F43" s="49">
        <v>107.45236246660265</v>
      </c>
      <c r="G43" s="49">
        <v>105.49664026824742</v>
      </c>
      <c r="H43" s="49">
        <v>105.06704645420839</v>
      </c>
      <c r="I43" s="49">
        <v>104.37220765413915</v>
      </c>
      <c r="J43" s="49">
        <v>103.12788587993448</v>
      </c>
      <c r="K43" s="49">
        <v>102.34264861346439</v>
      </c>
      <c r="L43" s="49">
        <v>101.52689220052544</v>
      </c>
      <c r="M43" s="49">
        <v>99.644104105974904</v>
      </c>
      <c r="N43" s="49">
        <v>99.66689868034041</v>
      </c>
    </row>
    <row r="44" spans="1:14" x14ac:dyDescent="0.25">
      <c r="A44" s="19" t="s">
        <v>76</v>
      </c>
      <c r="B44" s="19"/>
      <c r="C44" s="50">
        <v>107.76853796991536</v>
      </c>
      <c r="D44" s="50">
        <v>108.51365530479016</v>
      </c>
      <c r="E44" s="50">
        <v>106.28089121920837</v>
      </c>
      <c r="F44" s="50">
        <v>106.94827304234767</v>
      </c>
      <c r="G44" s="50">
        <v>104.77656000540843</v>
      </c>
      <c r="H44" s="50">
        <v>104.11890860171214</v>
      </c>
      <c r="I44" s="50">
        <v>103.23444123811971</v>
      </c>
      <c r="J44" s="50">
        <v>101.84392684977942</v>
      </c>
      <c r="K44" s="50">
        <v>100.92766643982753</v>
      </c>
      <c r="L44" s="50">
        <v>100.0114380846432</v>
      </c>
      <c r="M44" s="50">
        <v>98.041530172968223</v>
      </c>
      <c r="N44" s="50">
        <v>97.985968265832852</v>
      </c>
    </row>
    <row r="45" spans="1:14" x14ac:dyDescent="0.25">
      <c r="A45" s="51" t="s">
        <v>77</v>
      </c>
      <c r="B45" s="51"/>
      <c r="C45" s="52">
        <v>105.28884583961566</v>
      </c>
      <c r="D45" s="52">
        <v>108.51365530479012</v>
      </c>
      <c r="E45" s="52">
        <v>106.76106623319308</v>
      </c>
      <c r="F45" s="52">
        <v>107.89792781610716</v>
      </c>
      <c r="G45" s="52">
        <v>106.13844171919496</v>
      </c>
      <c r="H45" s="52">
        <v>105.92232743947864</v>
      </c>
      <c r="I45" s="52">
        <v>105.41128256123329</v>
      </c>
      <c r="J45" s="52">
        <v>104.31638073034921</v>
      </c>
      <c r="K45" s="52">
        <v>103.66957047935688</v>
      </c>
      <c r="L45" s="52">
        <v>102.9680884067092</v>
      </c>
      <c r="M45" s="52">
        <v>101.18776221873641</v>
      </c>
      <c r="N45" s="52">
        <v>101.30409368154187</v>
      </c>
    </row>
    <row r="47" spans="1:14" x14ac:dyDescent="0.25">
      <c r="A47" s="48" t="s">
        <v>61</v>
      </c>
      <c r="B47" s="48"/>
      <c r="C47" s="49">
        <v>78.718187278521853</v>
      </c>
      <c r="D47" s="49">
        <v>78.488912006353544</v>
      </c>
      <c r="E47" s="49">
        <v>78.723359879001734</v>
      </c>
      <c r="F47" s="49">
        <v>78.628678932970402</v>
      </c>
      <c r="G47" s="49">
        <v>78.858872370153776</v>
      </c>
      <c r="H47" s="49">
        <v>78.909544910822689</v>
      </c>
      <c r="I47" s="49">
        <v>78.986127081065789</v>
      </c>
      <c r="J47" s="49">
        <v>79.124263632158971</v>
      </c>
      <c r="K47" s="49">
        <v>79.211262023753989</v>
      </c>
      <c r="L47" s="49">
        <v>79.302641705701561</v>
      </c>
      <c r="M47" s="49">
        <v>79.520403062514561</v>
      </c>
      <c r="N47" s="49">
        <v>79.513362734931064</v>
      </c>
    </row>
    <row r="48" spans="1:14" x14ac:dyDescent="0.25">
      <c r="A48" s="19" t="s">
        <v>74</v>
      </c>
      <c r="B48" s="19"/>
      <c r="C48" s="50">
        <v>76.43756826534262</v>
      </c>
      <c r="D48" s="50">
        <v>76.353747890343627</v>
      </c>
      <c r="E48" s="50">
        <v>76.626170055123936</v>
      </c>
      <c r="F48" s="50">
        <v>76.546835491825348</v>
      </c>
      <c r="G48" s="50">
        <v>76.809691959836741</v>
      </c>
      <c r="H48" s="50">
        <v>76.885479210217454</v>
      </c>
      <c r="I48" s="50">
        <v>76.988730330391917</v>
      </c>
      <c r="J48" s="50">
        <v>77.155613446842864</v>
      </c>
      <c r="K48" s="50">
        <v>77.265387231160005</v>
      </c>
      <c r="L48" s="50">
        <v>77.377774873418588</v>
      </c>
      <c r="M48" s="50">
        <v>77.625101995798289</v>
      </c>
      <c r="N48" s="50">
        <v>77.629370532583422</v>
      </c>
    </row>
    <row r="49" spans="1:14" x14ac:dyDescent="0.25">
      <c r="A49" s="51" t="s">
        <v>75</v>
      </c>
      <c r="B49" s="51"/>
      <c r="C49" s="52">
        <v>80.792633343919093</v>
      </c>
      <c r="D49" s="52">
        <v>80.464591796976393</v>
      </c>
      <c r="E49" s="52">
        <v>80.66148233319835</v>
      </c>
      <c r="F49" s="52">
        <v>80.553950901377675</v>
      </c>
      <c r="G49" s="52">
        <v>80.750507301629881</v>
      </c>
      <c r="H49" s="52">
        <v>80.78220876166246</v>
      </c>
      <c r="I49" s="52">
        <v>80.842547804074002</v>
      </c>
      <c r="J49" s="52">
        <v>80.961664704186106</v>
      </c>
      <c r="K49" s="52">
        <v>81.033074370373214</v>
      </c>
      <c r="L49" s="52">
        <v>81.110184365208823</v>
      </c>
      <c r="M49" s="52">
        <v>81.302802530995848</v>
      </c>
      <c r="N49" s="52">
        <v>81.286907976460867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79</v>
      </c>
    </row>
    <row r="53" spans="1:14" x14ac:dyDescent="0.25">
      <c r="A53" s="54" t="s">
        <v>80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E632-7F78-4F9A-9050-B5BD221C2192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35</v>
      </c>
      <c r="B1" s="56"/>
      <c r="C1" s="56"/>
      <c r="D1" s="56"/>
      <c r="E1" s="56"/>
    </row>
    <row r="2" spans="1:14" x14ac:dyDescent="0.25">
      <c r="A2" s="57" t="s">
        <v>83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34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44</v>
      </c>
      <c r="D6" s="36" t="s">
        <v>45</v>
      </c>
      <c r="E6" s="36" t="s">
        <v>46</v>
      </c>
      <c r="F6" s="36" t="s">
        <v>47</v>
      </c>
      <c r="G6" s="36" t="s">
        <v>48</v>
      </c>
      <c r="H6" s="36" t="s">
        <v>49</v>
      </c>
      <c r="I6" s="36" t="s">
        <v>50</v>
      </c>
      <c r="J6" s="36" t="s">
        <v>51</v>
      </c>
      <c r="K6" s="36" t="s">
        <v>52</v>
      </c>
      <c r="L6" s="36" t="s">
        <v>53</v>
      </c>
      <c r="M6" s="36" t="s">
        <v>54</v>
      </c>
      <c r="N6" s="36" t="s">
        <v>55</v>
      </c>
    </row>
    <row r="7" spans="1:14" ht="15.75" thickBot="1" x14ac:dyDescent="0.3"/>
    <row r="8" spans="1:14" ht="16.5" thickTop="1" thickBot="1" x14ac:dyDescent="0.3">
      <c r="A8" s="59" t="s">
        <v>37</v>
      </c>
      <c r="B8" s="59"/>
      <c r="C8" s="21">
        <v>16120</v>
      </c>
      <c r="D8" s="21">
        <v>16218.196780772165</v>
      </c>
      <c r="E8" s="21">
        <v>16301.024589618037</v>
      </c>
      <c r="F8" s="21">
        <v>16391.961269428037</v>
      </c>
      <c r="G8" s="21">
        <v>16484.251925496144</v>
      </c>
      <c r="H8" s="21">
        <v>16582.167478015115</v>
      </c>
      <c r="I8" s="21">
        <v>16679.574464123551</v>
      </c>
      <c r="J8" s="21">
        <v>16776.797371174944</v>
      </c>
      <c r="K8" s="21">
        <v>16874.379100212107</v>
      </c>
      <c r="L8" s="21">
        <v>16971.638552848141</v>
      </c>
      <c r="M8" s="21">
        <v>17065.386914671457</v>
      </c>
      <c r="N8" s="21">
        <v>17160.103418866998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62</v>
      </c>
      <c r="B10" s="25"/>
      <c r="C10" s="26">
        <f>SUM(C11:C12)</f>
        <v>106.62844979674777</v>
      </c>
      <c r="D10" s="26">
        <f t="shared" ref="D10:N10" si="0">SUM(D11:D12)</f>
        <v>108.38947821671803</v>
      </c>
      <c r="E10" s="26">
        <f t="shared" si="0"/>
        <v>108.32534774130602</v>
      </c>
      <c r="F10" s="26">
        <f t="shared" si="0"/>
        <v>108.96200022906797</v>
      </c>
      <c r="G10" s="26">
        <f t="shared" si="0"/>
        <v>109.80334775557461</v>
      </c>
      <c r="H10" s="26">
        <f t="shared" si="0"/>
        <v>110.86897808461077</v>
      </c>
      <c r="I10" s="26">
        <f t="shared" si="0"/>
        <v>112.06012141223529</v>
      </c>
      <c r="J10" s="26">
        <f t="shared" si="0"/>
        <v>112.97420889074033</v>
      </c>
      <c r="K10" s="26">
        <f t="shared" si="0"/>
        <v>113.99670296123629</v>
      </c>
      <c r="L10" s="26">
        <f t="shared" si="0"/>
        <v>115.20698702263219</v>
      </c>
      <c r="M10" s="26">
        <f t="shared" si="0"/>
        <v>116.12524725009703</v>
      </c>
      <c r="N10" s="26">
        <f t="shared" si="0"/>
        <v>116.95405678765367</v>
      </c>
    </row>
    <row r="11" spans="1:14" x14ac:dyDescent="0.25">
      <c r="A11" s="20" t="s">
        <v>63</v>
      </c>
      <c r="B11" s="18"/>
      <c r="C11" s="22">
        <v>54.508169642006727</v>
      </c>
      <c r="D11" s="22">
        <v>55.499513566685806</v>
      </c>
      <c r="E11" s="22">
        <v>55.489493528026834</v>
      </c>
      <c r="F11" s="22">
        <v>55.7367678476704</v>
      </c>
      <c r="G11" s="22">
        <v>56.280370620906616</v>
      </c>
      <c r="H11" s="22">
        <v>56.738829960947861</v>
      </c>
      <c r="I11" s="22">
        <v>57.436566109511752</v>
      </c>
      <c r="J11" s="22">
        <v>57.815293623200439</v>
      </c>
      <c r="K11" s="22">
        <v>58.402773902037374</v>
      </c>
      <c r="L11" s="22">
        <v>58.923068631491169</v>
      </c>
      <c r="M11" s="22">
        <v>59.456126592049685</v>
      </c>
      <c r="N11" s="22">
        <v>59.943797208248419</v>
      </c>
    </row>
    <row r="12" spans="1:14" x14ac:dyDescent="0.25">
      <c r="A12" s="27" t="s">
        <v>64</v>
      </c>
      <c r="B12" s="28"/>
      <c r="C12" s="29">
        <v>52.120280154741046</v>
      </c>
      <c r="D12" s="29">
        <v>52.889964650032226</v>
      </c>
      <c r="E12" s="29">
        <v>52.835854213279184</v>
      </c>
      <c r="F12" s="29">
        <v>53.225232381397568</v>
      </c>
      <c r="G12" s="29">
        <v>53.52297713466799</v>
      </c>
      <c r="H12" s="29">
        <v>54.130148123662913</v>
      </c>
      <c r="I12" s="29">
        <v>54.623555302723538</v>
      </c>
      <c r="J12" s="29">
        <v>55.158915267539889</v>
      </c>
      <c r="K12" s="29">
        <v>55.593929059198921</v>
      </c>
      <c r="L12" s="29">
        <v>56.283918391141022</v>
      </c>
      <c r="M12" s="29">
        <v>56.669120658047348</v>
      </c>
      <c r="N12" s="29">
        <v>57.01025957940525</v>
      </c>
    </row>
    <row r="13" spans="1:14" x14ac:dyDescent="0.25">
      <c r="A13" s="33" t="s">
        <v>65</v>
      </c>
      <c r="B13" s="18"/>
      <c r="C13" s="26">
        <f>SUM(C14:C15)</f>
        <v>170.81073462359134</v>
      </c>
      <c r="D13" s="26">
        <f t="shared" ref="D13:N13" si="1">SUM(D14:D15)</f>
        <v>181.07426657312848</v>
      </c>
      <c r="E13" s="26">
        <f t="shared" si="1"/>
        <v>183.41721875216896</v>
      </c>
      <c r="F13" s="26">
        <f t="shared" si="1"/>
        <v>191.0708557465193</v>
      </c>
      <c r="G13" s="26">
        <f t="shared" si="1"/>
        <v>192.20393336019441</v>
      </c>
      <c r="H13" s="26">
        <f t="shared" si="1"/>
        <v>196.48619046981582</v>
      </c>
      <c r="I13" s="26">
        <f t="shared" si="1"/>
        <v>200.18824570675315</v>
      </c>
      <c r="J13" s="26">
        <f t="shared" si="1"/>
        <v>202.95865015751644</v>
      </c>
      <c r="K13" s="26">
        <f t="shared" si="1"/>
        <v>206.53961305423331</v>
      </c>
      <c r="L13" s="26">
        <f t="shared" si="1"/>
        <v>210.10848519917857</v>
      </c>
      <c r="M13" s="26">
        <f t="shared" si="1"/>
        <v>211.28442610376351</v>
      </c>
      <c r="N13" s="26">
        <f t="shared" si="1"/>
        <v>216.41198915063677</v>
      </c>
    </row>
    <row r="14" spans="1:14" x14ac:dyDescent="0.25">
      <c r="A14" s="20" t="s">
        <v>66</v>
      </c>
      <c r="B14" s="18"/>
      <c r="C14" s="22">
        <v>77.279542821800192</v>
      </c>
      <c r="D14" s="22">
        <v>82.58516082089821</v>
      </c>
      <c r="E14" s="22">
        <v>84.807263290042414</v>
      </c>
      <c r="F14" s="22">
        <v>89.088566056874726</v>
      </c>
      <c r="G14" s="22">
        <v>90.444406919814639</v>
      </c>
      <c r="H14" s="22">
        <v>92.956451650274701</v>
      </c>
      <c r="I14" s="22">
        <v>95.322898336165352</v>
      </c>
      <c r="J14" s="22">
        <v>97.124807288246018</v>
      </c>
      <c r="K14" s="22">
        <v>99.363967044764678</v>
      </c>
      <c r="L14" s="22">
        <v>101.40793059495692</v>
      </c>
      <c r="M14" s="22">
        <v>102.33976580744135</v>
      </c>
      <c r="N14" s="22">
        <v>105.11729143921632</v>
      </c>
    </row>
    <row r="15" spans="1:14" x14ac:dyDescent="0.25">
      <c r="A15" s="10" t="s">
        <v>67</v>
      </c>
      <c r="B15" s="12"/>
      <c r="C15" s="23">
        <v>93.531191801791152</v>
      </c>
      <c r="D15" s="23">
        <v>98.489105752230273</v>
      </c>
      <c r="E15" s="23">
        <v>98.60995546212655</v>
      </c>
      <c r="F15" s="23">
        <v>101.98228968964457</v>
      </c>
      <c r="G15" s="23">
        <v>101.75952644037979</v>
      </c>
      <c r="H15" s="23">
        <v>103.52973881954114</v>
      </c>
      <c r="I15" s="23">
        <v>104.86534737058778</v>
      </c>
      <c r="J15" s="23">
        <v>105.83384286927041</v>
      </c>
      <c r="K15" s="23">
        <v>107.17564600946864</v>
      </c>
      <c r="L15" s="23">
        <v>108.70055460422164</v>
      </c>
      <c r="M15" s="23">
        <v>108.94466029632217</v>
      </c>
      <c r="N15" s="23">
        <v>111.29469771142044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38</v>
      </c>
      <c r="B17" s="15"/>
      <c r="C17" s="32">
        <f>C10-C13</f>
        <v>-64.182284826843571</v>
      </c>
      <c r="D17" s="32">
        <f t="shared" ref="D17:N17" si="2">D10-D13</f>
        <v>-72.684788356410451</v>
      </c>
      <c r="E17" s="32">
        <f t="shared" si="2"/>
        <v>-75.091871010862945</v>
      </c>
      <c r="F17" s="32">
        <f t="shared" si="2"/>
        <v>-82.108855517451332</v>
      </c>
      <c r="G17" s="32">
        <f t="shared" si="2"/>
        <v>-82.400585604619806</v>
      </c>
      <c r="H17" s="32">
        <f t="shared" si="2"/>
        <v>-85.61721238520505</v>
      </c>
      <c r="I17" s="32">
        <f t="shared" si="2"/>
        <v>-88.12812429451786</v>
      </c>
      <c r="J17" s="32">
        <f t="shared" si="2"/>
        <v>-89.984441266776116</v>
      </c>
      <c r="K17" s="32">
        <f t="shared" si="2"/>
        <v>-92.542910092997019</v>
      </c>
      <c r="L17" s="32">
        <f t="shared" si="2"/>
        <v>-94.901498176546383</v>
      </c>
      <c r="M17" s="32">
        <f t="shared" si="2"/>
        <v>-95.159178853666475</v>
      </c>
      <c r="N17" s="32">
        <f t="shared" si="2"/>
        <v>-99.457932362983101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68</v>
      </c>
      <c r="B19" s="63"/>
      <c r="C19" s="26">
        <f>SUM(C20:C21)</f>
        <v>675.81562665566662</v>
      </c>
      <c r="D19" s="26">
        <f t="shared" ref="D19:N19" si="3">SUM(D20:D21)</f>
        <v>677.11084276623433</v>
      </c>
      <c r="E19" s="26">
        <f t="shared" si="3"/>
        <v>684.17232806837023</v>
      </c>
      <c r="F19" s="26">
        <f t="shared" si="3"/>
        <v>688.66518087845304</v>
      </c>
      <c r="G19" s="26">
        <f t="shared" si="3"/>
        <v>692.31920892915446</v>
      </c>
      <c r="H19" s="26">
        <f t="shared" si="3"/>
        <v>691.66059634746671</v>
      </c>
      <c r="I19" s="26">
        <f t="shared" si="3"/>
        <v>691.81803912537816</v>
      </c>
      <c r="J19" s="26">
        <f t="shared" si="3"/>
        <v>693.31832059237104</v>
      </c>
      <c r="K19" s="26">
        <f t="shared" si="3"/>
        <v>693.08849258101714</v>
      </c>
      <c r="L19" s="26">
        <f t="shared" si="3"/>
        <v>692.87947280866047</v>
      </c>
      <c r="M19" s="26">
        <f t="shared" si="3"/>
        <v>694.09755332636041</v>
      </c>
      <c r="N19" s="26">
        <f t="shared" si="3"/>
        <v>694.96420621213247</v>
      </c>
    </row>
    <row r="20" spans="1:14" x14ac:dyDescent="0.25">
      <c r="A20" s="60" t="s">
        <v>69</v>
      </c>
      <c r="B20" s="60"/>
      <c r="C20" s="22">
        <v>342.43388803763361</v>
      </c>
      <c r="D20" s="22">
        <v>344.52525895240967</v>
      </c>
      <c r="E20" s="22">
        <v>347.67000026811337</v>
      </c>
      <c r="F20" s="22">
        <v>350.48512924892316</v>
      </c>
      <c r="G20" s="22">
        <v>350.45364474702643</v>
      </c>
      <c r="H20" s="22">
        <v>349.90303273136311</v>
      </c>
      <c r="I20" s="22">
        <v>349.04129290479227</v>
      </c>
      <c r="J20" s="22">
        <v>350.07931786737498</v>
      </c>
      <c r="K20" s="22">
        <v>348.61968841638071</v>
      </c>
      <c r="L20" s="22">
        <v>348.31114579429936</v>
      </c>
      <c r="M20" s="22">
        <v>349.28893184287017</v>
      </c>
      <c r="N20" s="22">
        <v>349.25024680292739</v>
      </c>
    </row>
    <row r="21" spans="1:14" x14ac:dyDescent="0.25">
      <c r="A21" s="27" t="s">
        <v>70</v>
      </c>
      <c r="B21" s="27"/>
      <c r="C21" s="29">
        <v>333.38173861803295</v>
      </c>
      <c r="D21" s="29">
        <v>332.58558381382471</v>
      </c>
      <c r="E21" s="29">
        <v>336.50232780025681</v>
      </c>
      <c r="F21" s="29">
        <v>338.18005162952988</v>
      </c>
      <c r="G21" s="29">
        <v>341.86556418212803</v>
      </c>
      <c r="H21" s="29">
        <v>341.75756361610354</v>
      </c>
      <c r="I21" s="29">
        <v>342.77674622058595</v>
      </c>
      <c r="J21" s="29">
        <v>343.239002724996</v>
      </c>
      <c r="K21" s="29">
        <v>344.46880416463648</v>
      </c>
      <c r="L21" s="29">
        <v>344.56832701436105</v>
      </c>
      <c r="M21" s="29">
        <v>344.80862148349024</v>
      </c>
      <c r="N21" s="29">
        <v>345.71395940920502</v>
      </c>
    </row>
    <row r="22" spans="1:14" x14ac:dyDescent="0.25">
      <c r="A22" s="63" t="s">
        <v>73</v>
      </c>
      <c r="B22" s="63"/>
      <c r="C22" s="26">
        <f>SUM(C23:C24)</f>
        <v>513.4365610566573</v>
      </c>
      <c r="D22" s="26">
        <f t="shared" ref="D22:N22" si="4">SUM(D23:D24)</f>
        <v>521.59824556395222</v>
      </c>
      <c r="E22" s="26">
        <f t="shared" si="4"/>
        <v>518.14377724750977</v>
      </c>
      <c r="F22" s="26">
        <f t="shared" si="4"/>
        <v>514.26566929289027</v>
      </c>
      <c r="G22" s="26">
        <f t="shared" si="4"/>
        <v>512.00307080556286</v>
      </c>
      <c r="H22" s="26">
        <f t="shared" si="4"/>
        <v>508.63639785382912</v>
      </c>
      <c r="I22" s="26">
        <f t="shared" si="4"/>
        <v>506.4670077794699</v>
      </c>
      <c r="J22" s="26">
        <f t="shared" si="4"/>
        <v>505.75215028842763</v>
      </c>
      <c r="K22" s="26">
        <f t="shared" si="4"/>
        <v>503.28612985199004</v>
      </c>
      <c r="L22" s="26">
        <f t="shared" si="4"/>
        <v>504.22961280879707</v>
      </c>
      <c r="M22" s="26">
        <f t="shared" si="4"/>
        <v>504.22187027715358</v>
      </c>
      <c r="N22" s="26">
        <f t="shared" si="4"/>
        <v>503.88589902791341</v>
      </c>
    </row>
    <row r="23" spans="1:14" x14ac:dyDescent="0.25">
      <c r="A23" s="60" t="s">
        <v>71</v>
      </c>
      <c r="B23" s="60"/>
      <c r="C23" s="23">
        <v>271.23887578881113</v>
      </c>
      <c r="D23" s="22">
        <v>274.09917438175978</v>
      </c>
      <c r="E23" s="22">
        <v>269.99731818649002</v>
      </c>
      <c r="F23" s="22">
        <v>268.29915958122257</v>
      </c>
      <c r="G23" s="22">
        <v>267.63114750350582</v>
      </c>
      <c r="H23" s="22">
        <v>267.20311750602423</v>
      </c>
      <c r="I23" s="22">
        <v>267.68514097624103</v>
      </c>
      <c r="J23" s="22">
        <v>268.483348415487</v>
      </c>
      <c r="K23" s="22">
        <v>267.3473078193569</v>
      </c>
      <c r="L23" s="22">
        <v>268.1568166658563</v>
      </c>
      <c r="M23" s="22">
        <v>268.52427541707067</v>
      </c>
      <c r="N23" s="22">
        <v>267.64368081756038</v>
      </c>
    </row>
    <row r="24" spans="1:14" x14ac:dyDescent="0.25">
      <c r="A24" s="10" t="s">
        <v>72</v>
      </c>
      <c r="B24" s="10"/>
      <c r="C24" s="23">
        <v>242.19768526784614</v>
      </c>
      <c r="D24" s="23">
        <v>247.49907118219247</v>
      </c>
      <c r="E24" s="23">
        <v>248.14645906101973</v>
      </c>
      <c r="F24" s="23">
        <v>245.96650971166773</v>
      </c>
      <c r="G24" s="23">
        <v>244.37192330205698</v>
      </c>
      <c r="H24" s="23">
        <v>241.4332803478049</v>
      </c>
      <c r="I24" s="23">
        <v>238.78186680322889</v>
      </c>
      <c r="J24" s="23">
        <v>237.2688018729406</v>
      </c>
      <c r="K24" s="23">
        <v>235.93882203263311</v>
      </c>
      <c r="L24" s="23">
        <v>236.07279614294077</v>
      </c>
      <c r="M24" s="23">
        <v>235.69759486008289</v>
      </c>
      <c r="N24" s="23">
        <v>236.24221821035306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39</v>
      </c>
      <c r="B26" s="62"/>
      <c r="C26" s="32">
        <f>C19-C22</f>
        <v>162.37906559900932</v>
      </c>
      <c r="D26" s="32">
        <f t="shared" ref="D26:N26" si="5">D19-D22</f>
        <v>155.51259720228211</v>
      </c>
      <c r="E26" s="32">
        <f t="shared" si="5"/>
        <v>166.02855082086046</v>
      </c>
      <c r="F26" s="32">
        <f t="shared" si="5"/>
        <v>174.39951158556278</v>
      </c>
      <c r="G26" s="32">
        <f t="shared" si="5"/>
        <v>180.3161381235916</v>
      </c>
      <c r="H26" s="32">
        <f t="shared" si="5"/>
        <v>183.02419849363758</v>
      </c>
      <c r="I26" s="32">
        <f t="shared" si="5"/>
        <v>185.35103134590827</v>
      </c>
      <c r="J26" s="32">
        <f t="shared" si="5"/>
        <v>187.56617030394341</v>
      </c>
      <c r="K26" s="32">
        <f t="shared" si="5"/>
        <v>189.8023627290271</v>
      </c>
      <c r="L26" s="32">
        <f t="shared" si="5"/>
        <v>188.64985999986339</v>
      </c>
      <c r="M26" s="32">
        <f t="shared" si="5"/>
        <v>189.87568304920683</v>
      </c>
      <c r="N26" s="32">
        <f t="shared" si="5"/>
        <v>191.07830718421906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57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40</v>
      </c>
      <c r="B30" s="62"/>
      <c r="C30" s="32">
        <f>C17+C26+C28</f>
        <v>98.196780772165752</v>
      </c>
      <c r="D30" s="32">
        <f t="shared" ref="D30:N30" si="6">D17+D26+D28</f>
        <v>82.827808845871658</v>
      </c>
      <c r="E30" s="32">
        <f t="shared" si="6"/>
        <v>90.936679809997514</v>
      </c>
      <c r="F30" s="32">
        <f t="shared" si="6"/>
        <v>92.290656068111446</v>
      </c>
      <c r="G30" s="32">
        <f t="shared" si="6"/>
        <v>97.915552518971793</v>
      </c>
      <c r="H30" s="32">
        <f t="shared" si="6"/>
        <v>97.406986108432534</v>
      </c>
      <c r="I30" s="32">
        <f t="shared" si="6"/>
        <v>97.222907051390408</v>
      </c>
      <c r="J30" s="32">
        <f t="shared" si="6"/>
        <v>97.581729037167293</v>
      </c>
      <c r="K30" s="32">
        <f t="shared" si="6"/>
        <v>97.259452636030076</v>
      </c>
      <c r="L30" s="32">
        <f t="shared" si="6"/>
        <v>93.748361823317012</v>
      </c>
      <c r="M30" s="32">
        <f t="shared" si="6"/>
        <v>94.716504195540352</v>
      </c>
      <c r="N30" s="32">
        <f t="shared" si="6"/>
        <v>91.620374821235956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41</v>
      </c>
      <c r="B32" s="59"/>
      <c r="C32" s="21">
        <v>16218.196780772165</v>
      </c>
      <c r="D32" s="21">
        <v>16301.024589618037</v>
      </c>
      <c r="E32" s="21">
        <v>16391.961269428037</v>
      </c>
      <c r="F32" s="21">
        <v>16484.251925496144</v>
      </c>
      <c r="G32" s="21">
        <v>16582.167478015115</v>
      </c>
      <c r="H32" s="21">
        <v>16679.574464123551</v>
      </c>
      <c r="I32" s="21">
        <v>16776.797371174944</v>
      </c>
      <c r="J32" s="21">
        <v>16874.379100212107</v>
      </c>
      <c r="K32" s="21">
        <v>16971.638552848141</v>
      </c>
      <c r="L32" s="21">
        <v>17065.386914671457</v>
      </c>
      <c r="M32" s="21">
        <v>17160.103418866998</v>
      </c>
      <c r="N32" s="21">
        <v>17251.723793688234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42</v>
      </c>
      <c r="B34" s="38"/>
      <c r="C34" s="39">
        <f>(C32/C8)-1</f>
        <v>6.0916117104321543E-3</v>
      </c>
      <c r="D34" s="39">
        <f t="shared" ref="D34:N34" si="7">(D32/D8)-1</f>
        <v>5.1070911252026896E-3</v>
      </c>
      <c r="E34" s="39">
        <f t="shared" si="7"/>
        <v>5.5785867514068777E-3</v>
      </c>
      <c r="F34" s="39">
        <f t="shared" si="7"/>
        <v>5.6302387829718636E-3</v>
      </c>
      <c r="G34" s="39">
        <f t="shared" si="7"/>
        <v>5.9399451647257351E-3</v>
      </c>
      <c r="H34" s="39">
        <f t="shared" si="7"/>
        <v>5.874201080020347E-3</v>
      </c>
      <c r="I34" s="39">
        <f t="shared" si="7"/>
        <v>5.8288601583038613E-3</v>
      </c>
      <c r="J34" s="39">
        <f t="shared" si="7"/>
        <v>5.8164694296674035E-3</v>
      </c>
      <c r="K34" s="39">
        <f t="shared" si="7"/>
        <v>5.7637351903994105E-3</v>
      </c>
      <c r="L34" s="39">
        <f t="shared" si="7"/>
        <v>5.5238250291149704E-3</v>
      </c>
      <c r="M34" s="39">
        <f t="shared" si="7"/>
        <v>5.5502113529060093E-3</v>
      </c>
      <c r="N34" s="39">
        <f t="shared" si="7"/>
        <v>5.3391505042155174E-3</v>
      </c>
    </row>
    <row r="35" spans="1:14" ht="15.75" thickBot="1" x14ac:dyDescent="0.3">
      <c r="A35" s="40" t="s">
        <v>43</v>
      </c>
      <c r="B35" s="41"/>
      <c r="C35" s="42">
        <f>(C32/$C$8)-1</f>
        <v>6.0916117104321543E-3</v>
      </c>
      <c r="D35" s="42">
        <f t="shared" ref="D35:N35" si="8">(D32/$C$8)-1</f>
        <v>1.1229813251739218E-2</v>
      </c>
      <c r="E35" s="42">
        <f t="shared" si="8"/>
        <v>1.6871046490573027E-2</v>
      </c>
      <c r="F35" s="42">
        <f t="shared" si="8"/>
        <v>2.2596273293805424E-2</v>
      </c>
      <c r="G35" s="42">
        <f t="shared" si="8"/>
        <v>2.8670439082823629E-2</v>
      </c>
      <c r="H35" s="42">
        <f t="shared" si="8"/>
        <v>3.4713056087068983E-2</v>
      </c>
      <c r="I35" s="42">
        <f t="shared" si="8"/>
        <v>4.0744253794971597E-2</v>
      </c>
      <c r="J35" s="42">
        <f t="shared" si="8"/>
        <v>4.6797710931272052E-2</v>
      </c>
      <c r="K35" s="42">
        <f t="shared" si="8"/>
        <v>5.2831175734996405E-2</v>
      </c>
      <c r="L35" s="42">
        <f t="shared" si="8"/>
        <v>5.8646830934953931E-2</v>
      </c>
      <c r="M35" s="42">
        <f t="shared" si="8"/>
        <v>6.4522544594726838E-2</v>
      </c>
      <c r="N35" s="42">
        <f t="shared" si="8"/>
        <v>7.0206190675448754E-2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58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44</v>
      </c>
      <c r="D39" s="36" t="s">
        <v>45</v>
      </c>
      <c r="E39" s="36" t="s">
        <v>46</v>
      </c>
      <c r="F39" s="36" t="s">
        <v>47</v>
      </c>
      <c r="G39" s="36" t="s">
        <v>48</v>
      </c>
      <c r="H39" s="36" t="s">
        <v>49</v>
      </c>
      <c r="I39" s="36" t="s">
        <v>50</v>
      </c>
      <c r="J39" s="36" t="s">
        <v>51</v>
      </c>
      <c r="K39" s="36" t="s">
        <v>52</v>
      </c>
      <c r="L39" s="36" t="s">
        <v>53</v>
      </c>
      <c r="M39" s="36" t="s">
        <v>54</v>
      </c>
      <c r="N39" s="36" t="s">
        <v>55</v>
      </c>
    </row>
    <row r="41" spans="1:14" x14ac:dyDescent="0.25">
      <c r="A41" s="46" t="s">
        <v>59</v>
      </c>
      <c r="B41" s="46"/>
      <c r="C41" s="47">
        <v>1.2136540314179634</v>
      </c>
      <c r="D41" s="47">
        <v>1.2224949991515572</v>
      </c>
      <c r="E41" s="47">
        <v>1.2112395514946714</v>
      </c>
      <c r="F41" s="47">
        <v>1.2083544391909504</v>
      </c>
      <c r="G41" s="47">
        <v>1.208076302392447</v>
      </c>
      <c r="H41" s="47">
        <v>1.2109514191466151</v>
      </c>
      <c r="I41" s="47">
        <v>1.2157333615498105</v>
      </c>
      <c r="J41" s="47">
        <v>1.2179416741505753</v>
      </c>
      <c r="K41" s="47">
        <v>1.2224849168749095</v>
      </c>
      <c r="L41" s="47">
        <v>1.2289419063326523</v>
      </c>
      <c r="M41" s="47">
        <v>1.2331351545535447</v>
      </c>
      <c r="N41" s="47">
        <v>1.237651086966296</v>
      </c>
    </row>
    <row r="43" spans="1:14" x14ac:dyDescent="0.25">
      <c r="A43" s="48" t="s">
        <v>60</v>
      </c>
      <c r="B43" s="48"/>
      <c r="C43" s="49">
        <v>82.009801523199329</v>
      </c>
      <c r="D43" s="49">
        <v>83.710534092266684</v>
      </c>
      <c r="E43" s="49">
        <v>82.252132582755237</v>
      </c>
      <c r="F43" s="49">
        <v>83.028725168297768</v>
      </c>
      <c r="G43" s="49">
        <v>81.601542878560878</v>
      </c>
      <c r="H43" s="49">
        <v>81.394826114319059</v>
      </c>
      <c r="I43" s="49">
        <v>80.987789762505031</v>
      </c>
      <c r="J43" s="49">
        <v>80.147779693908873</v>
      </c>
      <c r="K43" s="49">
        <v>79.667790519419199</v>
      </c>
      <c r="L43" s="49">
        <v>79.18257443031348</v>
      </c>
      <c r="M43" s="49">
        <v>77.87020324462074</v>
      </c>
      <c r="N43" s="49">
        <v>78.049112448761889</v>
      </c>
    </row>
    <row r="44" spans="1:14" x14ac:dyDescent="0.25">
      <c r="A44" s="19" t="s">
        <v>76</v>
      </c>
      <c r="B44" s="19"/>
      <c r="C44" s="50">
        <v>83.106204390081842</v>
      </c>
      <c r="D44" s="50">
        <v>83.710534092266698</v>
      </c>
      <c r="E44" s="50">
        <v>82.038587324213495</v>
      </c>
      <c r="F44" s="50">
        <v>82.623586691009692</v>
      </c>
      <c r="G44" s="50">
        <v>81.040688098614069</v>
      </c>
      <c r="H44" s="50">
        <v>80.666689317616743</v>
      </c>
      <c r="I44" s="50">
        <v>80.115872666245281</v>
      </c>
      <c r="J44" s="50">
        <v>79.159394392554105</v>
      </c>
      <c r="K44" s="50">
        <v>78.573428940021572</v>
      </c>
      <c r="L44" s="50">
        <v>78.00548727362974</v>
      </c>
      <c r="M44" s="50">
        <v>76.624032584974515</v>
      </c>
      <c r="N44" s="50">
        <v>76.707648853797181</v>
      </c>
    </row>
    <row r="45" spans="1:14" x14ac:dyDescent="0.25">
      <c r="A45" s="51" t="s">
        <v>77</v>
      </c>
      <c r="B45" s="51"/>
      <c r="C45" s="52">
        <v>81.125496366307488</v>
      </c>
      <c r="D45" s="52">
        <v>83.710534092266684</v>
      </c>
      <c r="E45" s="52">
        <v>82.436678538024424</v>
      </c>
      <c r="F45" s="52">
        <v>83.385906962719176</v>
      </c>
      <c r="G45" s="52">
        <v>82.106590069298193</v>
      </c>
      <c r="H45" s="52">
        <v>82.059891126604541</v>
      </c>
      <c r="I45" s="52">
        <v>81.796995995034038</v>
      </c>
      <c r="J45" s="52">
        <v>81.076801757365359</v>
      </c>
      <c r="K45" s="52">
        <v>80.709976348434253</v>
      </c>
      <c r="L45" s="52">
        <v>80.313178228006279</v>
      </c>
      <c r="M45" s="52">
        <v>79.078318626719323</v>
      </c>
      <c r="N45" s="52">
        <v>79.359926733505645</v>
      </c>
    </row>
    <row r="47" spans="1:14" x14ac:dyDescent="0.25">
      <c r="A47" s="48" t="s">
        <v>61</v>
      </c>
      <c r="B47" s="48"/>
      <c r="C47" s="49">
        <v>81.887875621339916</v>
      </c>
      <c r="D47" s="49">
        <v>81.630261559269073</v>
      </c>
      <c r="E47" s="49">
        <v>81.844352707707372</v>
      </c>
      <c r="F47" s="49">
        <v>81.73543364808809</v>
      </c>
      <c r="G47" s="49">
        <v>81.95160092383874</v>
      </c>
      <c r="H47" s="49">
        <v>81.991356973945571</v>
      </c>
      <c r="I47" s="49">
        <v>82.058040880311182</v>
      </c>
      <c r="J47" s="49">
        <v>82.190168718670634</v>
      </c>
      <c r="K47" s="49">
        <v>82.269570927339387</v>
      </c>
      <c r="L47" s="49">
        <v>82.353833582591093</v>
      </c>
      <c r="M47" s="49">
        <v>82.561952174736902</v>
      </c>
      <c r="N47" s="49">
        <v>82.547551951854615</v>
      </c>
    </row>
    <row r="48" spans="1:14" x14ac:dyDescent="0.25">
      <c r="A48" s="19" t="s">
        <v>74</v>
      </c>
      <c r="B48" s="19"/>
      <c r="C48" s="50">
        <v>79.783494223328077</v>
      </c>
      <c r="D48" s="50">
        <v>79.693472189571111</v>
      </c>
      <c r="E48" s="50">
        <v>79.955977796486707</v>
      </c>
      <c r="F48" s="50">
        <v>79.87099523731861</v>
      </c>
      <c r="G48" s="50">
        <v>80.124200721740294</v>
      </c>
      <c r="H48" s="50">
        <v>80.191653673412418</v>
      </c>
      <c r="I48" s="50">
        <v>80.286597747287033</v>
      </c>
      <c r="J48" s="50">
        <v>80.444968821250555</v>
      </c>
      <c r="K48" s="50">
        <v>80.547067499285276</v>
      </c>
      <c r="L48" s="50">
        <v>80.651687742540389</v>
      </c>
      <c r="M48" s="50">
        <v>80.89023203658644</v>
      </c>
      <c r="N48" s="50">
        <v>80.888002235562823</v>
      </c>
    </row>
    <row r="49" spans="1:14" x14ac:dyDescent="0.25">
      <c r="A49" s="51" t="s">
        <v>75</v>
      </c>
      <c r="B49" s="51"/>
      <c r="C49" s="52">
        <v>83.731186827834478</v>
      </c>
      <c r="D49" s="52">
        <v>83.394670721577668</v>
      </c>
      <c r="E49" s="52">
        <v>83.581647436599653</v>
      </c>
      <c r="F49" s="52">
        <v>83.46750646133502</v>
      </c>
      <c r="G49" s="52">
        <v>83.655140184709111</v>
      </c>
      <c r="H49" s="52">
        <v>83.677834984508351</v>
      </c>
      <c r="I49" s="52">
        <v>83.729854843405931</v>
      </c>
      <c r="J49" s="52">
        <v>83.840972419288477</v>
      </c>
      <c r="K49" s="52">
        <v>83.904878720773993</v>
      </c>
      <c r="L49" s="52">
        <v>83.974501152585574</v>
      </c>
      <c r="M49" s="52">
        <v>84.158146722956573</v>
      </c>
      <c r="N49" s="52">
        <v>84.134652222002231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79</v>
      </c>
    </row>
    <row r="53" spans="1:14" x14ac:dyDescent="0.25">
      <c r="A53" s="54" t="s">
        <v>80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E6FFC-350C-4FF2-82E6-9A88F44B5B33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35</v>
      </c>
      <c r="B1" s="56"/>
      <c r="C1" s="56"/>
      <c r="D1" s="56"/>
      <c r="E1" s="56"/>
    </row>
    <row r="2" spans="1:14" x14ac:dyDescent="0.25">
      <c r="A2" s="57" t="s">
        <v>84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34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44</v>
      </c>
      <c r="D6" s="36" t="s">
        <v>45</v>
      </c>
      <c r="E6" s="36" t="s">
        <v>46</v>
      </c>
      <c r="F6" s="36" t="s">
        <v>47</v>
      </c>
      <c r="G6" s="36" t="s">
        <v>48</v>
      </c>
      <c r="H6" s="36" t="s">
        <v>49</v>
      </c>
      <c r="I6" s="36" t="s">
        <v>50</v>
      </c>
      <c r="J6" s="36" t="s">
        <v>51</v>
      </c>
      <c r="K6" s="36" t="s">
        <v>52</v>
      </c>
      <c r="L6" s="36" t="s">
        <v>53</v>
      </c>
      <c r="M6" s="36" t="s">
        <v>54</v>
      </c>
      <c r="N6" s="36" t="s">
        <v>55</v>
      </c>
    </row>
    <row r="7" spans="1:14" ht="15.75" thickBot="1" x14ac:dyDescent="0.3"/>
    <row r="8" spans="1:14" ht="16.5" thickTop="1" thickBot="1" x14ac:dyDescent="0.3">
      <c r="A8" s="59" t="s">
        <v>37</v>
      </c>
      <c r="B8" s="59"/>
      <c r="C8" s="21">
        <v>14594</v>
      </c>
      <c r="D8" s="21">
        <v>14560.193243323431</v>
      </c>
      <c r="E8" s="21">
        <v>14519.096868945428</v>
      </c>
      <c r="F8" s="21">
        <v>14487.497541779323</v>
      </c>
      <c r="G8" s="21">
        <v>14471.939183040227</v>
      </c>
      <c r="H8" s="21">
        <v>14468.607600155397</v>
      </c>
      <c r="I8" s="21">
        <v>14464.902089749146</v>
      </c>
      <c r="J8" s="21">
        <v>14463.127022861298</v>
      </c>
      <c r="K8" s="21">
        <v>14461.737045140118</v>
      </c>
      <c r="L8" s="21">
        <v>14460.396352836733</v>
      </c>
      <c r="M8" s="21">
        <v>14458.085757272696</v>
      </c>
      <c r="N8" s="21">
        <v>14455.628849106721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62</v>
      </c>
      <c r="B10" s="25"/>
      <c r="C10" s="26">
        <f>SUM(C11:C12)</f>
        <v>134.25970039746744</v>
      </c>
      <c r="D10" s="26">
        <f t="shared" ref="D10:N10" si="0">SUM(D11:D12)</f>
        <v>133.14170645200505</v>
      </c>
      <c r="E10" s="26">
        <f t="shared" si="0"/>
        <v>129.38242664072692</v>
      </c>
      <c r="F10" s="26">
        <f t="shared" si="0"/>
        <v>126.26902071608629</v>
      </c>
      <c r="G10" s="26">
        <f t="shared" si="0"/>
        <v>123.61844803355029</v>
      </c>
      <c r="H10" s="26">
        <f t="shared" si="0"/>
        <v>121.39306778491732</v>
      </c>
      <c r="I10" s="26">
        <f t="shared" si="0"/>
        <v>119.30847023608588</v>
      </c>
      <c r="J10" s="26">
        <f t="shared" si="0"/>
        <v>117.19275953459282</v>
      </c>
      <c r="K10" s="26">
        <f t="shared" si="0"/>
        <v>115.41178675532089</v>
      </c>
      <c r="L10" s="26">
        <f t="shared" si="0"/>
        <v>114.06783809019402</v>
      </c>
      <c r="M10" s="26">
        <f t="shared" si="0"/>
        <v>112.65368674042617</v>
      </c>
      <c r="N10" s="26">
        <f t="shared" si="0"/>
        <v>111.42205967049144</v>
      </c>
    </row>
    <row r="11" spans="1:14" x14ac:dyDescent="0.25">
      <c r="A11" s="20" t="s">
        <v>63</v>
      </c>
      <c r="B11" s="18"/>
      <c r="C11" s="22">
        <v>68.633188790608898</v>
      </c>
      <c r="D11" s="22">
        <v>68.173590878907149</v>
      </c>
      <c r="E11" s="22">
        <v>66.275949954633077</v>
      </c>
      <c r="F11" s="22">
        <v>64.589738433671798</v>
      </c>
      <c r="G11" s="22">
        <v>63.361383902398195</v>
      </c>
      <c r="H11" s="22">
        <v>62.124687631104742</v>
      </c>
      <c r="I11" s="22">
        <v>61.151717058477615</v>
      </c>
      <c r="J11" s="22">
        <v>59.974164630427858</v>
      </c>
      <c r="K11" s="22">
        <v>59.127749420903584</v>
      </c>
      <c r="L11" s="22">
        <v>58.340446409851452</v>
      </c>
      <c r="M11" s="22">
        <v>57.678687611098198</v>
      </c>
      <c r="N11" s="22">
        <v>57.108419603948043</v>
      </c>
    </row>
    <row r="12" spans="1:14" x14ac:dyDescent="0.25">
      <c r="A12" s="27" t="s">
        <v>64</v>
      </c>
      <c r="B12" s="28"/>
      <c r="C12" s="29">
        <v>65.626511606858543</v>
      </c>
      <c r="D12" s="29">
        <v>64.968115573097904</v>
      </c>
      <c r="E12" s="29">
        <v>63.106476686093842</v>
      </c>
      <c r="F12" s="29">
        <v>61.679282282414491</v>
      </c>
      <c r="G12" s="29">
        <v>60.257064131152099</v>
      </c>
      <c r="H12" s="29">
        <v>59.268380153812579</v>
      </c>
      <c r="I12" s="29">
        <v>58.156753177608266</v>
      </c>
      <c r="J12" s="29">
        <v>57.218594904164966</v>
      </c>
      <c r="K12" s="29">
        <v>56.284037334417306</v>
      </c>
      <c r="L12" s="29">
        <v>55.727391680342564</v>
      </c>
      <c r="M12" s="29">
        <v>54.974999129327969</v>
      </c>
      <c r="N12" s="29">
        <v>54.313640066543392</v>
      </c>
    </row>
    <row r="13" spans="1:14" x14ac:dyDescent="0.25">
      <c r="A13" s="33" t="s">
        <v>65</v>
      </c>
      <c r="B13" s="18"/>
      <c r="C13" s="26">
        <f>SUM(C14:C15)</f>
        <v>132.07664981107845</v>
      </c>
      <c r="D13" s="26">
        <f t="shared" ref="D13:N13" si="1">SUM(D14:D15)</f>
        <v>133.600245590724</v>
      </c>
      <c r="E13" s="26">
        <f t="shared" si="1"/>
        <v>129.96667196058269</v>
      </c>
      <c r="F13" s="26">
        <f t="shared" si="1"/>
        <v>130.42037422984214</v>
      </c>
      <c r="G13" s="26">
        <f t="shared" si="1"/>
        <v>127.48212689411667</v>
      </c>
      <c r="H13" s="26">
        <f t="shared" si="1"/>
        <v>126.82223855585983</v>
      </c>
      <c r="I13" s="26">
        <f t="shared" si="1"/>
        <v>126.17976642534632</v>
      </c>
      <c r="J13" s="26">
        <f t="shared" si="1"/>
        <v>125.08222503418803</v>
      </c>
      <c r="K13" s="26">
        <f t="shared" si="1"/>
        <v>124.91389265360613</v>
      </c>
      <c r="L13" s="26">
        <f t="shared" si="1"/>
        <v>124.80628199943332</v>
      </c>
      <c r="M13" s="26">
        <f t="shared" si="1"/>
        <v>123.49160237588003</v>
      </c>
      <c r="N13" s="26">
        <f t="shared" si="1"/>
        <v>124.92228473883726</v>
      </c>
    </row>
    <row r="14" spans="1:14" x14ac:dyDescent="0.25">
      <c r="A14" s="20" t="s">
        <v>66</v>
      </c>
      <c r="B14" s="18"/>
      <c r="C14" s="22">
        <v>69.077412352652601</v>
      </c>
      <c r="D14" s="22">
        <v>68.505664439296581</v>
      </c>
      <c r="E14" s="22">
        <v>66.548520859434561</v>
      </c>
      <c r="F14" s="22">
        <v>66.857110428264875</v>
      </c>
      <c r="G14" s="22">
        <v>65.580176946044389</v>
      </c>
      <c r="H14" s="22">
        <v>65.327779555661664</v>
      </c>
      <c r="I14" s="22">
        <v>65.123290013260487</v>
      </c>
      <c r="J14" s="22">
        <v>64.873049846523472</v>
      </c>
      <c r="K14" s="22">
        <v>64.995326894174468</v>
      </c>
      <c r="L14" s="22">
        <v>65.152836860339548</v>
      </c>
      <c r="M14" s="22">
        <v>64.696540648311426</v>
      </c>
      <c r="N14" s="22">
        <v>65.511997945802364</v>
      </c>
    </row>
    <row r="15" spans="1:14" x14ac:dyDescent="0.25">
      <c r="A15" s="10" t="s">
        <v>67</v>
      </c>
      <c r="B15" s="12"/>
      <c r="C15" s="23">
        <v>62.999237458425853</v>
      </c>
      <c r="D15" s="23">
        <v>65.094581151427434</v>
      </c>
      <c r="E15" s="23">
        <v>63.418151101148112</v>
      </c>
      <c r="F15" s="23">
        <v>63.563263801577264</v>
      </c>
      <c r="G15" s="23">
        <v>61.901949948072279</v>
      </c>
      <c r="H15" s="23">
        <v>61.494459000198162</v>
      </c>
      <c r="I15" s="23">
        <v>61.056476412085821</v>
      </c>
      <c r="J15" s="23">
        <v>60.209175187664556</v>
      </c>
      <c r="K15" s="23">
        <v>59.918565759431658</v>
      </c>
      <c r="L15" s="23">
        <v>59.653445139093776</v>
      </c>
      <c r="M15" s="23">
        <v>58.795061727568616</v>
      </c>
      <c r="N15" s="23">
        <v>59.410286793034899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38</v>
      </c>
      <c r="B17" s="15"/>
      <c r="C17" s="32">
        <f>C10-C13</f>
        <v>2.1830505863889869</v>
      </c>
      <c r="D17" s="32">
        <f t="shared" ref="D17:N17" si="2">D10-D13</f>
        <v>-0.45853913871894747</v>
      </c>
      <c r="E17" s="32">
        <f t="shared" si="2"/>
        <v>-0.58424531985576778</v>
      </c>
      <c r="F17" s="32">
        <f t="shared" si="2"/>
        <v>-4.1513535137558506</v>
      </c>
      <c r="G17" s="32">
        <f t="shared" si="2"/>
        <v>-3.863678860566381</v>
      </c>
      <c r="H17" s="32">
        <f t="shared" si="2"/>
        <v>-5.4291707709425054</v>
      </c>
      <c r="I17" s="32">
        <f t="shared" si="2"/>
        <v>-6.8712961892604341</v>
      </c>
      <c r="J17" s="32">
        <f t="shared" si="2"/>
        <v>-7.8894654995952038</v>
      </c>
      <c r="K17" s="32">
        <f t="shared" si="2"/>
        <v>-9.5021058982852367</v>
      </c>
      <c r="L17" s="32">
        <f t="shared" si="2"/>
        <v>-10.738443909239308</v>
      </c>
      <c r="M17" s="32">
        <f t="shared" si="2"/>
        <v>-10.837915635453868</v>
      </c>
      <c r="N17" s="32">
        <f t="shared" si="2"/>
        <v>-13.500225068345827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68</v>
      </c>
      <c r="B19" s="63"/>
      <c r="C19" s="26">
        <f>SUM(C20:C21)</f>
        <v>875.19637558842612</v>
      </c>
      <c r="D19" s="26">
        <f t="shared" ref="D19:N19" si="3">SUM(D20:D21)</f>
        <v>870.14381994887663</v>
      </c>
      <c r="E19" s="26">
        <f t="shared" si="3"/>
        <v>874.0540204329925</v>
      </c>
      <c r="F19" s="26">
        <f t="shared" si="3"/>
        <v>884.59942977417927</v>
      </c>
      <c r="G19" s="26">
        <f t="shared" si="3"/>
        <v>889.86713342981113</v>
      </c>
      <c r="H19" s="26">
        <f t="shared" si="3"/>
        <v>890.68820623899273</v>
      </c>
      <c r="I19" s="26">
        <f t="shared" si="3"/>
        <v>891.43083487937497</v>
      </c>
      <c r="J19" s="26">
        <f t="shared" si="3"/>
        <v>892.49525790875168</v>
      </c>
      <c r="K19" s="26">
        <f t="shared" si="3"/>
        <v>894.43524152742839</v>
      </c>
      <c r="L19" s="26">
        <f t="shared" si="3"/>
        <v>894.99670648161396</v>
      </c>
      <c r="M19" s="26">
        <f t="shared" si="3"/>
        <v>894.28496520535691</v>
      </c>
      <c r="N19" s="26">
        <f t="shared" si="3"/>
        <v>893.94449221828756</v>
      </c>
    </row>
    <row r="20" spans="1:14" x14ac:dyDescent="0.25">
      <c r="A20" s="60" t="s">
        <v>69</v>
      </c>
      <c r="B20" s="60"/>
      <c r="C20" s="22">
        <v>448.38537984985703</v>
      </c>
      <c r="D20" s="22">
        <v>447.72481995619086</v>
      </c>
      <c r="E20" s="22">
        <v>450.43176218965834</v>
      </c>
      <c r="F20" s="22">
        <v>455.92417024010678</v>
      </c>
      <c r="G20" s="22">
        <v>457.73625046208423</v>
      </c>
      <c r="H20" s="22">
        <v>457.71583239940668</v>
      </c>
      <c r="I20" s="22">
        <v>456.77777583956441</v>
      </c>
      <c r="J20" s="22">
        <v>456.73244974211218</v>
      </c>
      <c r="K20" s="22">
        <v>457.52876720612306</v>
      </c>
      <c r="L20" s="22">
        <v>457.55072191025221</v>
      </c>
      <c r="M20" s="22">
        <v>457.70706690531478</v>
      </c>
      <c r="N20" s="22">
        <v>457.81154775306908</v>
      </c>
    </row>
    <row r="21" spans="1:14" x14ac:dyDescent="0.25">
      <c r="A21" s="27" t="s">
        <v>70</v>
      </c>
      <c r="B21" s="27"/>
      <c r="C21" s="29">
        <v>426.81099573856909</v>
      </c>
      <c r="D21" s="29">
        <v>422.41899999268583</v>
      </c>
      <c r="E21" s="29">
        <v>423.62225824333422</v>
      </c>
      <c r="F21" s="29">
        <v>428.67525953407255</v>
      </c>
      <c r="G21" s="29">
        <v>432.1308829677269</v>
      </c>
      <c r="H21" s="29">
        <v>432.97237383958606</v>
      </c>
      <c r="I21" s="29">
        <v>434.65305903981056</v>
      </c>
      <c r="J21" s="29">
        <v>435.76280816663956</v>
      </c>
      <c r="K21" s="29">
        <v>436.90647432130538</v>
      </c>
      <c r="L21" s="29">
        <v>437.44598457136169</v>
      </c>
      <c r="M21" s="29">
        <v>436.57789830004214</v>
      </c>
      <c r="N21" s="29">
        <v>436.13294446521849</v>
      </c>
    </row>
    <row r="22" spans="1:14" x14ac:dyDescent="0.25">
      <c r="A22" s="63" t="s">
        <v>73</v>
      </c>
      <c r="B22" s="63"/>
      <c r="C22" s="26">
        <f>SUM(C23:C24)</f>
        <v>911.18618285138325</v>
      </c>
      <c r="D22" s="26">
        <f t="shared" ref="D22:N22" si="4">SUM(D23:D24)</f>
        <v>910.78165518816195</v>
      </c>
      <c r="E22" s="26">
        <f t="shared" si="4"/>
        <v>905.06910227924391</v>
      </c>
      <c r="F22" s="26">
        <f t="shared" si="4"/>
        <v>896.0064349995173</v>
      </c>
      <c r="G22" s="26">
        <f t="shared" si="4"/>
        <v>889.33503745407393</v>
      </c>
      <c r="H22" s="26">
        <f t="shared" si="4"/>
        <v>888.96454587430276</v>
      </c>
      <c r="I22" s="26">
        <f t="shared" si="4"/>
        <v>886.33460557796161</v>
      </c>
      <c r="J22" s="26">
        <f t="shared" si="4"/>
        <v>885.99577013033695</v>
      </c>
      <c r="K22" s="26">
        <f t="shared" si="4"/>
        <v>886.27382793252798</v>
      </c>
      <c r="L22" s="26">
        <f t="shared" si="4"/>
        <v>886.56885813641145</v>
      </c>
      <c r="M22" s="26">
        <f t="shared" si="4"/>
        <v>885.90395773587875</v>
      </c>
      <c r="N22" s="26">
        <f t="shared" si="4"/>
        <v>884.73055678886794</v>
      </c>
    </row>
    <row r="23" spans="1:14" x14ac:dyDescent="0.25">
      <c r="A23" s="60" t="s">
        <v>71</v>
      </c>
      <c r="B23" s="60"/>
      <c r="C23" s="23">
        <v>442.03727284228967</v>
      </c>
      <c r="D23" s="22">
        <v>440.26458597410334</v>
      </c>
      <c r="E23" s="22">
        <v>436.97310575627</v>
      </c>
      <c r="F23" s="22">
        <v>431.53859470498014</v>
      </c>
      <c r="G23" s="22">
        <v>429.35263009150032</v>
      </c>
      <c r="H23" s="22">
        <v>429.33231942575156</v>
      </c>
      <c r="I23" s="22">
        <v>430.0430850549921</v>
      </c>
      <c r="J23" s="22">
        <v>429.48407532374955</v>
      </c>
      <c r="K23" s="22">
        <v>430.80825219406461</v>
      </c>
      <c r="L23" s="22">
        <v>431.17839979103178</v>
      </c>
      <c r="M23" s="22">
        <v>430.44563793629277</v>
      </c>
      <c r="N23" s="22">
        <v>429.93808567465652</v>
      </c>
    </row>
    <row r="24" spans="1:14" x14ac:dyDescent="0.25">
      <c r="A24" s="10" t="s">
        <v>72</v>
      </c>
      <c r="B24" s="10"/>
      <c r="C24" s="23">
        <v>469.14891000909358</v>
      </c>
      <c r="D24" s="23">
        <v>470.51706921405861</v>
      </c>
      <c r="E24" s="23">
        <v>468.09599652297396</v>
      </c>
      <c r="F24" s="23">
        <v>464.46784029453715</v>
      </c>
      <c r="G24" s="23">
        <v>459.98240736257367</v>
      </c>
      <c r="H24" s="23">
        <v>459.63222644855114</v>
      </c>
      <c r="I24" s="23">
        <v>456.29152052296951</v>
      </c>
      <c r="J24" s="23">
        <v>456.51169480658734</v>
      </c>
      <c r="K24" s="23">
        <v>455.46557573846337</v>
      </c>
      <c r="L24" s="23">
        <v>455.39045834537967</v>
      </c>
      <c r="M24" s="23">
        <v>455.45831979958604</v>
      </c>
      <c r="N24" s="23">
        <v>454.79247111421142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39</v>
      </c>
      <c r="B26" s="62"/>
      <c r="C26" s="32">
        <f>C19-C22</f>
        <v>-35.989807262957129</v>
      </c>
      <c r="D26" s="32">
        <f t="shared" ref="D26:N26" si="5">D19-D22</f>
        <v>-40.637835239285323</v>
      </c>
      <c r="E26" s="32">
        <f t="shared" si="5"/>
        <v>-31.015081846251405</v>
      </c>
      <c r="F26" s="32">
        <f t="shared" si="5"/>
        <v>-11.407005225338025</v>
      </c>
      <c r="G26" s="32">
        <f t="shared" si="5"/>
        <v>0.53209597573720657</v>
      </c>
      <c r="H26" s="32">
        <f t="shared" si="5"/>
        <v>1.7236603646899766</v>
      </c>
      <c r="I26" s="32">
        <f t="shared" si="5"/>
        <v>5.0962293014133593</v>
      </c>
      <c r="J26" s="32">
        <f t="shared" si="5"/>
        <v>6.499487778414732</v>
      </c>
      <c r="K26" s="32">
        <f t="shared" si="5"/>
        <v>8.1614135949004094</v>
      </c>
      <c r="L26" s="32">
        <f t="shared" si="5"/>
        <v>8.4278483452025057</v>
      </c>
      <c r="M26" s="32">
        <f t="shared" si="5"/>
        <v>8.3810074694781633</v>
      </c>
      <c r="N26" s="32">
        <f t="shared" si="5"/>
        <v>9.213935429419621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57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40</v>
      </c>
      <c r="B30" s="62"/>
      <c r="C30" s="32">
        <f>C17+C26+C28</f>
        <v>-33.806756676568142</v>
      </c>
      <c r="D30" s="32">
        <f t="shared" ref="D30:N30" si="6">D17+D26+D28</f>
        <v>-41.096374378004271</v>
      </c>
      <c r="E30" s="32">
        <f t="shared" si="6"/>
        <v>-31.599327166107173</v>
      </c>
      <c r="F30" s="32">
        <f t="shared" si="6"/>
        <v>-15.558358739093876</v>
      </c>
      <c r="G30" s="32">
        <f t="shared" si="6"/>
        <v>-3.3315828848291744</v>
      </c>
      <c r="H30" s="32">
        <f t="shared" si="6"/>
        <v>-3.7055104062525288</v>
      </c>
      <c r="I30" s="32">
        <f t="shared" si="6"/>
        <v>-1.7750668878470748</v>
      </c>
      <c r="J30" s="32">
        <f t="shared" si="6"/>
        <v>-1.3899777211804718</v>
      </c>
      <c r="K30" s="32">
        <f t="shared" si="6"/>
        <v>-1.3406923033848273</v>
      </c>
      <c r="L30" s="32">
        <f t="shared" si="6"/>
        <v>-2.3105955640368023</v>
      </c>
      <c r="M30" s="32">
        <f t="shared" si="6"/>
        <v>-2.4569081659757046</v>
      </c>
      <c r="N30" s="32">
        <f t="shared" si="6"/>
        <v>-4.2862896389262062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41</v>
      </c>
      <c r="B32" s="59"/>
      <c r="C32" s="21">
        <v>14560.193243323431</v>
      </c>
      <c r="D32" s="21">
        <v>14519.096868945428</v>
      </c>
      <c r="E32" s="21">
        <v>14487.497541779323</v>
      </c>
      <c r="F32" s="21">
        <v>14471.939183040227</v>
      </c>
      <c r="G32" s="21">
        <v>14468.607600155397</v>
      </c>
      <c r="H32" s="21">
        <v>14464.902089749146</v>
      </c>
      <c r="I32" s="21">
        <v>14463.127022861298</v>
      </c>
      <c r="J32" s="21">
        <v>14461.737045140118</v>
      </c>
      <c r="K32" s="21">
        <v>14460.396352836733</v>
      </c>
      <c r="L32" s="21">
        <v>14458.085757272696</v>
      </c>
      <c r="M32" s="21">
        <v>14455.628849106721</v>
      </c>
      <c r="N32" s="21">
        <v>14451.342559467796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42</v>
      </c>
      <c r="B34" s="38"/>
      <c r="C34" s="39">
        <f>(C32/C8)-1</f>
        <v>-2.3164832586384243E-3</v>
      </c>
      <c r="D34" s="39">
        <f t="shared" ref="D34:N34" si="7">(D32/D8)-1</f>
        <v>-2.8225157242914856E-3</v>
      </c>
      <c r="E34" s="39">
        <f t="shared" si="7"/>
        <v>-2.1763975715108907E-3</v>
      </c>
      <c r="F34" s="39">
        <f t="shared" si="7"/>
        <v>-1.0739162297855875E-3</v>
      </c>
      <c r="G34" s="39">
        <f t="shared" si="7"/>
        <v>-2.3020984559785074E-4</v>
      </c>
      <c r="H34" s="39">
        <f t="shared" si="7"/>
        <v>-2.5610691150479425E-4</v>
      </c>
      <c r="I34" s="39">
        <f t="shared" si="7"/>
        <v>-1.2271544437947313E-4</v>
      </c>
      <c r="J34" s="39">
        <f t="shared" si="7"/>
        <v>-9.610492385092595E-5</v>
      </c>
      <c r="K34" s="39">
        <f t="shared" si="7"/>
        <v>-9.2706173483891874E-5</v>
      </c>
      <c r="L34" s="39">
        <f t="shared" si="7"/>
        <v>-1.5978784451387007E-4</v>
      </c>
      <c r="M34" s="39">
        <f t="shared" si="7"/>
        <v>-1.6993315762703354E-4</v>
      </c>
      <c r="N34" s="39">
        <f t="shared" si="7"/>
        <v>-2.9651353695281379E-4</v>
      </c>
    </row>
    <row r="35" spans="1:14" ht="15.75" thickBot="1" x14ac:dyDescent="0.3">
      <c r="A35" s="40" t="s">
        <v>43</v>
      </c>
      <c r="B35" s="41"/>
      <c r="C35" s="42">
        <f>(C32/$C$8)-1</f>
        <v>-2.3164832586384243E-3</v>
      </c>
      <c r="D35" s="42">
        <f t="shared" ref="D35:N35" si="8">(D32/$C$8)-1</f>
        <v>-5.1324606725073885E-3</v>
      </c>
      <c r="E35" s="42">
        <f t="shared" si="8"/>
        <v>-7.2976879690747065E-3</v>
      </c>
      <c r="F35" s="42">
        <f t="shared" si="8"/>
        <v>-8.3637670933104369E-3</v>
      </c>
      <c r="G35" s="42">
        <f t="shared" si="8"/>
        <v>-8.5920515173771861E-3</v>
      </c>
      <c r="H35" s="42">
        <f t="shared" si="8"/>
        <v>-8.8459579451044545E-3</v>
      </c>
      <c r="I35" s="42">
        <f t="shared" si="8"/>
        <v>-8.9675878538236775E-3</v>
      </c>
      <c r="J35" s="42">
        <f t="shared" si="8"/>
        <v>-9.0628309483268277E-3</v>
      </c>
      <c r="K35" s="42">
        <f t="shared" si="8"/>
        <v>-9.1546969414325607E-3</v>
      </c>
      <c r="L35" s="42">
        <f t="shared" si="8"/>
        <v>-9.313021976655067E-3</v>
      </c>
      <c r="M35" s="42">
        <f t="shared" si="8"/>
        <v>-9.4813725430504814E-3</v>
      </c>
      <c r="N35" s="42">
        <f t="shared" si="8"/>
        <v>-9.7750747246954095E-3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58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44</v>
      </c>
      <c r="D39" s="36" t="s">
        <v>45</v>
      </c>
      <c r="E39" s="36" t="s">
        <v>46</v>
      </c>
      <c r="F39" s="36" t="s">
        <v>47</v>
      </c>
      <c r="G39" s="36" t="s">
        <v>48</v>
      </c>
      <c r="H39" s="36" t="s">
        <v>49</v>
      </c>
      <c r="I39" s="36" t="s">
        <v>50</v>
      </c>
      <c r="J39" s="36" t="s">
        <v>51</v>
      </c>
      <c r="K39" s="36" t="s">
        <v>52</v>
      </c>
      <c r="L39" s="36" t="s">
        <v>53</v>
      </c>
      <c r="M39" s="36" t="s">
        <v>54</v>
      </c>
      <c r="N39" s="36" t="s">
        <v>55</v>
      </c>
    </row>
    <row r="41" spans="1:14" x14ac:dyDescent="0.25">
      <c r="A41" s="46" t="s">
        <v>59</v>
      </c>
      <c r="B41" s="46"/>
      <c r="C41" s="47">
        <v>0.83048293260745965</v>
      </c>
      <c r="D41" s="47">
        <v>0.83649586075089455</v>
      </c>
      <c r="E41" s="47">
        <v>0.82957096312119316</v>
      </c>
      <c r="F41" s="47">
        <v>0.82795569340733888</v>
      </c>
      <c r="G41" s="47">
        <v>0.82838660011796728</v>
      </c>
      <c r="H41" s="47">
        <v>0.83096898578194456</v>
      </c>
      <c r="I41" s="47">
        <v>0.8347592768999279</v>
      </c>
      <c r="J41" s="47">
        <v>0.83673931976135041</v>
      </c>
      <c r="K41" s="47">
        <v>0.84028749741435549</v>
      </c>
      <c r="L41" s="47">
        <v>0.84524715580092846</v>
      </c>
      <c r="M41" s="47">
        <v>0.84837581609983259</v>
      </c>
      <c r="N41" s="47">
        <v>0.85153902921934366</v>
      </c>
    </row>
    <row r="43" spans="1:14" x14ac:dyDescent="0.25">
      <c r="A43" s="48" t="s">
        <v>60</v>
      </c>
      <c r="B43" s="48"/>
      <c r="C43" s="49">
        <v>128.93673652485094</v>
      </c>
      <c r="D43" s="49">
        <v>131.24984974960321</v>
      </c>
      <c r="E43" s="49">
        <v>128.80181414369355</v>
      </c>
      <c r="F43" s="49">
        <v>129.84924509391223</v>
      </c>
      <c r="G43" s="49">
        <v>127.4398777227109</v>
      </c>
      <c r="H43" s="49">
        <v>126.88603872638687</v>
      </c>
      <c r="I43" s="49">
        <v>126.01308553667857</v>
      </c>
      <c r="J43" s="49">
        <v>124.52352885972321</v>
      </c>
      <c r="K43" s="49">
        <v>123.55082532095717</v>
      </c>
      <c r="L43" s="49">
        <v>122.57328648654743</v>
      </c>
      <c r="M43" s="49">
        <v>120.2822044428259</v>
      </c>
      <c r="N43" s="49">
        <v>120.30289525751128</v>
      </c>
    </row>
    <row r="44" spans="1:14" x14ac:dyDescent="0.25">
      <c r="A44" s="19" t="s">
        <v>76</v>
      </c>
      <c r="B44" s="19"/>
      <c r="C44" s="50">
        <v>130.37788428137688</v>
      </c>
      <c r="D44" s="50">
        <v>131.24984974960333</v>
      </c>
      <c r="E44" s="50">
        <v>128.5171186509188</v>
      </c>
      <c r="F44" s="50">
        <v>129.29327997256155</v>
      </c>
      <c r="G44" s="50">
        <v>126.65869818893273</v>
      </c>
      <c r="H44" s="50">
        <v>125.87684874405942</v>
      </c>
      <c r="I44" s="50">
        <v>124.78292347585989</v>
      </c>
      <c r="J44" s="50">
        <v>123.18012332249253</v>
      </c>
      <c r="K44" s="50">
        <v>122.05736506966394</v>
      </c>
      <c r="L44" s="50">
        <v>120.95541542715273</v>
      </c>
      <c r="M44" s="50">
        <v>118.58512649906189</v>
      </c>
      <c r="N44" s="50">
        <v>118.50457922074355</v>
      </c>
    </row>
    <row r="45" spans="1:14" x14ac:dyDescent="0.25">
      <c r="A45" s="51" t="s">
        <v>77</v>
      </c>
      <c r="B45" s="51"/>
      <c r="C45" s="52">
        <v>127.39272697304588</v>
      </c>
      <c r="D45" s="52">
        <v>131.2498497496033</v>
      </c>
      <c r="E45" s="52">
        <v>129.10192185129418</v>
      </c>
      <c r="F45" s="52">
        <v>130.43920316146384</v>
      </c>
      <c r="G45" s="52">
        <v>128.27805611566521</v>
      </c>
      <c r="H45" s="52">
        <v>127.97601631386132</v>
      </c>
      <c r="I45" s="52">
        <v>127.35220161772153</v>
      </c>
      <c r="J45" s="52">
        <v>126.0041811880801</v>
      </c>
      <c r="K45" s="52">
        <v>125.21270198040942</v>
      </c>
      <c r="L45" s="52">
        <v>124.39048999893859</v>
      </c>
      <c r="M45" s="52">
        <v>122.20665444105326</v>
      </c>
      <c r="N45" s="52">
        <v>122.3502588338753</v>
      </c>
    </row>
    <row r="47" spans="1:14" x14ac:dyDescent="0.25">
      <c r="A47" s="48" t="s">
        <v>61</v>
      </c>
      <c r="B47" s="48"/>
      <c r="C47" s="49">
        <v>76.222999559789756</v>
      </c>
      <c r="D47" s="49">
        <v>76.039066167589084</v>
      </c>
      <c r="E47" s="49">
        <v>76.2864335064138</v>
      </c>
      <c r="F47" s="49">
        <v>76.189601246680112</v>
      </c>
      <c r="G47" s="49">
        <v>76.422525278648223</v>
      </c>
      <c r="H47" s="49">
        <v>76.478434334010544</v>
      </c>
      <c r="I47" s="49">
        <v>76.562324523507485</v>
      </c>
      <c r="J47" s="49">
        <v>76.707723857981989</v>
      </c>
      <c r="K47" s="49">
        <v>76.799638590227687</v>
      </c>
      <c r="L47" s="49">
        <v>76.895899373665969</v>
      </c>
      <c r="M47" s="49">
        <v>77.116378613580963</v>
      </c>
      <c r="N47" s="49">
        <v>77.113729940613851</v>
      </c>
    </row>
    <row r="48" spans="1:14" x14ac:dyDescent="0.25">
      <c r="A48" s="19" t="s">
        <v>74</v>
      </c>
      <c r="B48" s="19"/>
      <c r="C48" s="50">
        <v>73.957819756958671</v>
      </c>
      <c r="D48" s="50">
        <v>73.878030975735854</v>
      </c>
      <c r="E48" s="50">
        <v>74.1580067150703</v>
      </c>
      <c r="F48" s="50">
        <v>74.08228297628159</v>
      </c>
      <c r="G48" s="50">
        <v>74.352489839194845</v>
      </c>
      <c r="H48" s="50">
        <v>74.434082855069278</v>
      </c>
      <c r="I48" s="50">
        <v>74.543204279560314</v>
      </c>
      <c r="J48" s="50">
        <v>74.716363721284921</v>
      </c>
      <c r="K48" s="50">
        <v>74.831644747935499</v>
      </c>
      <c r="L48" s="50">
        <v>74.94957689634515</v>
      </c>
      <c r="M48" s="50">
        <v>75.203792417183024</v>
      </c>
      <c r="N48" s="50">
        <v>75.212267709918024</v>
      </c>
    </row>
    <row r="49" spans="1:14" x14ac:dyDescent="0.25">
      <c r="A49" s="51" t="s">
        <v>75</v>
      </c>
      <c r="B49" s="51"/>
      <c r="C49" s="52">
        <v>78.615165811753556</v>
      </c>
      <c r="D49" s="52">
        <v>78.289843289503864</v>
      </c>
      <c r="E49" s="52">
        <v>78.495220444794384</v>
      </c>
      <c r="F49" s="52">
        <v>78.391242738034961</v>
      </c>
      <c r="G49" s="52">
        <v>78.595659701555434</v>
      </c>
      <c r="H49" s="52">
        <v>78.633738824247999</v>
      </c>
      <c r="I49" s="52">
        <v>78.700260495258505</v>
      </c>
      <c r="J49" s="52">
        <v>78.825905632596829</v>
      </c>
      <c r="K49" s="52">
        <v>78.90303423022263</v>
      </c>
      <c r="L49" s="52">
        <v>78.985859665627913</v>
      </c>
      <c r="M49" s="52">
        <v>79.186371108530821</v>
      </c>
      <c r="N49" s="52">
        <v>79.175274214725249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79</v>
      </c>
    </row>
    <row r="53" spans="1:14" x14ac:dyDescent="0.25">
      <c r="A53" s="54" t="s">
        <v>80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707D0-0108-456A-A2B9-CA858B19C97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35</v>
      </c>
      <c r="B1" s="56"/>
      <c r="C1" s="56"/>
      <c r="D1" s="56"/>
      <c r="E1" s="56"/>
    </row>
    <row r="2" spans="1:14" x14ac:dyDescent="0.25">
      <c r="A2" s="57" t="s">
        <v>85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34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44</v>
      </c>
      <c r="D6" s="36" t="s">
        <v>45</v>
      </c>
      <c r="E6" s="36" t="s">
        <v>46</v>
      </c>
      <c r="F6" s="36" t="s">
        <v>47</v>
      </c>
      <c r="G6" s="36" t="s">
        <v>48</v>
      </c>
      <c r="H6" s="36" t="s">
        <v>49</v>
      </c>
      <c r="I6" s="36" t="s">
        <v>50</v>
      </c>
      <c r="J6" s="36" t="s">
        <v>51</v>
      </c>
      <c r="K6" s="36" t="s">
        <v>52</v>
      </c>
      <c r="L6" s="36" t="s">
        <v>53</v>
      </c>
      <c r="M6" s="36" t="s">
        <v>54</v>
      </c>
      <c r="N6" s="36" t="s">
        <v>55</v>
      </c>
    </row>
    <row r="7" spans="1:14" ht="15.75" thickBot="1" x14ac:dyDescent="0.3"/>
    <row r="8" spans="1:14" ht="16.5" thickTop="1" thickBot="1" x14ac:dyDescent="0.3">
      <c r="A8" s="59" t="s">
        <v>37</v>
      </c>
      <c r="B8" s="59"/>
      <c r="C8" s="21">
        <v>16663</v>
      </c>
      <c r="D8" s="21">
        <v>16473.706043858274</v>
      </c>
      <c r="E8" s="21">
        <v>16276.985289628044</v>
      </c>
      <c r="F8" s="21">
        <v>16087.333611217306</v>
      </c>
      <c r="G8" s="21">
        <v>15907.362291911855</v>
      </c>
      <c r="H8" s="21">
        <v>15732.716551537256</v>
      </c>
      <c r="I8" s="21">
        <v>15556.350141076135</v>
      </c>
      <c r="J8" s="21">
        <v>15379.9530870129</v>
      </c>
      <c r="K8" s="21">
        <v>15204.903502281964</v>
      </c>
      <c r="L8" s="21">
        <v>15026.394172290451</v>
      </c>
      <c r="M8" s="21">
        <v>14845.366991766959</v>
      </c>
      <c r="N8" s="21">
        <v>14660.844084566626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62</v>
      </c>
      <c r="B10" s="25"/>
      <c r="C10" s="26">
        <f>SUM(C11:C12)</f>
        <v>198.48895772830346</v>
      </c>
      <c r="D10" s="26">
        <f t="shared" ref="D10:N10" si="0">SUM(D11:D12)</f>
        <v>195.99507874467551</v>
      </c>
      <c r="E10" s="26">
        <f t="shared" si="0"/>
        <v>189.83324976419746</v>
      </c>
      <c r="F10" s="26">
        <f t="shared" si="0"/>
        <v>184.34331148902959</v>
      </c>
      <c r="G10" s="26">
        <f t="shared" si="0"/>
        <v>178.97245303837556</v>
      </c>
      <c r="H10" s="26">
        <f t="shared" si="0"/>
        <v>173.77173482000327</v>
      </c>
      <c r="I10" s="26">
        <f t="shared" si="0"/>
        <v>168.41420706889673</v>
      </c>
      <c r="J10" s="26">
        <f t="shared" si="0"/>
        <v>162.9959643653157</v>
      </c>
      <c r="K10" s="26">
        <f t="shared" si="0"/>
        <v>158.08109291516186</v>
      </c>
      <c r="L10" s="26">
        <f t="shared" si="0"/>
        <v>153.78793072559466</v>
      </c>
      <c r="M10" s="26">
        <f t="shared" si="0"/>
        <v>149.72451294746762</v>
      </c>
      <c r="N10" s="26">
        <f t="shared" si="0"/>
        <v>145.92226414128172</v>
      </c>
    </row>
    <row r="11" spans="1:14" x14ac:dyDescent="0.25">
      <c r="A11" s="20" t="s">
        <v>63</v>
      </c>
      <c r="B11" s="18"/>
      <c r="C11" s="22">
        <v>101.46700810658753</v>
      </c>
      <c r="D11" s="22">
        <v>100.35689543633214</v>
      </c>
      <c r="E11" s="22">
        <v>97.241791545877177</v>
      </c>
      <c r="F11" s="22">
        <v>94.296179724441544</v>
      </c>
      <c r="G11" s="22">
        <v>91.733414270342266</v>
      </c>
      <c r="H11" s="22">
        <v>88.9302407608252</v>
      </c>
      <c r="I11" s="22">
        <v>86.320928588941598</v>
      </c>
      <c r="J11" s="22">
        <v>83.414255622637356</v>
      </c>
      <c r="K11" s="22">
        <v>80.988082004885342</v>
      </c>
      <c r="L11" s="22">
        <v>78.655444700234014</v>
      </c>
      <c r="M11" s="22">
        <v>76.658950629103416</v>
      </c>
      <c r="N11" s="22">
        <v>74.791203059634682</v>
      </c>
    </row>
    <row r="12" spans="1:14" x14ac:dyDescent="0.25">
      <c r="A12" s="27" t="s">
        <v>64</v>
      </c>
      <c r="B12" s="28"/>
      <c r="C12" s="29">
        <v>97.021949621715933</v>
      </c>
      <c r="D12" s="29">
        <v>95.638183308343372</v>
      </c>
      <c r="E12" s="29">
        <v>92.591458218320284</v>
      </c>
      <c r="F12" s="29">
        <v>90.047131764588045</v>
      </c>
      <c r="G12" s="29">
        <v>87.239038768033296</v>
      </c>
      <c r="H12" s="29">
        <v>84.841494059178075</v>
      </c>
      <c r="I12" s="29">
        <v>82.093278479955131</v>
      </c>
      <c r="J12" s="29">
        <v>79.581708742678344</v>
      </c>
      <c r="K12" s="29">
        <v>77.093010910276519</v>
      </c>
      <c r="L12" s="29">
        <v>75.132486025360649</v>
      </c>
      <c r="M12" s="29">
        <v>73.065562318364201</v>
      </c>
      <c r="N12" s="29">
        <v>71.131061081647033</v>
      </c>
    </row>
    <row r="13" spans="1:14" x14ac:dyDescent="0.25">
      <c r="A13" s="33" t="s">
        <v>65</v>
      </c>
      <c r="B13" s="18"/>
      <c r="C13" s="26">
        <f>SUM(C14:C15)</f>
        <v>171.26907249681591</v>
      </c>
      <c r="D13" s="26">
        <f t="shared" ref="D13:N13" si="1">SUM(D14:D15)</f>
        <v>172.43991889475296</v>
      </c>
      <c r="E13" s="26">
        <f t="shared" si="1"/>
        <v>167.28010022720093</v>
      </c>
      <c r="F13" s="26">
        <f t="shared" si="1"/>
        <v>167.70438253659722</v>
      </c>
      <c r="G13" s="26">
        <f t="shared" si="1"/>
        <v>163.50857046765015</v>
      </c>
      <c r="H13" s="26">
        <f t="shared" si="1"/>
        <v>162.4979478801456</v>
      </c>
      <c r="I13" s="26">
        <f t="shared" si="1"/>
        <v>161.26401434637182</v>
      </c>
      <c r="J13" s="26">
        <f t="shared" si="1"/>
        <v>159.77652756609598</v>
      </c>
      <c r="K13" s="26">
        <f t="shared" si="1"/>
        <v>159.26383933271208</v>
      </c>
      <c r="L13" s="26">
        <f t="shared" si="1"/>
        <v>158.88148716988496</v>
      </c>
      <c r="M13" s="26">
        <f t="shared" si="1"/>
        <v>157.22675159524047</v>
      </c>
      <c r="N13" s="26">
        <f t="shared" si="1"/>
        <v>158.75868586810469</v>
      </c>
    </row>
    <row r="14" spans="1:14" x14ac:dyDescent="0.25">
      <c r="A14" s="20" t="s">
        <v>66</v>
      </c>
      <c r="B14" s="18"/>
      <c r="C14" s="22">
        <v>86.486838114278214</v>
      </c>
      <c r="D14" s="22">
        <v>86.039720297968174</v>
      </c>
      <c r="E14" s="22">
        <v>83.439412140515358</v>
      </c>
      <c r="F14" s="22">
        <v>83.357372971781388</v>
      </c>
      <c r="G14" s="22">
        <v>81.115049298424225</v>
      </c>
      <c r="H14" s="22">
        <v>80.308817609019201</v>
      </c>
      <c r="I14" s="22">
        <v>79.516015977103038</v>
      </c>
      <c r="J14" s="22">
        <v>78.576811176176363</v>
      </c>
      <c r="K14" s="22">
        <v>78.120921419639359</v>
      </c>
      <c r="L14" s="22">
        <v>77.569368798425089</v>
      </c>
      <c r="M14" s="22">
        <v>76.426378070266679</v>
      </c>
      <c r="N14" s="22">
        <v>77.034240875290422</v>
      </c>
    </row>
    <row r="15" spans="1:14" x14ac:dyDescent="0.25">
      <c r="A15" s="10" t="s">
        <v>67</v>
      </c>
      <c r="B15" s="12"/>
      <c r="C15" s="23">
        <v>84.782234382537695</v>
      </c>
      <c r="D15" s="23">
        <v>86.40019859678479</v>
      </c>
      <c r="E15" s="23">
        <v>83.840688086685589</v>
      </c>
      <c r="F15" s="23">
        <v>84.347009564815849</v>
      </c>
      <c r="G15" s="23">
        <v>82.393521169225906</v>
      </c>
      <c r="H15" s="23">
        <v>82.189130271126388</v>
      </c>
      <c r="I15" s="23">
        <v>81.747998369268799</v>
      </c>
      <c r="J15" s="23">
        <v>81.199716389919601</v>
      </c>
      <c r="K15" s="23">
        <v>81.142917913072722</v>
      </c>
      <c r="L15" s="23">
        <v>81.312118371459889</v>
      </c>
      <c r="M15" s="23">
        <v>80.800373524973793</v>
      </c>
      <c r="N15" s="23">
        <v>81.72444499281427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38</v>
      </c>
      <c r="B17" s="15"/>
      <c r="C17" s="32">
        <f>C10-C13</f>
        <v>27.219885231487552</v>
      </c>
      <c r="D17" s="32">
        <f t="shared" ref="D17:N17" si="2">D10-D13</f>
        <v>23.555159849922546</v>
      </c>
      <c r="E17" s="32">
        <f t="shared" si="2"/>
        <v>22.553149536996528</v>
      </c>
      <c r="F17" s="32">
        <f t="shared" si="2"/>
        <v>16.638928952432366</v>
      </c>
      <c r="G17" s="32">
        <f t="shared" si="2"/>
        <v>15.463882570725417</v>
      </c>
      <c r="H17" s="32">
        <f t="shared" si="2"/>
        <v>11.273786939857672</v>
      </c>
      <c r="I17" s="32">
        <f t="shared" si="2"/>
        <v>7.1501927225249062</v>
      </c>
      <c r="J17" s="32">
        <f t="shared" si="2"/>
        <v>3.2194367992197215</v>
      </c>
      <c r="K17" s="32">
        <f t="shared" si="2"/>
        <v>-1.18274641755022</v>
      </c>
      <c r="L17" s="32">
        <f t="shared" si="2"/>
        <v>-5.0935564442903001</v>
      </c>
      <c r="M17" s="32">
        <f t="shared" si="2"/>
        <v>-7.502238647772856</v>
      </c>
      <c r="N17" s="32">
        <f t="shared" si="2"/>
        <v>-12.836421726822977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68</v>
      </c>
      <c r="B19" s="63"/>
      <c r="C19" s="26">
        <f>SUM(C20:C21)</f>
        <v>597.4324452652279</v>
      </c>
      <c r="D19" s="26">
        <f t="shared" ref="D19:N19" si="3">SUM(D20:D21)</f>
        <v>597.47070312907067</v>
      </c>
      <c r="E19" s="26">
        <f t="shared" si="3"/>
        <v>601.90971558587398</v>
      </c>
      <c r="F19" s="26">
        <f t="shared" si="3"/>
        <v>609.6081505672372</v>
      </c>
      <c r="G19" s="26">
        <f t="shared" si="3"/>
        <v>612.7204325997144</v>
      </c>
      <c r="H19" s="26">
        <f t="shared" si="3"/>
        <v>612.44313354883593</v>
      </c>
      <c r="I19" s="26">
        <f t="shared" si="3"/>
        <v>613.82463495763523</v>
      </c>
      <c r="J19" s="26">
        <f t="shared" si="3"/>
        <v>614.75106291495513</v>
      </c>
      <c r="K19" s="26">
        <f t="shared" si="3"/>
        <v>614.78224435796324</v>
      </c>
      <c r="L19" s="26">
        <f t="shared" si="3"/>
        <v>615.54432822767444</v>
      </c>
      <c r="M19" s="26">
        <f t="shared" si="3"/>
        <v>615.35842356769069</v>
      </c>
      <c r="N19" s="26">
        <f t="shared" si="3"/>
        <v>617.00895055595208</v>
      </c>
    </row>
    <row r="20" spans="1:14" x14ac:dyDescent="0.25">
      <c r="A20" s="60" t="s">
        <v>69</v>
      </c>
      <c r="B20" s="60"/>
      <c r="C20" s="22">
        <v>304.95475071559042</v>
      </c>
      <c r="D20" s="22">
        <v>306.26479083811284</v>
      </c>
      <c r="E20" s="22">
        <v>309.43508235400861</v>
      </c>
      <c r="F20" s="22">
        <v>313.51656696532643</v>
      </c>
      <c r="G20" s="22">
        <v>314.45192757920415</v>
      </c>
      <c r="H20" s="22">
        <v>314.11458824707341</v>
      </c>
      <c r="I20" s="22">
        <v>313.21714848075192</v>
      </c>
      <c r="J20" s="22">
        <v>313.86291333665122</v>
      </c>
      <c r="K20" s="22">
        <v>313.3130837839156</v>
      </c>
      <c r="L20" s="22">
        <v>313.58430086924193</v>
      </c>
      <c r="M20" s="22">
        <v>313.66470919350894</v>
      </c>
      <c r="N20" s="22">
        <v>314.49299390427001</v>
      </c>
    </row>
    <row r="21" spans="1:14" x14ac:dyDescent="0.25">
      <c r="A21" s="27" t="s">
        <v>70</v>
      </c>
      <c r="B21" s="27"/>
      <c r="C21" s="29">
        <v>292.47769454963742</v>
      </c>
      <c r="D21" s="29">
        <v>291.20591229095783</v>
      </c>
      <c r="E21" s="29">
        <v>292.47463323186537</v>
      </c>
      <c r="F21" s="29">
        <v>296.09158360191077</v>
      </c>
      <c r="G21" s="29">
        <v>298.26850502051025</v>
      </c>
      <c r="H21" s="29">
        <v>298.32854530176257</v>
      </c>
      <c r="I21" s="29">
        <v>300.60748647688325</v>
      </c>
      <c r="J21" s="29">
        <v>300.88814957830385</v>
      </c>
      <c r="K21" s="29">
        <v>301.46916057404763</v>
      </c>
      <c r="L21" s="29">
        <v>301.96002735843246</v>
      </c>
      <c r="M21" s="29">
        <v>301.69371437418175</v>
      </c>
      <c r="N21" s="29">
        <v>302.51595665168207</v>
      </c>
    </row>
    <row r="22" spans="1:14" x14ac:dyDescent="0.25">
      <c r="A22" s="63" t="s">
        <v>73</v>
      </c>
      <c r="B22" s="63"/>
      <c r="C22" s="26">
        <f>SUM(C23:C24)</f>
        <v>813.94628663844219</v>
      </c>
      <c r="D22" s="26">
        <f t="shared" ref="D22:N22" si="4">SUM(D23:D24)</f>
        <v>817.74661720922177</v>
      </c>
      <c r="E22" s="26">
        <f t="shared" si="4"/>
        <v>814.11454353360796</v>
      </c>
      <c r="F22" s="26">
        <f t="shared" si="4"/>
        <v>806.2183988251254</v>
      </c>
      <c r="G22" s="26">
        <f t="shared" si="4"/>
        <v>802.83005554503643</v>
      </c>
      <c r="H22" s="26">
        <f t="shared" si="4"/>
        <v>800.08333094981663</v>
      </c>
      <c r="I22" s="26">
        <f t="shared" si="4"/>
        <v>797.37188174339008</v>
      </c>
      <c r="J22" s="26">
        <f t="shared" si="4"/>
        <v>793.02008444511375</v>
      </c>
      <c r="K22" s="26">
        <f t="shared" si="4"/>
        <v>792.10882793192377</v>
      </c>
      <c r="L22" s="26">
        <f t="shared" si="4"/>
        <v>791.47795230687552</v>
      </c>
      <c r="M22" s="26">
        <f t="shared" si="4"/>
        <v>792.37909212025033</v>
      </c>
      <c r="N22" s="26">
        <f t="shared" si="4"/>
        <v>793.37177032368345</v>
      </c>
    </row>
    <row r="23" spans="1:14" x14ac:dyDescent="0.25">
      <c r="A23" s="60" t="s">
        <v>71</v>
      </c>
      <c r="B23" s="60"/>
      <c r="C23" s="23">
        <v>416.39289008322299</v>
      </c>
      <c r="D23" s="22">
        <v>416.48130385052082</v>
      </c>
      <c r="E23" s="22">
        <v>413.61696300923461</v>
      </c>
      <c r="F23" s="22">
        <v>408.39762962919417</v>
      </c>
      <c r="G23" s="22">
        <v>408.20550316803872</v>
      </c>
      <c r="H23" s="22">
        <v>407.64891866083929</v>
      </c>
      <c r="I23" s="22">
        <v>408.00150098741534</v>
      </c>
      <c r="J23" s="22">
        <v>406.69863601348368</v>
      </c>
      <c r="K23" s="22">
        <v>407.37872554307586</v>
      </c>
      <c r="L23" s="22">
        <v>407.72366146374208</v>
      </c>
      <c r="M23" s="22">
        <v>408.0295667038302</v>
      </c>
      <c r="N23" s="22">
        <v>407.57705105369052</v>
      </c>
    </row>
    <row r="24" spans="1:14" x14ac:dyDescent="0.25">
      <c r="A24" s="10" t="s">
        <v>72</v>
      </c>
      <c r="B24" s="10"/>
      <c r="C24" s="23">
        <v>397.55339655521919</v>
      </c>
      <c r="D24" s="23">
        <v>401.26531335870095</v>
      </c>
      <c r="E24" s="23">
        <v>400.49758052437329</v>
      </c>
      <c r="F24" s="23">
        <v>397.82076919593123</v>
      </c>
      <c r="G24" s="23">
        <v>394.62455237699766</v>
      </c>
      <c r="H24" s="23">
        <v>392.43441228897734</v>
      </c>
      <c r="I24" s="23">
        <v>389.37038075597479</v>
      </c>
      <c r="J24" s="23">
        <v>386.32144843163007</v>
      </c>
      <c r="K24" s="23">
        <v>384.73010238884791</v>
      </c>
      <c r="L24" s="23">
        <v>383.75429084313339</v>
      </c>
      <c r="M24" s="23">
        <v>384.34952541642019</v>
      </c>
      <c r="N24" s="23">
        <v>385.79471926999292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39</v>
      </c>
      <c r="B26" s="62"/>
      <c r="C26" s="32">
        <f>C19-C22</f>
        <v>-216.51384137321429</v>
      </c>
      <c r="D26" s="32">
        <f t="shared" ref="D26:N26" si="5">D19-D22</f>
        <v>-220.2759140801511</v>
      </c>
      <c r="E26" s="32">
        <f t="shared" si="5"/>
        <v>-212.20482794773397</v>
      </c>
      <c r="F26" s="32">
        <f t="shared" si="5"/>
        <v>-196.6102482578882</v>
      </c>
      <c r="G26" s="32">
        <f t="shared" si="5"/>
        <v>-190.10962294532203</v>
      </c>
      <c r="H26" s="32">
        <f t="shared" si="5"/>
        <v>-187.6401974009807</v>
      </c>
      <c r="I26" s="32">
        <f t="shared" si="5"/>
        <v>-183.54724678575485</v>
      </c>
      <c r="J26" s="32">
        <f t="shared" si="5"/>
        <v>-178.26902153015862</v>
      </c>
      <c r="K26" s="32">
        <f t="shared" si="5"/>
        <v>-177.32658357396053</v>
      </c>
      <c r="L26" s="32">
        <f t="shared" si="5"/>
        <v>-175.93362407920108</v>
      </c>
      <c r="M26" s="32">
        <f t="shared" si="5"/>
        <v>-177.02066855255964</v>
      </c>
      <c r="N26" s="32">
        <f t="shared" si="5"/>
        <v>-176.36281976773137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57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40</v>
      </c>
      <c r="B30" s="62"/>
      <c r="C30" s="32">
        <f>C17+C26+C28</f>
        <v>-189.29395614172674</v>
      </c>
      <c r="D30" s="32">
        <f t="shared" ref="D30:N30" si="6">D17+D26+D28</f>
        <v>-196.72075423022855</v>
      </c>
      <c r="E30" s="32">
        <f t="shared" si="6"/>
        <v>-189.65167841073745</v>
      </c>
      <c r="F30" s="32">
        <f t="shared" si="6"/>
        <v>-179.97131930545584</v>
      </c>
      <c r="G30" s="32">
        <f t="shared" si="6"/>
        <v>-174.64574037459661</v>
      </c>
      <c r="H30" s="32">
        <f t="shared" si="6"/>
        <v>-176.36641046112302</v>
      </c>
      <c r="I30" s="32">
        <f t="shared" si="6"/>
        <v>-176.39705406322994</v>
      </c>
      <c r="J30" s="32">
        <f t="shared" si="6"/>
        <v>-175.0495847309389</v>
      </c>
      <c r="K30" s="32">
        <f t="shared" si="6"/>
        <v>-178.50932999151075</v>
      </c>
      <c r="L30" s="32">
        <f t="shared" si="6"/>
        <v>-181.02718052349138</v>
      </c>
      <c r="M30" s="32">
        <f t="shared" si="6"/>
        <v>-184.5229072003325</v>
      </c>
      <c r="N30" s="32">
        <f t="shared" si="6"/>
        <v>-189.19924149455434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41</v>
      </c>
      <c r="B32" s="59"/>
      <c r="C32" s="21">
        <v>16473.706043858274</v>
      </c>
      <c r="D32" s="21">
        <v>16276.985289628044</v>
      </c>
      <c r="E32" s="21">
        <v>16087.333611217306</v>
      </c>
      <c r="F32" s="21">
        <v>15907.362291911855</v>
      </c>
      <c r="G32" s="21">
        <v>15732.716551537256</v>
      </c>
      <c r="H32" s="21">
        <v>15556.350141076135</v>
      </c>
      <c r="I32" s="21">
        <v>15379.9530870129</v>
      </c>
      <c r="J32" s="21">
        <v>15204.903502281964</v>
      </c>
      <c r="K32" s="21">
        <v>15026.394172290451</v>
      </c>
      <c r="L32" s="21">
        <v>14845.366991766959</v>
      </c>
      <c r="M32" s="21">
        <v>14660.844084566626</v>
      </c>
      <c r="N32" s="21">
        <v>14471.644843072074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42</v>
      </c>
      <c r="B34" s="38"/>
      <c r="C34" s="39">
        <f>(C32/C8)-1</f>
        <v>-1.1360136598555282E-2</v>
      </c>
      <c r="D34" s="39">
        <f t="shared" ref="D34:N34" si="7">(D32/D8)-1</f>
        <v>-1.1941499605886863E-2</v>
      </c>
      <c r="E34" s="39">
        <f t="shared" si="7"/>
        <v>-1.1651523610553882E-2</v>
      </c>
      <c r="F34" s="39">
        <f t="shared" si="7"/>
        <v>-1.1187144100745283E-2</v>
      </c>
      <c r="G34" s="39">
        <f t="shared" si="7"/>
        <v>-1.0978925177519749E-2</v>
      </c>
      <c r="H34" s="39">
        <f t="shared" si="7"/>
        <v>-1.1210168942113685E-2</v>
      </c>
      <c r="I34" s="39">
        <f t="shared" si="7"/>
        <v>-1.1339231404766559E-2</v>
      </c>
      <c r="J34" s="39">
        <f t="shared" si="7"/>
        <v>-1.1381672215811323E-2</v>
      </c>
      <c r="K34" s="39">
        <f t="shared" si="7"/>
        <v>-1.1740247477711518E-2</v>
      </c>
      <c r="L34" s="39">
        <f t="shared" si="7"/>
        <v>-1.2047280169005248E-2</v>
      </c>
      <c r="M34" s="39">
        <f t="shared" si="7"/>
        <v>-1.2429662890965698E-2</v>
      </c>
      <c r="N34" s="39">
        <f t="shared" si="7"/>
        <v>-1.2905071522704592E-2</v>
      </c>
    </row>
    <row r="35" spans="1:14" ht="15.75" thickBot="1" x14ac:dyDescent="0.3">
      <c r="A35" s="40" t="s">
        <v>43</v>
      </c>
      <c r="B35" s="41"/>
      <c r="C35" s="42">
        <f>(C32/$C$8)-1</f>
        <v>-1.1360136598555282E-2</v>
      </c>
      <c r="D35" s="42">
        <f t="shared" ref="D35:N35" si="8">(D32/$C$8)-1</f>
        <v>-2.3165979137727666E-2</v>
      </c>
      <c r="E35" s="42">
        <f t="shared" si="8"/>
        <v>-3.4547583795396686E-2</v>
      </c>
      <c r="F35" s="42">
        <f t="shared" si="8"/>
        <v>-4.5348239097890208E-2</v>
      </c>
      <c r="G35" s="42">
        <f t="shared" si="8"/>
        <v>-5.5829289351421951E-2</v>
      </c>
      <c r="H35" s="42">
        <f t="shared" si="8"/>
        <v>-6.6413602527988114E-2</v>
      </c>
      <c r="I35" s="42">
        <f t="shared" si="8"/>
        <v>-7.6999754725265546E-2</v>
      </c>
      <c r="J35" s="42">
        <f t="shared" si="8"/>
        <v>-8.7505040972095993E-2</v>
      </c>
      <c r="K35" s="42">
        <f t="shared" si="8"/>
        <v>-9.8217957613247808E-2</v>
      </c>
      <c r="L35" s="42">
        <f t="shared" si="8"/>
        <v>-0.10908197852925883</v>
      </c>
      <c r="M35" s="42">
        <f t="shared" si="8"/>
        <v>-0.12015578919962633</v>
      </c>
      <c r="N35" s="42">
        <f t="shared" si="8"/>
        <v>-0.13151024166884273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58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44</v>
      </c>
      <c r="D39" s="36" t="s">
        <v>45</v>
      </c>
      <c r="E39" s="36" t="s">
        <v>46</v>
      </c>
      <c r="F39" s="36" t="s">
        <v>47</v>
      </c>
      <c r="G39" s="36" t="s">
        <v>48</v>
      </c>
      <c r="H39" s="36" t="s">
        <v>49</v>
      </c>
      <c r="I39" s="36" t="s">
        <v>50</v>
      </c>
      <c r="J39" s="36" t="s">
        <v>51</v>
      </c>
      <c r="K39" s="36" t="s">
        <v>52</v>
      </c>
      <c r="L39" s="36" t="s">
        <v>53</v>
      </c>
      <c r="M39" s="36" t="s">
        <v>54</v>
      </c>
      <c r="N39" s="36" t="s">
        <v>55</v>
      </c>
    </row>
    <row r="41" spans="1:14" x14ac:dyDescent="0.25">
      <c r="A41" s="46" t="s">
        <v>59</v>
      </c>
      <c r="B41" s="46"/>
      <c r="C41" s="47">
        <v>1.6701584674699632</v>
      </c>
      <c r="D41" s="47">
        <v>1.6811189203458925</v>
      </c>
      <c r="E41" s="47">
        <v>1.6663161629149881</v>
      </c>
      <c r="F41" s="47">
        <v>1.6621268581650397</v>
      </c>
      <c r="G41" s="47">
        <v>1.6616099439020264</v>
      </c>
      <c r="H41" s="47">
        <v>1.6661914142127607</v>
      </c>
      <c r="I41" s="47">
        <v>1.6725010044079578</v>
      </c>
      <c r="J41" s="47">
        <v>1.6749905440032939</v>
      </c>
      <c r="K41" s="47">
        <v>1.6813189841319784</v>
      </c>
      <c r="L41" s="47">
        <v>1.6897293069088357</v>
      </c>
      <c r="M41" s="47">
        <v>1.6952507836519513</v>
      </c>
      <c r="N41" s="47">
        <v>1.7018053830334792</v>
      </c>
    </row>
    <row r="43" spans="1:14" x14ac:dyDescent="0.25">
      <c r="A43" s="48" t="s">
        <v>60</v>
      </c>
      <c r="B43" s="48"/>
      <c r="C43" s="49">
        <v>123.84506911442286</v>
      </c>
      <c r="D43" s="49">
        <v>126.08253283032762</v>
      </c>
      <c r="E43" s="49">
        <v>123.6946713511399</v>
      </c>
      <c r="F43" s="49">
        <v>124.66084953921906</v>
      </c>
      <c r="G43" s="49">
        <v>122.30919882321578</v>
      </c>
      <c r="H43" s="49">
        <v>121.74600121105949</v>
      </c>
      <c r="I43" s="49">
        <v>120.88097081908963</v>
      </c>
      <c r="J43" s="49">
        <v>119.42526179753104</v>
      </c>
      <c r="K43" s="49">
        <v>118.46439743918313</v>
      </c>
      <c r="L43" s="49">
        <v>117.52729154075185</v>
      </c>
      <c r="M43" s="49">
        <v>115.345479221518</v>
      </c>
      <c r="N43" s="49">
        <v>115.39306980915227</v>
      </c>
    </row>
    <row r="44" spans="1:14" x14ac:dyDescent="0.25">
      <c r="A44" s="19" t="s">
        <v>76</v>
      </c>
      <c r="B44" s="19"/>
      <c r="C44" s="50">
        <v>125.25719782084141</v>
      </c>
      <c r="D44" s="50">
        <v>126.08253283032761</v>
      </c>
      <c r="E44" s="50">
        <v>123.4489907193567</v>
      </c>
      <c r="F44" s="50">
        <v>124.18672441086704</v>
      </c>
      <c r="G44" s="50">
        <v>121.63304083812696</v>
      </c>
      <c r="H44" s="50">
        <v>120.8508635387509</v>
      </c>
      <c r="I44" s="50">
        <v>119.80688977074186</v>
      </c>
      <c r="J44" s="50">
        <v>118.20058017698024</v>
      </c>
      <c r="K44" s="50">
        <v>117.10683288748804</v>
      </c>
      <c r="L44" s="50">
        <v>116.03784187663129</v>
      </c>
      <c r="M44" s="50">
        <v>113.76502940152211</v>
      </c>
      <c r="N44" s="50">
        <v>113.72072055769866</v>
      </c>
    </row>
    <row r="45" spans="1:14" x14ac:dyDescent="0.25">
      <c r="A45" s="51" t="s">
        <v>77</v>
      </c>
      <c r="B45" s="51"/>
      <c r="C45" s="52">
        <v>122.43698250098198</v>
      </c>
      <c r="D45" s="52">
        <v>126.08253283032761</v>
      </c>
      <c r="E45" s="52">
        <v>123.94014890782069</v>
      </c>
      <c r="F45" s="52">
        <v>125.13298206998597</v>
      </c>
      <c r="G45" s="52">
        <v>122.98224896613935</v>
      </c>
      <c r="H45" s="52">
        <v>122.63356232825512</v>
      </c>
      <c r="I45" s="52">
        <v>121.94436549811311</v>
      </c>
      <c r="J45" s="52">
        <v>120.63479014934774</v>
      </c>
      <c r="K45" s="52">
        <v>119.80147672585009</v>
      </c>
      <c r="L45" s="52">
        <v>118.98426181192815</v>
      </c>
      <c r="M45" s="52">
        <v>116.88132269152382</v>
      </c>
      <c r="N45" s="52">
        <v>117.01510825377055</v>
      </c>
    </row>
    <row r="47" spans="1:14" x14ac:dyDescent="0.25">
      <c r="A47" s="48" t="s">
        <v>61</v>
      </c>
      <c r="B47" s="48"/>
      <c r="C47" s="49">
        <v>76.873451699519904</v>
      </c>
      <c r="D47" s="49">
        <v>76.670397271634087</v>
      </c>
      <c r="E47" s="49">
        <v>76.916266407953202</v>
      </c>
      <c r="F47" s="49">
        <v>76.830326678860942</v>
      </c>
      <c r="G47" s="49">
        <v>77.071530522661547</v>
      </c>
      <c r="H47" s="49">
        <v>77.132639097949948</v>
      </c>
      <c r="I47" s="49">
        <v>77.220766448086891</v>
      </c>
      <c r="J47" s="49">
        <v>77.370995969211862</v>
      </c>
      <c r="K47" s="49">
        <v>77.468461417620603</v>
      </c>
      <c r="L47" s="49">
        <v>77.573408431880168</v>
      </c>
      <c r="M47" s="49">
        <v>77.804700327440173</v>
      </c>
      <c r="N47" s="49">
        <v>77.801754338540732</v>
      </c>
    </row>
    <row r="48" spans="1:14" x14ac:dyDescent="0.25">
      <c r="A48" s="19" t="s">
        <v>74</v>
      </c>
      <c r="B48" s="19"/>
      <c r="C48" s="50">
        <v>74.483492076248709</v>
      </c>
      <c r="D48" s="50">
        <v>74.402868633271368</v>
      </c>
      <c r="E48" s="50">
        <v>74.681278429911814</v>
      </c>
      <c r="F48" s="50">
        <v>74.604811120144305</v>
      </c>
      <c r="G48" s="50">
        <v>74.873495342084027</v>
      </c>
      <c r="H48" s="50">
        <v>74.953896085934289</v>
      </c>
      <c r="I48" s="50">
        <v>75.061811659385256</v>
      </c>
      <c r="J48" s="50">
        <v>75.23367521882318</v>
      </c>
      <c r="K48" s="50">
        <v>75.347822466379853</v>
      </c>
      <c r="L48" s="50">
        <v>75.464616041200415</v>
      </c>
      <c r="M48" s="50">
        <v>75.71739688820449</v>
      </c>
      <c r="N48" s="50">
        <v>75.72502210863415</v>
      </c>
    </row>
    <row r="49" spans="1:14" x14ac:dyDescent="0.25">
      <c r="A49" s="51" t="s">
        <v>75</v>
      </c>
      <c r="B49" s="51"/>
      <c r="C49" s="52">
        <v>79.077445559162797</v>
      </c>
      <c r="D49" s="52">
        <v>78.751701990189801</v>
      </c>
      <c r="E49" s="52">
        <v>78.955248216775203</v>
      </c>
      <c r="F49" s="52">
        <v>78.850578523395086</v>
      </c>
      <c r="G49" s="52">
        <v>79.053290478488719</v>
      </c>
      <c r="H49" s="52">
        <v>79.090042666988495</v>
      </c>
      <c r="I49" s="52">
        <v>79.155265008165898</v>
      </c>
      <c r="J49" s="52">
        <v>79.27951312004997</v>
      </c>
      <c r="K49" s="52">
        <v>79.355434584718182</v>
      </c>
      <c r="L49" s="52">
        <v>79.437055011625432</v>
      </c>
      <c r="M49" s="52">
        <v>79.635855648036369</v>
      </c>
      <c r="N49" s="52">
        <v>79.623792941723636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79</v>
      </c>
    </row>
    <row r="53" spans="1:14" x14ac:dyDescent="0.25">
      <c r="A53" s="54" t="s">
        <v>80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8061E-4E2C-4F63-BEA5-A8B6D9F72F9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35</v>
      </c>
      <c r="B1" s="56"/>
      <c r="C1" s="56"/>
      <c r="D1" s="56"/>
      <c r="E1" s="56"/>
    </row>
    <row r="2" spans="1:14" x14ac:dyDescent="0.25">
      <c r="A2" s="57" t="s">
        <v>86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34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44</v>
      </c>
      <c r="D6" s="36" t="s">
        <v>45</v>
      </c>
      <c r="E6" s="36" t="s">
        <v>46</v>
      </c>
      <c r="F6" s="36" t="s">
        <v>47</v>
      </c>
      <c r="G6" s="36" t="s">
        <v>48</v>
      </c>
      <c r="H6" s="36" t="s">
        <v>49</v>
      </c>
      <c r="I6" s="36" t="s">
        <v>50</v>
      </c>
      <c r="J6" s="36" t="s">
        <v>51</v>
      </c>
      <c r="K6" s="36" t="s">
        <v>52</v>
      </c>
      <c r="L6" s="36" t="s">
        <v>53</v>
      </c>
      <c r="M6" s="36" t="s">
        <v>54</v>
      </c>
      <c r="N6" s="36" t="s">
        <v>55</v>
      </c>
    </row>
    <row r="7" spans="1:14" ht="15.75" thickBot="1" x14ac:dyDescent="0.3"/>
    <row r="8" spans="1:14" ht="16.5" thickTop="1" thickBot="1" x14ac:dyDescent="0.3">
      <c r="A8" s="59" t="s">
        <v>37</v>
      </c>
      <c r="B8" s="59"/>
      <c r="C8" s="21">
        <v>15066</v>
      </c>
      <c r="D8" s="21">
        <v>15019.2506411139</v>
      </c>
      <c r="E8" s="21">
        <v>14952.903750007927</v>
      </c>
      <c r="F8" s="21">
        <v>14888.585216359763</v>
      </c>
      <c r="G8" s="21">
        <v>14844.838621928524</v>
      </c>
      <c r="H8" s="21">
        <v>14812.684801283609</v>
      </c>
      <c r="I8" s="21">
        <v>14787.176007598873</v>
      </c>
      <c r="J8" s="21">
        <v>14768.3773832768</v>
      </c>
      <c r="K8" s="21">
        <v>14754.376580810223</v>
      </c>
      <c r="L8" s="21">
        <v>14744.470681058385</v>
      </c>
      <c r="M8" s="21">
        <v>14734.048966669028</v>
      </c>
      <c r="N8" s="21">
        <v>14727.713620947976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62</v>
      </c>
      <c r="B10" s="25"/>
      <c r="C10" s="26">
        <f>SUM(C11:C12)</f>
        <v>169.60154475578983</v>
      </c>
      <c r="D10" s="26">
        <f t="shared" ref="D10:N10" si="0">SUM(D11:D12)</f>
        <v>168.59080729114848</v>
      </c>
      <c r="E10" s="26">
        <f t="shared" si="0"/>
        <v>164.03702285238074</v>
      </c>
      <c r="F10" s="26">
        <f t="shared" si="0"/>
        <v>160.36557894197051</v>
      </c>
      <c r="G10" s="26">
        <f t="shared" si="0"/>
        <v>157.38433780622734</v>
      </c>
      <c r="H10" s="26">
        <f t="shared" si="0"/>
        <v>155.25089433473784</v>
      </c>
      <c r="I10" s="26">
        <f t="shared" si="0"/>
        <v>153.33229852306849</v>
      </c>
      <c r="J10" s="26">
        <f t="shared" si="0"/>
        <v>151.49877888168302</v>
      </c>
      <c r="K10" s="26">
        <f t="shared" si="0"/>
        <v>150.03528744029131</v>
      </c>
      <c r="L10" s="26">
        <f t="shared" si="0"/>
        <v>149.11081497063648</v>
      </c>
      <c r="M10" s="26">
        <f t="shared" si="0"/>
        <v>148.34006859047699</v>
      </c>
      <c r="N10" s="26">
        <f t="shared" si="0"/>
        <v>147.8752218718511</v>
      </c>
    </row>
    <row r="11" spans="1:14" x14ac:dyDescent="0.25">
      <c r="A11" s="20" t="s">
        <v>63</v>
      </c>
      <c r="B11" s="18"/>
      <c r="C11" s="22">
        <v>86.699842215815053</v>
      </c>
      <c r="D11" s="22">
        <v>86.324871661116873</v>
      </c>
      <c r="E11" s="22">
        <v>84.02771380583458</v>
      </c>
      <c r="F11" s="22">
        <v>82.030974334678163</v>
      </c>
      <c r="G11" s="22">
        <v>80.668295117721001</v>
      </c>
      <c r="H11" s="22">
        <v>79.451928277189353</v>
      </c>
      <c r="I11" s="22">
        <v>78.590676057236848</v>
      </c>
      <c r="J11" s="22">
        <v>77.530495416628924</v>
      </c>
      <c r="K11" s="22">
        <v>76.866056140958165</v>
      </c>
      <c r="L11" s="22">
        <v>76.263315370676168</v>
      </c>
      <c r="M11" s="22">
        <v>75.95011511832422</v>
      </c>
      <c r="N11" s="22">
        <v>75.792174769150364</v>
      </c>
    </row>
    <row r="12" spans="1:14" x14ac:dyDescent="0.25">
      <c r="A12" s="27" t="s">
        <v>64</v>
      </c>
      <c r="B12" s="28"/>
      <c r="C12" s="29">
        <v>82.901702539974778</v>
      </c>
      <c r="D12" s="29">
        <v>82.265935630031606</v>
      </c>
      <c r="E12" s="29">
        <v>80.009309046546164</v>
      </c>
      <c r="F12" s="29">
        <v>78.334604607292349</v>
      </c>
      <c r="G12" s="29">
        <v>76.716042688506334</v>
      </c>
      <c r="H12" s="29">
        <v>75.798966057548483</v>
      </c>
      <c r="I12" s="29">
        <v>74.741622465831639</v>
      </c>
      <c r="J12" s="29">
        <v>73.9682834650541</v>
      </c>
      <c r="K12" s="29">
        <v>73.169231299333148</v>
      </c>
      <c r="L12" s="29">
        <v>72.847499599960315</v>
      </c>
      <c r="M12" s="29">
        <v>72.389953472152769</v>
      </c>
      <c r="N12" s="29">
        <v>72.083047102700732</v>
      </c>
    </row>
    <row r="13" spans="1:14" x14ac:dyDescent="0.25">
      <c r="A13" s="33" t="s">
        <v>65</v>
      </c>
      <c r="B13" s="18"/>
      <c r="C13" s="26">
        <f>SUM(C14:C15)</f>
        <v>110.21954589692649</v>
      </c>
      <c r="D13" s="26">
        <f t="shared" ref="D13:N13" si="1">SUM(D14:D15)</f>
        <v>110.82466567596643</v>
      </c>
      <c r="E13" s="26">
        <f t="shared" si="1"/>
        <v>107.51908577445685</v>
      </c>
      <c r="F13" s="26">
        <f t="shared" si="1"/>
        <v>108.15598213230589</v>
      </c>
      <c r="G13" s="26">
        <f t="shared" si="1"/>
        <v>105.58881607818805</v>
      </c>
      <c r="H13" s="26">
        <f t="shared" si="1"/>
        <v>105.11034995941773</v>
      </c>
      <c r="I13" s="26">
        <f t="shared" si="1"/>
        <v>104.89506143152917</v>
      </c>
      <c r="J13" s="26">
        <f t="shared" si="1"/>
        <v>104.40823283193734</v>
      </c>
      <c r="K13" s="26">
        <f t="shared" si="1"/>
        <v>104.67074985006738</v>
      </c>
      <c r="L13" s="26">
        <f t="shared" si="1"/>
        <v>104.96570832369518</v>
      </c>
      <c r="M13" s="26">
        <f t="shared" si="1"/>
        <v>104.43607523015142</v>
      </c>
      <c r="N13" s="26">
        <f t="shared" si="1"/>
        <v>106.26316295409899</v>
      </c>
    </row>
    <row r="14" spans="1:14" x14ac:dyDescent="0.25">
      <c r="A14" s="20" t="s">
        <v>66</v>
      </c>
      <c r="B14" s="18"/>
      <c r="C14" s="22">
        <v>60.426506853982886</v>
      </c>
      <c r="D14" s="22">
        <v>60.211957014748478</v>
      </c>
      <c r="E14" s="22">
        <v>58.472609811094017</v>
      </c>
      <c r="F14" s="22">
        <v>58.927098085772172</v>
      </c>
      <c r="G14" s="22">
        <v>57.586411448183178</v>
      </c>
      <c r="H14" s="22">
        <v>57.301188033986904</v>
      </c>
      <c r="I14" s="22">
        <v>57.13710675755631</v>
      </c>
      <c r="J14" s="22">
        <v>56.909885810843917</v>
      </c>
      <c r="K14" s="22">
        <v>57.099189165414337</v>
      </c>
      <c r="L14" s="22">
        <v>57.248641612170914</v>
      </c>
      <c r="M14" s="22">
        <v>56.993571370225354</v>
      </c>
      <c r="N14" s="22">
        <v>58.028928027859131</v>
      </c>
    </row>
    <row r="15" spans="1:14" x14ac:dyDescent="0.25">
      <c r="A15" s="10" t="s">
        <v>67</v>
      </c>
      <c r="B15" s="12"/>
      <c r="C15" s="23">
        <v>49.793039042943612</v>
      </c>
      <c r="D15" s="23">
        <v>50.612708661217944</v>
      </c>
      <c r="E15" s="23">
        <v>49.046475963362838</v>
      </c>
      <c r="F15" s="23">
        <v>49.228884046533729</v>
      </c>
      <c r="G15" s="23">
        <v>48.002404630004868</v>
      </c>
      <c r="H15" s="23">
        <v>47.809161925430828</v>
      </c>
      <c r="I15" s="23">
        <v>47.757954673972868</v>
      </c>
      <c r="J15" s="23">
        <v>47.498347021093423</v>
      </c>
      <c r="K15" s="23">
        <v>47.571560684653051</v>
      </c>
      <c r="L15" s="23">
        <v>47.717066711524268</v>
      </c>
      <c r="M15" s="23">
        <v>47.442503859926063</v>
      </c>
      <c r="N15" s="23">
        <v>48.23423492623985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38</v>
      </c>
      <c r="B17" s="15"/>
      <c r="C17" s="32">
        <f>C10-C13</f>
        <v>59.381998858863341</v>
      </c>
      <c r="D17" s="32">
        <f t="shared" ref="D17:N17" si="2">D10-D13</f>
        <v>57.76614161518205</v>
      </c>
      <c r="E17" s="32">
        <f t="shared" si="2"/>
        <v>56.517937077923889</v>
      </c>
      <c r="F17" s="32">
        <f t="shared" si="2"/>
        <v>52.209596809664617</v>
      </c>
      <c r="G17" s="32">
        <f t="shared" si="2"/>
        <v>51.79552172803929</v>
      </c>
      <c r="H17" s="32">
        <f t="shared" si="2"/>
        <v>50.140544375320104</v>
      </c>
      <c r="I17" s="32">
        <f t="shared" si="2"/>
        <v>48.437237091539316</v>
      </c>
      <c r="J17" s="32">
        <f t="shared" si="2"/>
        <v>47.090546049745683</v>
      </c>
      <c r="K17" s="32">
        <f t="shared" si="2"/>
        <v>45.364537590223932</v>
      </c>
      <c r="L17" s="32">
        <f t="shared" si="2"/>
        <v>44.145106646941301</v>
      </c>
      <c r="M17" s="32">
        <f t="shared" si="2"/>
        <v>43.903993360325572</v>
      </c>
      <c r="N17" s="32">
        <f t="shared" si="2"/>
        <v>41.612058917752108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68</v>
      </c>
      <c r="B19" s="63"/>
      <c r="C19" s="26">
        <f>SUM(C20:C21)</f>
        <v>1197.2841005999198</v>
      </c>
      <c r="D19" s="26">
        <f t="shared" ref="D19:N19" si="3">SUM(D20:D21)</f>
        <v>1186.4678283090732</v>
      </c>
      <c r="E19" s="26">
        <f t="shared" si="3"/>
        <v>1183.8044428604653</v>
      </c>
      <c r="F19" s="26">
        <f t="shared" si="3"/>
        <v>1195.1813068205415</v>
      </c>
      <c r="G19" s="26">
        <f t="shared" si="3"/>
        <v>1198.9856972364253</v>
      </c>
      <c r="H19" s="26">
        <f t="shared" si="3"/>
        <v>1203.8741044083299</v>
      </c>
      <c r="I19" s="26">
        <f t="shared" si="3"/>
        <v>1207.3386637217432</v>
      </c>
      <c r="J19" s="26">
        <f t="shared" si="3"/>
        <v>1211.329904548687</v>
      </c>
      <c r="K19" s="26">
        <f t="shared" si="3"/>
        <v>1214.5824349551829</v>
      </c>
      <c r="L19" s="26">
        <f t="shared" si="3"/>
        <v>1210.3986190776254</v>
      </c>
      <c r="M19" s="26">
        <f t="shared" si="3"/>
        <v>1214.3714769464157</v>
      </c>
      <c r="N19" s="26">
        <f t="shared" si="3"/>
        <v>1214.0683656427423</v>
      </c>
    </row>
    <row r="20" spans="1:14" x14ac:dyDescent="0.25">
      <c r="A20" s="60" t="s">
        <v>69</v>
      </c>
      <c r="B20" s="60"/>
      <c r="C20" s="22">
        <v>573.46529705683895</v>
      </c>
      <c r="D20" s="22">
        <v>571.62658258623344</v>
      </c>
      <c r="E20" s="22">
        <v>571.97502039141887</v>
      </c>
      <c r="F20" s="22">
        <v>578.22105593613617</v>
      </c>
      <c r="G20" s="22">
        <v>579.2652313573102</v>
      </c>
      <c r="H20" s="22">
        <v>579.54399664462653</v>
      </c>
      <c r="I20" s="22">
        <v>578.42508072662849</v>
      </c>
      <c r="J20" s="22">
        <v>579.2487473909049</v>
      </c>
      <c r="K20" s="22">
        <v>579.56895158893144</v>
      </c>
      <c r="L20" s="22">
        <v>577.61208764786875</v>
      </c>
      <c r="M20" s="22">
        <v>578.90032258013582</v>
      </c>
      <c r="N20" s="22">
        <v>579.77663669487993</v>
      </c>
    </row>
    <row r="21" spans="1:14" x14ac:dyDescent="0.25">
      <c r="A21" s="27" t="s">
        <v>70</v>
      </c>
      <c r="B21" s="27"/>
      <c r="C21" s="29">
        <v>623.81880354308078</v>
      </c>
      <c r="D21" s="29">
        <v>614.84124572283974</v>
      </c>
      <c r="E21" s="29">
        <v>611.82942246904645</v>
      </c>
      <c r="F21" s="29">
        <v>616.96025088440547</v>
      </c>
      <c r="G21" s="29">
        <v>619.72046587911507</v>
      </c>
      <c r="H21" s="29">
        <v>624.3301077637035</v>
      </c>
      <c r="I21" s="29">
        <v>628.91358299511467</v>
      </c>
      <c r="J21" s="29">
        <v>632.08115715778194</v>
      </c>
      <c r="K21" s="29">
        <v>635.01348336625142</v>
      </c>
      <c r="L21" s="29">
        <v>632.78653142975656</v>
      </c>
      <c r="M21" s="29">
        <v>635.47115436627985</v>
      </c>
      <c r="N21" s="29">
        <v>634.29172894786223</v>
      </c>
    </row>
    <row r="22" spans="1:14" x14ac:dyDescent="0.25">
      <c r="A22" s="63" t="s">
        <v>73</v>
      </c>
      <c r="B22" s="63"/>
      <c r="C22" s="26">
        <f>SUM(C23:C24)</f>
        <v>1303.4154583448831</v>
      </c>
      <c r="D22" s="26">
        <f t="shared" ref="D22:N22" si="4">SUM(D23:D24)</f>
        <v>1310.5808610302302</v>
      </c>
      <c r="E22" s="26">
        <f t="shared" si="4"/>
        <v>1304.6409135865529</v>
      </c>
      <c r="F22" s="26">
        <f t="shared" si="4"/>
        <v>1291.1374980614405</v>
      </c>
      <c r="G22" s="26">
        <f t="shared" si="4"/>
        <v>1282.9350396093837</v>
      </c>
      <c r="H22" s="26">
        <f t="shared" si="4"/>
        <v>1279.5234424683849</v>
      </c>
      <c r="I22" s="26">
        <f t="shared" si="4"/>
        <v>1274.5745251353496</v>
      </c>
      <c r="J22" s="26">
        <f t="shared" si="4"/>
        <v>1272.4212530650138</v>
      </c>
      <c r="K22" s="26">
        <f t="shared" si="4"/>
        <v>1269.8528722972442</v>
      </c>
      <c r="L22" s="26">
        <f t="shared" si="4"/>
        <v>1264.9654401139223</v>
      </c>
      <c r="M22" s="26">
        <f t="shared" si="4"/>
        <v>1264.6108160277936</v>
      </c>
      <c r="N22" s="26">
        <f t="shared" si="4"/>
        <v>1268.1904792798894</v>
      </c>
    </row>
    <row r="23" spans="1:14" x14ac:dyDescent="0.25">
      <c r="A23" s="60" t="s">
        <v>71</v>
      </c>
      <c r="B23" s="60"/>
      <c r="C23" s="23">
        <v>636.81162366005685</v>
      </c>
      <c r="D23" s="22">
        <v>637.85557260769701</v>
      </c>
      <c r="E23" s="22">
        <v>634.80925195500936</v>
      </c>
      <c r="F23" s="22">
        <v>626.97394794580271</v>
      </c>
      <c r="G23" s="22">
        <v>625.26269759960041</v>
      </c>
      <c r="H23" s="22">
        <v>623.14575819194795</v>
      </c>
      <c r="I23" s="22">
        <v>621.58800922006162</v>
      </c>
      <c r="J23" s="22">
        <v>621.45205472288387</v>
      </c>
      <c r="K23" s="22">
        <v>620.42744132848895</v>
      </c>
      <c r="L23" s="22">
        <v>617.88400655095279</v>
      </c>
      <c r="M23" s="22">
        <v>616.92065927752287</v>
      </c>
      <c r="N23" s="22">
        <v>618.40355151533299</v>
      </c>
    </row>
    <row r="24" spans="1:14" x14ac:dyDescent="0.25">
      <c r="A24" s="10" t="s">
        <v>72</v>
      </c>
      <c r="B24" s="10"/>
      <c r="C24" s="23">
        <v>666.6038346848261</v>
      </c>
      <c r="D24" s="23">
        <v>672.72528842253314</v>
      </c>
      <c r="E24" s="23">
        <v>669.83166163154351</v>
      </c>
      <c r="F24" s="23">
        <v>664.1635501156378</v>
      </c>
      <c r="G24" s="23">
        <v>657.67234200978328</v>
      </c>
      <c r="H24" s="23">
        <v>656.37768427643687</v>
      </c>
      <c r="I24" s="23">
        <v>652.9865159152879</v>
      </c>
      <c r="J24" s="23">
        <v>650.96919834213008</v>
      </c>
      <c r="K24" s="23">
        <v>649.42543096875534</v>
      </c>
      <c r="L24" s="23">
        <v>647.08143356296966</v>
      </c>
      <c r="M24" s="23">
        <v>647.69015675027083</v>
      </c>
      <c r="N24" s="23">
        <v>649.78692776455637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39</v>
      </c>
      <c r="B26" s="62"/>
      <c r="C26" s="32">
        <f>C19-C22</f>
        <v>-106.13135774496322</v>
      </c>
      <c r="D26" s="32">
        <f t="shared" ref="D26:N26" si="5">D19-D22</f>
        <v>-124.11303272115697</v>
      </c>
      <c r="E26" s="32">
        <f t="shared" si="5"/>
        <v>-120.83647072608755</v>
      </c>
      <c r="F26" s="32">
        <f t="shared" si="5"/>
        <v>-95.956191240898988</v>
      </c>
      <c r="G26" s="32">
        <f t="shared" si="5"/>
        <v>-83.949342372958426</v>
      </c>
      <c r="H26" s="32">
        <f t="shared" si="5"/>
        <v>-75.649338060055015</v>
      </c>
      <c r="I26" s="32">
        <f t="shared" si="5"/>
        <v>-67.235861413606472</v>
      </c>
      <c r="J26" s="32">
        <f t="shared" si="5"/>
        <v>-61.091348516326889</v>
      </c>
      <c r="K26" s="32">
        <f t="shared" si="5"/>
        <v>-55.270437342061314</v>
      </c>
      <c r="L26" s="32">
        <f t="shared" si="5"/>
        <v>-54.566821036296915</v>
      </c>
      <c r="M26" s="32">
        <f t="shared" si="5"/>
        <v>-50.239339081377921</v>
      </c>
      <c r="N26" s="32">
        <f t="shared" si="5"/>
        <v>-54.122113637147095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57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40</v>
      </c>
      <c r="B30" s="62"/>
      <c r="C30" s="32">
        <f>C17+C26+C28</f>
        <v>-46.749358886099884</v>
      </c>
      <c r="D30" s="32">
        <f t="shared" ref="D30:N30" si="6">D17+D26+D28</f>
        <v>-66.346891105974919</v>
      </c>
      <c r="E30" s="32">
        <f t="shared" si="6"/>
        <v>-64.318533648163665</v>
      </c>
      <c r="F30" s="32">
        <f t="shared" si="6"/>
        <v>-43.746594431234371</v>
      </c>
      <c r="G30" s="32">
        <f t="shared" si="6"/>
        <v>-32.153820644919136</v>
      </c>
      <c r="H30" s="32">
        <f t="shared" si="6"/>
        <v>-25.508793684734911</v>
      </c>
      <c r="I30" s="32">
        <f t="shared" si="6"/>
        <v>-18.798624322067155</v>
      </c>
      <c r="J30" s="32">
        <f t="shared" si="6"/>
        <v>-14.000802466581206</v>
      </c>
      <c r="K30" s="32">
        <f t="shared" si="6"/>
        <v>-9.9058997518373815</v>
      </c>
      <c r="L30" s="32">
        <f t="shared" si="6"/>
        <v>-10.421714389355614</v>
      </c>
      <c r="M30" s="32">
        <f t="shared" si="6"/>
        <v>-6.3353457210523487</v>
      </c>
      <c r="N30" s="32">
        <f t="shared" si="6"/>
        <v>-12.510054719394986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41</v>
      </c>
      <c r="B32" s="59"/>
      <c r="C32" s="21">
        <v>15019.2506411139</v>
      </c>
      <c r="D32" s="21">
        <v>14952.903750007927</v>
      </c>
      <c r="E32" s="21">
        <v>14888.585216359763</v>
      </c>
      <c r="F32" s="21">
        <v>14844.838621928524</v>
      </c>
      <c r="G32" s="21">
        <v>14812.684801283609</v>
      </c>
      <c r="H32" s="21">
        <v>14787.176007598873</v>
      </c>
      <c r="I32" s="21">
        <v>14768.3773832768</v>
      </c>
      <c r="J32" s="21">
        <v>14754.376580810223</v>
      </c>
      <c r="K32" s="21">
        <v>14744.470681058385</v>
      </c>
      <c r="L32" s="21">
        <v>14734.048966669028</v>
      </c>
      <c r="M32" s="21">
        <v>14727.713620947976</v>
      </c>
      <c r="N32" s="21">
        <v>14715.203566228576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42</v>
      </c>
      <c r="B34" s="38"/>
      <c r="C34" s="39">
        <f>(C32/C8)-1</f>
        <v>-3.1029708539824785E-3</v>
      </c>
      <c r="D34" s="39">
        <f t="shared" ref="D34:N34" si="7">(D32/D8)-1</f>
        <v>-4.4174568153456661E-3</v>
      </c>
      <c r="E34" s="39">
        <f t="shared" si="7"/>
        <v>-4.301407587682049E-3</v>
      </c>
      <c r="F34" s="39">
        <f t="shared" si="7"/>
        <v>-2.9382640321774511E-3</v>
      </c>
      <c r="G34" s="39">
        <f t="shared" si="7"/>
        <v>-2.165993276438738E-3</v>
      </c>
      <c r="H34" s="39">
        <f t="shared" si="7"/>
        <v>-1.7220911689503904E-3</v>
      </c>
      <c r="I34" s="39">
        <f t="shared" si="7"/>
        <v>-1.2712788643628459E-3</v>
      </c>
      <c r="J34" s="39">
        <f t="shared" si="7"/>
        <v>-9.4802577854158354E-4</v>
      </c>
      <c r="K34" s="39">
        <f t="shared" si="7"/>
        <v>-6.7138721162385284E-4</v>
      </c>
      <c r="L34" s="39">
        <f t="shared" si="7"/>
        <v>-7.068218734189724E-4</v>
      </c>
      <c r="M34" s="39">
        <f t="shared" si="7"/>
        <v>-4.2997995563776037E-4</v>
      </c>
      <c r="N34" s="39">
        <f t="shared" si="7"/>
        <v>-8.4942273059995799E-4</v>
      </c>
    </row>
    <row r="35" spans="1:14" ht="15.75" thickBot="1" x14ac:dyDescent="0.3">
      <c r="A35" s="40" t="s">
        <v>43</v>
      </c>
      <c r="B35" s="41"/>
      <c r="C35" s="42">
        <f>(C32/$C$8)-1</f>
        <v>-3.1029708539824785E-3</v>
      </c>
      <c r="D35" s="42">
        <f t="shared" ref="D35:N35" si="8">(D32/$C$8)-1</f>
        <v>-7.5067204295814483E-3</v>
      </c>
      <c r="E35" s="42">
        <f t="shared" si="8"/>
        <v>-1.1775838553049089E-2</v>
      </c>
      <c r="F35" s="42">
        <f t="shared" si="8"/>
        <v>-1.4679502062357352E-2</v>
      </c>
      <c r="G35" s="42">
        <f t="shared" si="8"/>
        <v>-1.6813699636027524E-2</v>
      </c>
      <c r="H35" s="42">
        <f t="shared" si="8"/>
        <v>-1.8506836081317313E-2</v>
      </c>
      <c r="I35" s="42">
        <f t="shared" si="8"/>
        <v>-1.9754587596123696E-2</v>
      </c>
      <c r="J35" s="42">
        <f t="shared" si="8"/>
        <v>-2.0683885516379674E-2</v>
      </c>
      <c r="K35" s="42">
        <f t="shared" si="8"/>
        <v>-2.1341385831781134E-2</v>
      </c>
      <c r="L35" s="42">
        <f t="shared" si="8"/>
        <v>-2.2033123146885103E-2</v>
      </c>
      <c r="M35" s="42">
        <f t="shared" si="8"/>
        <v>-2.2453629301209643E-2</v>
      </c>
      <c r="N35" s="42">
        <f t="shared" si="8"/>
        <v>-2.3283979408696642E-2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58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44</v>
      </c>
      <c r="D39" s="36" t="s">
        <v>45</v>
      </c>
      <c r="E39" s="36" t="s">
        <v>46</v>
      </c>
      <c r="F39" s="36" t="s">
        <v>47</v>
      </c>
      <c r="G39" s="36" t="s">
        <v>48</v>
      </c>
      <c r="H39" s="36" t="s">
        <v>49</v>
      </c>
      <c r="I39" s="36" t="s">
        <v>50</v>
      </c>
      <c r="J39" s="36" t="s">
        <v>51</v>
      </c>
      <c r="K39" s="36" t="s">
        <v>52</v>
      </c>
      <c r="L39" s="36" t="s">
        <v>53</v>
      </c>
      <c r="M39" s="36" t="s">
        <v>54</v>
      </c>
      <c r="N39" s="36" t="s">
        <v>55</v>
      </c>
    </row>
    <row r="41" spans="1:14" x14ac:dyDescent="0.25">
      <c r="A41" s="46" t="s">
        <v>59</v>
      </c>
      <c r="B41" s="46"/>
      <c r="C41" s="47">
        <v>1.1637478245323121</v>
      </c>
      <c r="D41" s="47">
        <v>1.1731050335866764</v>
      </c>
      <c r="E41" s="47">
        <v>1.1641789207417457</v>
      </c>
      <c r="F41" s="47">
        <v>1.1624296422616327</v>
      </c>
      <c r="G41" s="47">
        <v>1.1632020854827545</v>
      </c>
      <c r="H41" s="47">
        <v>1.1676876963378109</v>
      </c>
      <c r="I41" s="47">
        <v>1.1732791025655431</v>
      </c>
      <c r="J41" s="47">
        <v>1.1770993849544269</v>
      </c>
      <c r="K41" s="47">
        <v>1.1827941929661883</v>
      </c>
      <c r="L41" s="47">
        <v>1.1900236482421787</v>
      </c>
      <c r="M41" s="47">
        <v>1.1945671449022863</v>
      </c>
      <c r="N41" s="47">
        <v>1.1990883977793891</v>
      </c>
    </row>
    <row r="43" spans="1:14" x14ac:dyDescent="0.25">
      <c r="A43" s="48" t="s">
        <v>60</v>
      </c>
      <c r="B43" s="48"/>
      <c r="C43" s="49">
        <v>128.07584800346163</v>
      </c>
      <c r="D43" s="49">
        <v>130.21638636574812</v>
      </c>
      <c r="E43" s="49">
        <v>127.69036975325375</v>
      </c>
      <c r="F43" s="49">
        <v>128.64239370003298</v>
      </c>
      <c r="G43" s="49">
        <v>126.14588846344388</v>
      </c>
      <c r="H43" s="49">
        <v>125.47776994460244</v>
      </c>
      <c r="I43" s="49">
        <v>124.53190099587725</v>
      </c>
      <c r="J43" s="49">
        <v>122.91874313009347</v>
      </c>
      <c r="K43" s="49">
        <v>121.84897393703407</v>
      </c>
      <c r="L43" s="49">
        <v>120.71585625473993</v>
      </c>
      <c r="M43" s="49">
        <v>118.33289096234724</v>
      </c>
      <c r="N43" s="49">
        <v>118.26147720052165</v>
      </c>
    </row>
    <row r="44" spans="1:14" x14ac:dyDescent="0.25">
      <c r="A44" s="19" t="s">
        <v>76</v>
      </c>
      <c r="B44" s="19"/>
      <c r="C44" s="50">
        <v>129.40476421772399</v>
      </c>
      <c r="D44" s="50">
        <v>130.21638636574821</v>
      </c>
      <c r="E44" s="50">
        <v>127.45504676110004</v>
      </c>
      <c r="F44" s="50">
        <v>128.1926106546095</v>
      </c>
      <c r="G44" s="50">
        <v>125.50706339014066</v>
      </c>
      <c r="H44" s="50">
        <v>124.65137541419669</v>
      </c>
      <c r="I44" s="50">
        <v>123.53798773850279</v>
      </c>
      <c r="J44" s="50">
        <v>121.79218998568869</v>
      </c>
      <c r="K44" s="50">
        <v>120.61445830535081</v>
      </c>
      <c r="L44" s="50">
        <v>119.37883925217075</v>
      </c>
      <c r="M44" s="50">
        <v>116.93443973695503</v>
      </c>
      <c r="N44" s="50">
        <v>116.77160558594325</v>
      </c>
    </row>
    <row r="45" spans="1:14" x14ac:dyDescent="0.25">
      <c r="A45" s="51" t="s">
        <v>77</v>
      </c>
      <c r="B45" s="51"/>
      <c r="C45" s="52">
        <v>126.49934620300236</v>
      </c>
      <c r="D45" s="52">
        <v>130.21638636574818</v>
      </c>
      <c r="E45" s="52">
        <v>127.97205697453053</v>
      </c>
      <c r="F45" s="52">
        <v>129.18495283875427</v>
      </c>
      <c r="G45" s="52">
        <v>126.92089242943194</v>
      </c>
      <c r="H45" s="52">
        <v>126.48278898138523</v>
      </c>
      <c r="I45" s="52">
        <v>125.74222494657974</v>
      </c>
      <c r="J45" s="52">
        <v>124.29626833106816</v>
      </c>
      <c r="K45" s="52">
        <v>123.36452316854539</v>
      </c>
      <c r="L45" s="52">
        <v>122.36000272291622</v>
      </c>
      <c r="M45" s="52">
        <v>120.05774897787219</v>
      </c>
      <c r="N45" s="52">
        <v>120.10505743405261</v>
      </c>
    </row>
    <row r="47" spans="1:14" x14ac:dyDescent="0.25">
      <c r="A47" s="48" t="s">
        <v>61</v>
      </c>
      <c r="B47" s="48"/>
      <c r="C47" s="49">
        <v>76.289806738936761</v>
      </c>
      <c r="D47" s="49">
        <v>76.09373363133605</v>
      </c>
      <c r="E47" s="49">
        <v>76.346693182518678</v>
      </c>
      <c r="F47" s="49">
        <v>76.245211895909591</v>
      </c>
      <c r="G47" s="49">
        <v>76.486030687423522</v>
      </c>
      <c r="H47" s="49">
        <v>76.549738069389932</v>
      </c>
      <c r="I47" s="49">
        <v>76.644175678533685</v>
      </c>
      <c r="J47" s="49">
        <v>76.796118794992196</v>
      </c>
      <c r="K47" s="49">
        <v>76.89598434274761</v>
      </c>
      <c r="L47" s="49">
        <v>77.003166530570681</v>
      </c>
      <c r="M47" s="49">
        <v>77.235399734387599</v>
      </c>
      <c r="N47" s="49">
        <v>77.232750327214745</v>
      </c>
    </row>
    <row r="48" spans="1:14" x14ac:dyDescent="0.25">
      <c r="A48" s="19" t="s">
        <v>74</v>
      </c>
      <c r="B48" s="19"/>
      <c r="C48" s="50">
        <v>74.061364860568602</v>
      </c>
      <c r="D48" s="50">
        <v>73.981412235768531</v>
      </c>
      <c r="E48" s="50">
        <v>74.261081729586707</v>
      </c>
      <c r="F48" s="50">
        <v>74.185212186349986</v>
      </c>
      <c r="G48" s="50">
        <v>74.455121351399114</v>
      </c>
      <c r="H48" s="50">
        <v>74.536481332324783</v>
      </c>
      <c r="I48" s="50">
        <v>74.64536714234292</v>
      </c>
      <c r="J48" s="50">
        <v>74.818273278496093</v>
      </c>
      <c r="K48" s="50">
        <v>74.933332724052974</v>
      </c>
      <c r="L48" s="50">
        <v>75.051042493473346</v>
      </c>
      <c r="M48" s="50">
        <v>75.304977305583492</v>
      </c>
      <c r="N48" s="50">
        <v>75.313286907797462</v>
      </c>
    </row>
    <row r="49" spans="1:14" x14ac:dyDescent="0.25">
      <c r="A49" s="51" t="s">
        <v>75</v>
      </c>
      <c r="B49" s="51"/>
      <c r="C49" s="52">
        <v>78.706264475627023</v>
      </c>
      <c r="D49" s="52">
        <v>78.380863985880055</v>
      </c>
      <c r="E49" s="52">
        <v>78.585879973913265</v>
      </c>
      <c r="F49" s="52">
        <v>78.481768007755392</v>
      </c>
      <c r="G49" s="52">
        <v>78.685848337309849</v>
      </c>
      <c r="H49" s="52">
        <v>78.723667232516576</v>
      </c>
      <c r="I49" s="52">
        <v>78.789933674387939</v>
      </c>
      <c r="J49" s="52">
        <v>78.915303587608207</v>
      </c>
      <c r="K49" s="52">
        <v>78.992194923305263</v>
      </c>
      <c r="L49" s="52">
        <v>79.074783607706195</v>
      </c>
      <c r="M49" s="52">
        <v>79.274957349786433</v>
      </c>
      <c r="N49" s="52">
        <v>79.263672266313009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79</v>
      </c>
    </row>
    <row r="53" spans="1:14" x14ac:dyDescent="0.25">
      <c r="A53" s="54" t="s">
        <v>80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4B1C6-8DC0-40A3-8EDF-90EE79C5D136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35</v>
      </c>
      <c r="B1" s="56"/>
      <c r="C1" s="56"/>
      <c r="D1" s="56"/>
      <c r="E1" s="56"/>
    </row>
    <row r="2" spans="1:14" x14ac:dyDescent="0.25">
      <c r="A2" s="57" t="s">
        <v>87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34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44</v>
      </c>
      <c r="D6" s="36" t="s">
        <v>45</v>
      </c>
      <c r="E6" s="36" t="s">
        <v>46</v>
      </c>
      <c r="F6" s="36" t="s">
        <v>47</v>
      </c>
      <c r="G6" s="36" t="s">
        <v>48</v>
      </c>
      <c r="H6" s="36" t="s">
        <v>49</v>
      </c>
      <c r="I6" s="36" t="s">
        <v>50</v>
      </c>
      <c r="J6" s="36" t="s">
        <v>51</v>
      </c>
      <c r="K6" s="36" t="s">
        <v>52</v>
      </c>
      <c r="L6" s="36" t="s">
        <v>53</v>
      </c>
      <c r="M6" s="36" t="s">
        <v>54</v>
      </c>
      <c r="N6" s="36" t="s">
        <v>55</v>
      </c>
    </row>
    <row r="7" spans="1:14" ht="15.75" thickBot="1" x14ac:dyDescent="0.3"/>
    <row r="8" spans="1:14" ht="16.5" thickTop="1" thickBot="1" x14ac:dyDescent="0.3">
      <c r="A8" s="59" t="s">
        <v>37</v>
      </c>
      <c r="B8" s="59"/>
      <c r="C8" s="21">
        <v>21804</v>
      </c>
      <c r="D8" s="21">
        <v>21704.903776759649</v>
      </c>
      <c r="E8" s="21">
        <v>21595.099809405503</v>
      </c>
      <c r="F8" s="21">
        <v>21493.303717886549</v>
      </c>
      <c r="G8" s="21">
        <v>21407.102026049539</v>
      </c>
      <c r="H8" s="21">
        <v>21332.267080499467</v>
      </c>
      <c r="I8" s="21">
        <v>21253.325678854726</v>
      </c>
      <c r="J8" s="21">
        <v>21173.215770811305</v>
      </c>
      <c r="K8" s="21">
        <v>21091.785094328905</v>
      </c>
      <c r="L8" s="21">
        <v>21008.146551962916</v>
      </c>
      <c r="M8" s="21">
        <v>20920.773309679724</v>
      </c>
      <c r="N8" s="21">
        <v>20832.908480642993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62</v>
      </c>
      <c r="B10" s="25"/>
      <c r="C10" s="26">
        <f>SUM(C11:C12)</f>
        <v>265.62605848133143</v>
      </c>
      <c r="D10" s="26">
        <f t="shared" ref="D10:N10" si="0">SUM(D11:D12)</f>
        <v>262.60607376587052</v>
      </c>
      <c r="E10" s="26">
        <f t="shared" si="0"/>
        <v>254.3403596199804</v>
      </c>
      <c r="F10" s="26">
        <f t="shared" si="0"/>
        <v>247.33862882799366</v>
      </c>
      <c r="G10" s="26">
        <f t="shared" si="0"/>
        <v>241.11766899777692</v>
      </c>
      <c r="H10" s="26">
        <f t="shared" si="0"/>
        <v>235.98240620770753</v>
      </c>
      <c r="I10" s="26">
        <f t="shared" si="0"/>
        <v>231.29033371795873</v>
      </c>
      <c r="J10" s="26">
        <f t="shared" si="0"/>
        <v>226.54713419879664</v>
      </c>
      <c r="K10" s="26">
        <f t="shared" si="0"/>
        <v>222.57596928387125</v>
      </c>
      <c r="L10" s="26">
        <f t="shared" si="0"/>
        <v>219.56621561911862</v>
      </c>
      <c r="M10" s="26">
        <f t="shared" si="0"/>
        <v>216.68174321812472</v>
      </c>
      <c r="N10" s="26">
        <f t="shared" si="0"/>
        <v>214.16348212670368</v>
      </c>
    </row>
    <row r="11" spans="1:14" x14ac:dyDescent="0.25">
      <c r="A11" s="20" t="s">
        <v>63</v>
      </c>
      <c r="B11" s="18"/>
      <c r="C11" s="22">
        <v>135.78730896526289</v>
      </c>
      <c r="D11" s="22">
        <v>134.46424499361643</v>
      </c>
      <c r="E11" s="22">
        <v>130.28545980533553</v>
      </c>
      <c r="F11" s="22">
        <v>126.51984825687263</v>
      </c>
      <c r="G11" s="22">
        <v>123.58632092576636</v>
      </c>
      <c r="H11" s="22">
        <v>120.76746670629737</v>
      </c>
      <c r="I11" s="22">
        <v>118.54817196041428</v>
      </c>
      <c r="J11" s="22">
        <v>115.93698430643811</v>
      </c>
      <c r="K11" s="22">
        <v>114.0300874713278</v>
      </c>
      <c r="L11" s="22">
        <v>112.29800836246646</v>
      </c>
      <c r="M11" s="22">
        <v>110.94105252767986</v>
      </c>
      <c r="N11" s="22">
        <v>109.76765316763846</v>
      </c>
    </row>
    <row r="12" spans="1:14" x14ac:dyDescent="0.25">
      <c r="A12" s="27" t="s">
        <v>64</v>
      </c>
      <c r="B12" s="28"/>
      <c r="C12" s="29">
        <v>129.83874951606853</v>
      </c>
      <c r="D12" s="29">
        <v>128.14182877225409</v>
      </c>
      <c r="E12" s="29">
        <v>124.05489981464487</v>
      </c>
      <c r="F12" s="29">
        <v>120.81878057112102</v>
      </c>
      <c r="G12" s="29">
        <v>117.53134807201056</v>
      </c>
      <c r="H12" s="29">
        <v>115.21493950141016</v>
      </c>
      <c r="I12" s="29">
        <v>112.74216175754445</v>
      </c>
      <c r="J12" s="29">
        <v>110.61014989235854</v>
      </c>
      <c r="K12" s="29">
        <v>108.54588181254344</v>
      </c>
      <c r="L12" s="29">
        <v>107.26820725665216</v>
      </c>
      <c r="M12" s="29">
        <v>105.74069069044486</v>
      </c>
      <c r="N12" s="29">
        <v>104.39582895906523</v>
      </c>
    </row>
    <row r="13" spans="1:14" x14ac:dyDescent="0.25">
      <c r="A13" s="33" t="s">
        <v>65</v>
      </c>
      <c r="B13" s="18"/>
      <c r="C13" s="26">
        <f>SUM(C14:C15)</f>
        <v>209.62799016601784</v>
      </c>
      <c r="D13" s="26">
        <f t="shared" ref="D13:N13" si="1">SUM(D14:D15)</f>
        <v>215.15646323943469</v>
      </c>
      <c r="E13" s="26">
        <f t="shared" si="1"/>
        <v>211.14621872054238</v>
      </c>
      <c r="F13" s="26">
        <f t="shared" si="1"/>
        <v>214.39908300010245</v>
      </c>
      <c r="G13" s="26">
        <f t="shared" si="1"/>
        <v>211.63766076632726</v>
      </c>
      <c r="H13" s="26">
        <f t="shared" si="1"/>
        <v>212.55718258691365</v>
      </c>
      <c r="I13" s="26">
        <f t="shared" si="1"/>
        <v>212.49064661975132</v>
      </c>
      <c r="J13" s="26">
        <f t="shared" si="1"/>
        <v>211.71399806033486</v>
      </c>
      <c r="K13" s="26">
        <f t="shared" si="1"/>
        <v>212.20180836328581</v>
      </c>
      <c r="L13" s="26">
        <f t="shared" si="1"/>
        <v>212.58233796942591</v>
      </c>
      <c r="M13" s="26">
        <f t="shared" si="1"/>
        <v>211.07546032385022</v>
      </c>
      <c r="N13" s="26">
        <f t="shared" si="1"/>
        <v>214.03768289832229</v>
      </c>
    </row>
    <row r="14" spans="1:14" x14ac:dyDescent="0.25">
      <c r="A14" s="20" t="s">
        <v>66</v>
      </c>
      <c r="B14" s="18"/>
      <c r="C14" s="22">
        <v>102.53724531478986</v>
      </c>
      <c r="D14" s="22">
        <v>106.06276446539086</v>
      </c>
      <c r="E14" s="22">
        <v>105.81825504865358</v>
      </c>
      <c r="F14" s="22">
        <v>108.38831449649764</v>
      </c>
      <c r="G14" s="22">
        <v>107.88220513191867</v>
      </c>
      <c r="H14" s="22">
        <v>108.8920322814033</v>
      </c>
      <c r="I14" s="22">
        <v>109.26990676035776</v>
      </c>
      <c r="J14" s="22">
        <v>109.2912470673116</v>
      </c>
      <c r="K14" s="22">
        <v>110.44392009114139</v>
      </c>
      <c r="L14" s="22">
        <v>111.29592135640974</v>
      </c>
      <c r="M14" s="22">
        <v>111.03490964339363</v>
      </c>
      <c r="N14" s="22">
        <v>113.28666449054515</v>
      </c>
    </row>
    <row r="15" spans="1:14" x14ac:dyDescent="0.25">
      <c r="A15" s="10" t="s">
        <v>67</v>
      </c>
      <c r="B15" s="12"/>
      <c r="C15" s="23">
        <v>107.09074485122798</v>
      </c>
      <c r="D15" s="23">
        <v>109.09369877404384</v>
      </c>
      <c r="E15" s="23">
        <v>105.32796367188881</v>
      </c>
      <c r="F15" s="23">
        <v>106.01076850360482</v>
      </c>
      <c r="G15" s="23">
        <v>103.75545563440858</v>
      </c>
      <c r="H15" s="23">
        <v>103.66515030551034</v>
      </c>
      <c r="I15" s="23">
        <v>103.22073985939357</v>
      </c>
      <c r="J15" s="23">
        <v>102.42275099302324</v>
      </c>
      <c r="K15" s="23">
        <v>101.75788827214441</v>
      </c>
      <c r="L15" s="23">
        <v>101.28641661301617</v>
      </c>
      <c r="M15" s="23">
        <v>100.04055068045659</v>
      </c>
      <c r="N15" s="23">
        <v>100.75101840777714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38</v>
      </c>
      <c r="B17" s="15"/>
      <c r="C17" s="32">
        <f>C10-C13</f>
        <v>55.998068315313589</v>
      </c>
      <c r="D17" s="32">
        <f t="shared" ref="D17:N17" si="2">D10-D13</f>
        <v>47.449610526435833</v>
      </c>
      <c r="E17" s="32">
        <f t="shared" si="2"/>
        <v>43.194140899438025</v>
      </c>
      <c r="F17" s="32">
        <f t="shared" si="2"/>
        <v>32.939545827891209</v>
      </c>
      <c r="G17" s="32">
        <f t="shared" si="2"/>
        <v>29.480008231449659</v>
      </c>
      <c r="H17" s="32">
        <f t="shared" si="2"/>
        <v>23.425223620793872</v>
      </c>
      <c r="I17" s="32">
        <f t="shared" si="2"/>
        <v>18.799687098207414</v>
      </c>
      <c r="J17" s="32">
        <f t="shared" si="2"/>
        <v>14.833136138461782</v>
      </c>
      <c r="K17" s="32">
        <f t="shared" si="2"/>
        <v>10.374160920585439</v>
      </c>
      <c r="L17" s="32">
        <f t="shared" si="2"/>
        <v>6.9838776496927153</v>
      </c>
      <c r="M17" s="32">
        <f t="shared" si="2"/>
        <v>5.6062828942745</v>
      </c>
      <c r="N17" s="32">
        <f t="shared" si="2"/>
        <v>0.12579922838139623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68</v>
      </c>
      <c r="B19" s="63"/>
      <c r="C19" s="26">
        <f>SUM(C20:C21)</f>
        <v>1073.2741260229218</v>
      </c>
      <c r="D19" s="26">
        <f t="shared" ref="D19:N19" si="3">SUM(D20:D21)</f>
        <v>1069.3061468281853</v>
      </c>
      <c r="E19" s="26">
        <f t="shared" si="3"/>
        <v>1076.2817848998661</v>
      </c>
      <c r="F19" s="26">
        <f t="shared" si="3"/>
        <v>1087.0789564697523</v>
      </c>
      <c r="G19" s="26">
        <f t="shared" si="3"/>
        <v>1094.9290907760833</v>
      </c>
      <c r="H19" s="26">
        <f t="shared" si="3"/>
        <v>1095.9806747386449</v>
      </c>
      <c r="I19" s="26">
        <f t="shared" si="3"/>
        <v>1096.5965232400467</v>
      </c>
      <c r="J19" s="26">
        <f t="shared" si="3"/>
        <v>1097.5840693330367</v>
      </c>
      <c r="K19" s="26">
        <f t="shared" si="3"/>
        <v>1098.2980711389225</v>
      </c>
      <c r="L19" s="26">
        <f t="shared" si="3"/>
        <v>1098.0383050519895</v>
      </c>
      <c r="M19" s="26">
        <f t="shared" si="3"/>
        <v>1098.5304065275859</v>
      </c>
      <c r="N19" s="26">
        <f t="shared" si="3"/>
        <v>1098.5064219128192</v>
      </c>
    </row>
    <row r="20" spans="1:14" x14ac:dyDescent="0.25">
      <c r="A20" s="60" t="s">
        <v>69</v>
      </c>
      <c r="B20" s="60"/>
      <c r="C20" s="22">
        <v>556.70644963945426</v>
      </c>
      <c r="D20" s="22">
        <v>557.13610033124314</v>
      </c>
      <c r="E20" s="22">
        <v>560.04619239543433</v>
      </c>
      <c r="F20" s="22">
        <v>566.29972396910966</v>
      </c>
      <c r="G20" s="22">
        <v>567.92196092920119</v>
      </c>
      <c r="H20" s="22">
        <v>568.21460823876851</v>
      </c>
      <c r="I20" s="22">
        <v>566.57739320550183</v>
      </c>
      <c r="J20" s="22">
        <v>567.23020535994976</v>
      </c>
      <c r="K20" s="22">
        <v>566.24903662805025</v>
      </c>
      <c r="L20" s="22">
        <v>565.79605288815276</v>
      </c>
      <c r="M20" s="22">
        <v>566.79498380641724</v>
      </c>
      <c r="N20" s="22">
        <v>566.79018576027977</v>
      </c>
    </row>
    <row r="21" spans="1:14" x14ac:dyDescent="0.25">
      <c r="A21" s="27" t="s">
        <v>70</v>
      </c>
      <c r="B21" s="27"/>
      <c r="C21" s="29">
        <v>516.56767638346753</v>
      </c>
      <c r="D21" s="29">
        <v>512.17004649694206</v>
      </c>
      <c r="E21" s="29">
        <v>516.23559250443168</v>
      </c>
      <c r="F21" s="29">
        <v>520.77923250064259</v>
      </c>
      <c r="G21" s="29">
        <v>527.00712984688209</v>
      </c>
      <c r="H21" s="29">
        <v>527.76606649987639</v>
      </c>
      <c r="I21" s="29">
        <v>530.01913003454479</v>
      </c>
      <c r="J21" s="29">
        <v>530.35386397308696</v>
      </c>
      <c r="K21" s="29">
        <v>532.04903451087227</v>
      </c>
      <c r="L21" s="29">
        <v>532.24225216383661</v>
      </c>
      <c r="M21" s="29">
        <v>531.73542272116879</v>
      </c>
      <c r="N21" s="29">
        <v>531.71623615253941</v>
      </c>
    </row>
    <row r="22" spans="1:14" x14ac:dyDescent="0.25">
      <c r="A22" s="63" t="s">
        <v>73</v>
      </c>
      <c r="B22" s="63"/>
      <c r="C22" s="26">
        <f>SUM(C23:C24)</f>
        <v>1228.3684175785916</v>
      </c>
      <c r="D22" s="26">
        <f t="shared" ref="D22:N22" si="4">SUM(D23:D24)</f>
        <v>1226.5597247087617</v>
      </c>
      <c r="E22" s="26">
        <f t="shared" si="4"/>
        <v>1221.2720173182572</v>
      </c>
      <c r="F22" s="26">
        <f t="shared" si="4"/>
        <v>1206.2201941346511</v>
      </c>
      <c r="G22" s="26">
        <f t="shared" si="4"/>
        <v>1199.2440445576112</v>
      </c>
      <c r="H22" s="26">
        <f t="shared" si="4"/>
        <v>1198.3473000041802</v>
      </c>
      <c r="I22" s="26">
        <f t="shared" si="4"/>
        <v>1195.5061183816692</v>
      </c>
      <c r="J22" s="26">
        <f t="shared" si="4"/>
        <v>1193.8478819539018</v>
      </c>
      <c r="K22" s="26">
        <f t="shared" si="4"/>
        <v>1192.3107744254992</v>
      </c>
      <c r="L22" s="26">
        <f t="shared" si="4"/>
        <v>1192.3954249848689</v>
      </c>
      <c r="M22" s="26">
        <f t="shared" si="4"/>
        <v>1192.0015184585943</v>
      </c>
      <c r="N22" s="26">
        <f t="shared" si="4"/>
        <v>1189.9809570606549</v>
      </c>
    </row>
    <row r="23" spans="1:14" x14ac:dyDescent="0.25">
      <c r="A23" s="60" t="s">
        <v>71</v>
      </c>
      <c r="B23" s="60"/>
      <c r="C23" s="23">
        <v>606.48035710777094</v>
      </c>
      <c r="D23" s="22">
        <v>603.11729309766963</v>
      </c>
      <c r="E23" s="22">
        <v>598.98075698078901</v>
      </c>
      <c r="F23" s="22">
        <v>591.10106856683387</v>
      </c>
      <c r="G23" s="22">
        <v>587.95345719560601</v>
      </c>
      <c r="H23" s="22">
        <v>588.45030043535712</v>
      </c>
      <c r="I23" s="22">
        <v>589.17551908255564</v>
      </c>
      <c r="J23" s="22">
        <v>588.83970519735533</v>
      </c>
      <c r="K23" s="22">
        <v>588.95295877566082</v>
      </c>
      <c r="L23" s="22">
        <v>589.59771591222648</v>
      </c>
      <c r="M23" s="22">
        <v>588.96946548653409</v>
      </c>
      <c r="N23" s="22">
        <v>588.06622309008014</v>
      </c>
    </row>
    <row r="24" spans="1:14" x14ac:dyDescent="0.25">
      <c r="A24" s="10" t="s">
        <v>72</v>
      </c>
      <c r="B24" s="10"/>
      <c r="C24" s="23">
        <v>621.88806047082062</v>
      </c>
      <c r="D24" s="23">
        <v>623.44243161109216</v>
      </c>
      <c r="E24" s="23">
        <v>622.2912603374682</v>
      </c>
      <c r="F24" s="23">
        <v>615.11912556781738</v>
      </c>
      <c r="G24" s="23">
        <v>611.29058736200523</v>
      </c>
      <c r="H24" s="23">
        <v>609.89699956882305</v>
      </c>
      <c r="I24" s="23">
        <v>606.3305992991136</v>
      </c>
      <c r="J24" s="23">
        <v>605.00817675654662</v>
      </c>
      <c r="K24" s="23">
        <v>603.35781564983836</v>
      </c>
      <c r="L24" s="23">
        <v>602.79770907264231</v>
      </c>
      <c r="M24" s="23">
        <v>603.03205297206023</v>
      </c>
      <c r="N24" s="23">
        <v>601.91473397057484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39</v>
      </c>
      <c r="B26" s="62"/>
      <c r="C26" s="32">
        <f>C19-C22</f>
        <v>-155.09429155566977</v>
      </c>
      <c r="D26" s="32">
        <f t="shared" ref="D26:N26" si="5">D19-D22</f>
        <v>-157.25357788057636</v>
      </c>
      <c r="E26" s="32">
        <f t="shared" si="5"/>
        <v>-144.99023241839109</v>
      </c>
      <c r="F26" s="32">
        <f t="shared" si="5"/>
        <v>-119.14123766489888</v>
      </c>
      <c r="G26" s="32">
        <f t="shared" si="5"/>
        <v>-104.31495378152795</v>
      </c>
      <c r="H26" s="32">
        <f t="shared" si="5"/>
        <v>-102.36662526553528</v>
      </c>
      <c r="I26" s="32">
        <f t="shared" si="5"/>
        <v>-98.909595141622503</v>
      </c>
      <c r="J26" s="32">
        <f t="shared" si="5"/>
        <v>-96.26381262086511</v>
      </c>
      <c r="K26" s="32">
        <f t="shared" si="5"/>
        <v>-94.012703286576652</v>
      </c>
      <c r="L26" s="32">
        <f t="shared" si="5"/>
        <v>-94.357119932879414</v>
      </c>
      <c r="M26" s="32">
        <f t="shared" si="5"/>
        <v>-93.471111931008409</v>
      </c>
      <c r="N26" s="32">
        <f t="shared" si="5"/>
        <v>-91.474535147835695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57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40</v>
      </c>
      <c r="B30" s="62"/>
      <c r="C30" s="32">
        <f>C17+C26+C28</f>
        <v>-99.096223240356181</v>
      </c>
      <c r="D30" s="32">
        <f t="shared" ref="D30:N30" si="6">D17+D26+D28</f>
        <v>-109.80396735414053</v>
      </c>
      <c r="E30" s="32">
        <f t="shared" si="6"/>
        <v>-101.79609151895306</v>
      </c>
      <c r="F30" s="32">
        <f t="shared" si="6"/>
        <v>-86.201691837007672</v>
      </c>
      <c r="G30" s="32">
        <f t="shared" si="6"/>
        <v>-74.834945550078288</v>
      </c>
      <c r="H30" s="32">
        <f t="shared" si="6"/>
        <v>-78.941401644741404</v>
      </c>
      <c r="I30" s="32">
        <f t="shared" si="6"/>
        <v>-80.109908043415089</v>
      </c>
      <c r="J30" s="32">
        <f t="shared" si="6"/>
        <v>-81.430676482403328</v>
      </c>
      <c r="K30" s="32">
        <f t="shared" si="6"/>
        <v>-83.638542365991214</v>
      </c>
      <c r="L30" s="32">
        <f t="shared" si="6"/>
        <v>-87.373242283186698</v>
      </c>
      <c r="M30" s="32">
        <f t="shared" si="6"/>
        <v>-87.864829036733909</v>
      </c>
      <c r="N30" s="32">
        <f t="shared" si="6"/>
        <v>-91.348735919454299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41</v>
      </c>
      <c r="B32" s="59"/>
      <c r="C32" s="21">
        <v>21704.903776759649</v>
      </c>
      <c r="D32" s="21">
        <v>21595.099809405503</v>
      </c>
      <c r="E32" s="21">
        <v>21493.303717886549</v>
      </c>
      <c r="F32" s="21">
        <v>21407.102026049539</v>
      </c>
      <c r="G32" s="21">
        <v>21332.267080499467</v>
      </c>
      <c r="H32" s="21">
        <v>21253.325678854726</v>
      </c>
      <c r="I32" s="21">
        <v>21173.215770811305</v>
      </c>
      <c r="J32" s="21">
        <v>21091.785094328905</v>
      </c>
      <c r="K32" s="21">
        <v>21008.146551962916</v>
      </c>
      <c r="L32" s="21">
        <v>20920.773309679724</v>
      </c>
      <c r="M32" s="21">
        <v>20832.908480642993</v>
      </c>
      <c r="N32" s="21">
        <v>20741.559744723541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42</v>
      </c>
      <c r="B34" s="38"/>
      <c r="C34" s="39">
        <f>(C32/C8)-1</f>
        <v>-4.5448643937052724E-3</v>
      </c>
      <c r="D34" s="39">
        <f t="shared" ref="D34:N34" si="7">(D32/D8)-1</f>
        <v>-5.0589474380309252E-3</v>
      </c>
      <c r="E34" s="39">
        <f t="shared" si="7"/>
        <v>-4.7138514022805333E-3</v>
      </c>
      <c r="F34" s="39">
        <f t="shared" si="7"/>
        <v>-4.0106301464150063E-3</v>
      </c>
      <c r="G34" s="39">
        <f t="shared" si="7"/>
        <v>-3.495799919998932E-3</v>
      </c>
      <c r="H34" s="39">
        <f t="shared" si="7"/>
        <v>-3.700563158470116E-3</v>
      </c>
      <c r="I34" s="39">
        <f t="shared" si="7"/>
        <v>-3.7692881224289376E-3</v>
      </c>
      <c r="J34" s="39">
        <f t="shared" si="7"/>
        <v>-3.8459286186776076E-3</v>
      </c>
      <c r="K34" s="39">
        <f t="shared" si="7"/>
        <v>-3.9654558394147665E-3</v>
      </c>
      <c r="L34" s="39">
        <f t="shared" si="7"/>
        <v>-4.1590171730322423E-3</v>
      </c>
      <c r="M34" s="39">
        <f t="shared" si="7"/>
        <v>-4.1998843798033425E-3</v>
      </c>
      <c r="N34" s="39">
        <f t="shared" si="7"/>
        <v>-4.3848287436355493E-3</v>
      </c>
    </row>
    <row r="35" spans="1:14" ht="15.75" thickBot="1" x14ac:dyDescent="0.3">
      <c r="A35" s="40" t="s">
        <v>43</v>
      </c>
      <c r="B35" s="41"/>
      <c r="C35" s="42">
        <f>(C32/$C$8)-1</f>
        <v>-4.5448643937052724E-3</v>
      </c>
      <c r="D35" s="42">
        <f t="shared" ref="D35:N35" si="8">(D32/$C$8)-1</f>
        <v>-9.5808196016554659E-3</v>
      </c>
      <c r="E35" s="42">
        <f t="shared" si="8"/>
        <v>-1.4249508444021841E-2</v>
      </c>
      <c r="F35" s="42">
        <f t="shared" si="8"/>
        <v>-1.820298908229967E-2</v>
      </c>
      <c r="G35" s="42">
        <f t="shared" si="8"/>
        <v>-2.1635154994520844E-2</v>
      </c>
      <c r="H35" s="42">
        <f t="shared" si="8"/>
        <v>-2.5255655895490503E-2</v>
      </c>
      <c r="I35" s="42">
        <f t="shared" si="8"/>
        <v>-2.8929748174128411E-2</v>
      </c>
      <c r="J35" s="42">
        <f t="shared" si="8"/>
        <v>-3.2664415046371964E-2</v>
      </c>
      <c r="K35" s="42">
        <f t="shared" si="8"/>
        <v>-3.6500341590400054E-2</v>
      </c>
      <c r="L35" s="42">
        <f t="shared" si="8"/>
        <v>-4.0507553215936354E-2</v>
      </c>
      <c r="M35" s="42">
        <f t="shared" si="8"/>
        <v>-4.4537310555724074E-2</v>
      </c>
      <c r="N35" s="42">
        <f t="shared" si="8"/>
        <v>-4.8726850819870604E-2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58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44</v>
      </c>
      <c r="D39" s="36" t="s">
        <v>45</v>
      </c>
      <c r="E39" s="36" t="s">
        <v>46</v>
      </c>
      <c r="F39" s="36" t="s">
        <v>47</v>
      </c>
      <c r="G39" s="36" t="s">
        <v>48</v>
      </c>
      <c r="H39" s="36" t="s">
        <v>49</v>
      </c>
      <c r="I39" s="36" t="s">
        <v>50</v>
      </c>
      <c r="J39" s="36" t="s">
        <v>51</v>
      </c>
      <c r="K39" s="36" t="s">
        <v>52</v>
      </c>
      <c r="L39" s="36" t="s">
        <v>53</v>
      </c>
      <c r="M39" s="36" t="s">
        <v>54</v>
      </c>
      <c r="N39" s="36" t="s">
        <v>55</v>
      </c>
    </row>
    <row r="41" spans="1:14" x14ac:dyDescent="0.25">
      <c r="A41" s="46" t="s">
        <v>59</v>
      </c>
      <c r="B41" s="46"/>
      <c r="C41" s="47">
        <v>1.2542389562329483</v>
      </c>
      <c r="D41" s="47">
        <v>1.2632357183222196</v>
      </c>
      <c r="E41" s="47">
        <v>1.252465766917555</v>
      </c>
      <c r="F41" s="47">
        <v>1.2498685929270923</v>
      </c>
      <c r="G41" s="47">
        <v>1.2499294976093402</v>
      </c>
      <c r="H41" s="47">
        <v>1.2536648259273087</v>
      </c>
      <c r="I41" s="47">
        <v>1.2593522059509381</v>
      </c>
      <c r="J41" s="47">
        <v>1.2622519920362079</v>
      </c>
      <c r="K41" s="47">
        <v>1.2673540361003304</v>
      </c>
      <c r="L41" s="47">
        <v>1.2744738763051644</v>
      </c>
      <c r="M41" s="47">
        <v>1.2790363715934514</v>
      </c>
      <c r="N41" s="47">
        <v>1.2839464725986738</v>
      </c>
    </row>
    <row r="43" spans="1:14" x14ac:dyDescent="0.25">
      <c r="A43" s="48" t="s">
        <v>60</v>
      </c>
      <c r="B43" s="48"/>
      <c r="C43" s="49">
        <v>125.71563203588568</v>
      </c>
      <c r="D43" s="49">
        <v>128.14945959803785</v>
      </c>
      <c r="E43" s="49">
        <v>125.83504315215148</v>
      </c>
      <c r="F43" s="49">
        <v>126.93942451831975</v>
      </c>
      <c r="G43" s="49">
        <v>124.66988620997323</v>
      </c>
      <c r="H43" s="49">
        <v>124.22909186638785</v>
      </c>
      <c r="I43" s="49">
        <v>123.46282106254534</v>
      </c>
      <c r="J43" s="49">
        <v>122.05318977077087</v>
      </c>
      <c r="K43" s="49">
        <v>121.16783159586531</v>
      </c>
      <c r="L43" s="49">
        <v>120.2740289192629</v>
      </c>
      <c r="M43" s="49">
        <v>118.09087857633946</v>
      </c>
      <c r="N43" s="49">
        <v>118.15637195415979</v>
      </c>
    </row>
    <row r="44" spans="1:14" x14ac:dyDescent="0.25">
      <c r="A44" s="19" t="s">
        <v>76</v>
      </c>
      <c r="B44" s="19"/>
      <c r="C44" s="50">
        <v>127.25526672572343</v>
      </c>
      <c r="D44" s="50">
        <v>128.14945959803785</v>
      </c>
      <c r="E44" s="50">
        <v>125.54583992457073</v>
      </c>
      <c r="F44" s="50">
        <v>126.39155110518476</v>
      </c>
      <c r="G44" s="50">
        <v>123.91299901297653</v>
      </c>
      <c r="H44" s="50">
        <v>123.23675411486563</v>
      </c>
      <c r="I44" s="50">
        <v>122.26985305686594</v>
      </c>
      <c r="J44" s="50">
        <v>120.70268412928469</v>
      </c>
      <c r="K44" s="50">
        <v>119.69087273485417</v>
      </c>
      <c r="L44" s="50">
        <v>118.67482528033945</v>
      </c>
      <c r="M44" s="50">
        <v>116.38645758271451</v>
      </c>
      <c r="N44" s="50">
        <v>116.3439480059876</v>
      </c>
    </row>
    <row r="45" spans="1:14" x14ac:dyDescent="0.25">
      <c r="A45" s="51" t="s">
        <v>77</v>
      </c>
      <c r="B45" s="51"/>
      <c r="C45" s="52">
        <v>124.27597577419601</v>
      </c>
      <c r="D45" s="52">
        <v>128.14945959803788</v>
      </c>
      <c r="E45" s="52">
        <v>126.12693742042306</v>
      </c>
      <c r="F45" s="52">
        <v>127.50451791918375</v>
      </c>
      <c r="G45" s="52">
        <v>125.46674578936258</v>
      </c>
      <c r="H45" s="52">
        <v>125.28882107993961</v>
      </c>
      <c r="I45" s="52">
        <v>124.75133227882333</v>
      </c>
      <c r="J45" s="52">
        <v>123.5279920562463</v>
      </c>
      <c r="K45" s="52">
        <v>122.81267394681413</v>
      </c>
      <c r="L45" s="52">
        <v>122.08171845805232</v>
      </c>
      <c r="M45" s="52">
        <v>120.0420311447633</v>
      </c>
      <c r="N45" s="52">
        <v>120.26294821862197</v>
      </c>
    </row>
    <row r="47" spans="1:14" x14ac:dyDescent="0.25">
      <c r="A47" s="48" t="s">
        <v>61</v>
      </c>
      <c r="B47" s="48"/>
      <c r="C47" s="49">
        <v>76.528348136838389</v>
      </c>
      <c r="D47" s="49">
        <v>76.293209420916284</v>
      </c>
      <c r="E47" s="49">
        <v>76.520394550287961</v>
      </c>
      <c r="F47" s="49">
        <v>76.412088351655029</v>
      </c>
      <c r="G47" s="49">
        <v>76.637552856719111</v>
      </c>
      <c r="H47" s="49">
        <v>76.683214111461467</v>
      </c>
      <c r="I47" s="49">
        <v>76.762494434350089</v>
      </c>
      <c r="J47" s="49">
        <v>76.907956014990631</v>
      </c>
      <c r="K47" s="49">
        <v>76.995357956559729</v>
      </c>
      <c r="L47" s="49">
        <v>77.088094432011914</v>
      </c>
      <c r="M47" s="49">
        <v>77.311029773608368</v>
      </c>
      <c r="N47" s="49">
        <v>77.301791314522518</v>
      </c>
    </row>
    <row r="48" spans="1:14" x14ac:dyDescent="0.25">
      <c r="A48" s="19" t="s">
        <v>74</v>
      </c>
      <c r="B48" s="19"/>
      <c r="C48" s="50">
        <v>74.270814647103478</v>
      </c>
      <c r="D48" s="50">
        <v>74.190529786694285</v>
      </c>
      <c r="E48" s="50">
        <v>74.469576417053901</v>
      </c>
      <c r="F48" s="50">
        <v>74.393410981162049</v>
      </c>
      <c r="G48" s="50">
        <v>74.662714543745238</v>
      </c>
      <c r="H48" s="50">
        <v>74.743600401804159</v>
      </c>
      <c r="I48" s="50">
        <v>74.852006717545038</v>
      </c>
      <c r="J48" s="50">
        <v>75.024397484484737</v>
      </c>
      <c r="K48" s="50">
        <v>75.139006061170647</v>
      </c>
      <c r="L48" s="50">
        <v>75.256263126239531</v>
      </c>
      <c r="M48" s="50">
        <v>75.509627195846662</v>
      </c>
      <c r="N48" s="50">
        <v>75.517599013156556</v>
      </c>
    </row>
    <row r="49" spans="1:14" x14ac:dyDescent="0.25">
      <c r="A49" s="51" t="s">
        <v>75</v>
      </c>
      <c r="B49" s="51"/>
      <c r="C49" s="52">
        <v>78.890475784884941</v>
      </c>
      <c r="D49" s="52">
        <v>78.564910337624639</v>
      </c>
      <c r="E49" s="52">
        <v>78.769196430090162</v>
      </c>
      <c r="F49" s="52">
        <v>78.664809887897221</v>
      </c>
      <c r="G49" s="52">
        <v>78.868210349914364</v>
      </c>
      <c r="H49" s="52">
        <v>78.905501127848467</v>
      </c>
      <c r="I49" s="52">
        <v>78.971250203171877</v>
      </c>
      <c r="J49" s="52">
        <v>79.096063394471315</v>
      </c>
      <c r="K49" s="52">
        <v>79.172473989208783</v>
      </c>
      <c r="L49" s="52">
        <v>79.254582823226755</v>
      </c>
      <c r="M49" s="52">
        <v>79.454074422764521</v>
      </c>
      <c r="N49" s="52">
        <v>79.442405608152839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79</v>
      </c>
    </row>
    <row r="53" spans="1:14" x14ac:dyDescent="0.25">
      <c r="A53" s="54" t="s">
        <v>80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14"/>
  <sheetViews>
    <sheetView workbookViewId="0">
      <selection activeCell="B14" sqref="B14"/>
    </sheetView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19</v>
      </c>
      <c r="B1" s="4" t="s">
        <v>20</v>
      </c>
    </row>
    <row r="2" spans="1:2" x14ac:dyDescent="0.25">
      <c r="A2" s="1" t="s">
        <v>7</v>
      </c>
      <c r="B2" s="1" t="s">
        <v>21</v>
      </c>
    </row>
    <row r="3" spans="1:2" x14ac:dyDescent="0.25">
      <c r="A3" s="1" t="s">
        <v>8</v>
      </c>
      <c r="B3" s="1" t="s">
        <v>22</v>
      </c>
    </row>
    <row r="4" spans="1:2" x14ac:dyDescent="0.25">
      <c r="A4" s="1" t="s">
        <v>9</v>
      </c>
      <c r="B4" s="1" t="s">
        <v>23</v>
      </c>
    </row>
    <row r="5" spans="1:2" x14ac:dyDescent="0.25">
      <c r="A5" s="1" t="s">
        <v>10</v>
      </c>
      <c r="B5" s="1" t="s">
        <v>24</v>
      </c>
    </row>
    <row r="6" spans="1:2" x14ac:dyDescent="0.25">
      <c r="A6" s="64" t="s">
        <v>107</v>
      </c>
      <c r="B6" s="1" t="s">
        <v>25</v>
      </c>
    </row>
    <row r="7" spans="1:2" x14ac:dyDescent="0.25">
      <c r="A7" s="1" t="s">
        <v>11</v>
      </c>
      <c r="B7" s="1" t="s">
        <v>26</v>
      </c>
    </row>
    <row r="8" spans="1:2" x14ac:dyDescent="0.25">
      <c r="A8" s="1" t="s">
        <v>12</v>
      </c>
      <c r="B8" s="1" t="s">
        <v>27</v>
      </c>
    </row>
    <row r="9" spans="1:2" x14ac:dyDescent="0.25">
      <c r="A9" s="1" t="s">
        <v>13</v>
      </c>
      <c r="B9" s="1" t="s">
        <v>28</v>
      </c>
    </row>
    <row r="10" spans="1:2" x14ac:dyDescent="0.25">
      <c r="A10" s="1" t="s">
        <v>14</v>
      </c>
      <c r="B10" s="1" t="s">
        <v>29</v>
      </c>
    </row>
    <row r="11" spans="1:2" x14ac:dyDescent="0.25">
      <c r="A11" s="1" t="s">
        <v>15</v>
      </c>
      <c r="B11" s="1" t="s">
        <v>30</v>
      </c>
    </row>
    <row r="12" spans="1:2" x14ac:dyDescent="0.25">
      <c r="A12" s="1" t="s">
        <v>16</v>
      </c>
      <c r="B12" s="1" t="s">
        <v>31</v>
      </c>
    </row>
    <row r="13" spans="1:2" x14ac:dyDescent="0.25">
      <c r="A13" s="1" t="s">
        <v>17</v>
      </c>
      <c r="B13" s="1" t="s">
        <v>32</v>
      </c>
    </row>
    <row r="14" spans="1:2" x14ac:dyDescent="0.25">
      <c r="A14" s="1" t="s">
        <v>18</v>
      </c>
      <c r="B14" s="1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35</v>
      </c>
      <c r="B1" s="56"/>
      <c r="C1" s="56"/>
      <c r="D1" s="56"/>
      <c r="E1" s="56"/>
    </row>
    <row r="2" spans="1:14" x14ac:dyDescent="0.25">
      <c r="A2" s="57" t="s">
        <v>56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34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44</v>
      </c>
      <c r="D6" s="36" t="s">
        <v>45</v>
      </c>
      <c r="E6" s="36" t="s">
        <v>46</v>
      </c>
      <c r="F6" s="36" t="s">
        <v>47</v>
      </c>
      <c r="G6" s="36" t="s">
        <v>48</v>
      </c>
      <c r="H6" s="36" t="s">
        <v>49</v>
      </c>
      <c r="I6" s="36" t="s">
        <v>50</v>
      </c>
      <c r="J6" s="36" t="s">
        <v>51</v>
      </c>
      <c r="K6" s="36" t="s">
        <v>52</v>
      </c>
      <c r="L6" s="36" t="s">
        <v>53</v>
      </c>
      <c r="M6" s="36" t="s">
        <v>54</v>
      </c>
      <c r="N6" s="36" t="s">
        <v>55</v>
      </c>
    </row>
    <row r="7" spans="1:14" ht="15.75" thickBot="1" x14ac:dyDescent="0.3"/>
    <row r="8" spans="1:14" ht="16.5" thickTop="1" thickBot="1" x14ac:dyDescent="0.3">
      <c r="A8" s="59" t="s">
        <v>37</v>
      </c>
      <c r="B8" s="59"/>
      <c r="C8" s="21">
        <v>227560</v>
      </c>
      <c r="D8" s="21">
        <v>227647</v>
      </c>
      <c r="E8" s="21">
        <v>227604</v>
      </c>
      <c r="F8" s="21">
        <v>227655</v>
      </c>
      <c r="G8" s="21">
        <v>227885</v>
      </c>
      <c r="H8" s="21">
        <v>228235.00000000003</v>
      </c>
      <c r="I8" s="21">
        <v>228592</v>
      </c>
      <c r="J8" s="21">
        <v>228969.99999999997</v>
      </c>
      <c r="K8" s="21">
        <v>229373.99999999997</v>
      </c>
      <c r="L8" s="21">
        <v>229783.00000000006</v>
      </c>
      <c r="M8" s="21">
        <v>230170.00000000003</v>
      </c>
      <c r="N8" s="21">
        <v>230565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62</v>
      </c>
      <c r="B10" s="25"/>
      <c r="C10" s="26">
        <f>SUM(C11:C12)</f>
        <v>2321.9999999999995</v>
      </c>
      <c r="D10" s="26">
        <f t="shared" ref="D10:N10" si="0">SUM(D11:D12)</f>
        <v>2326</v>
      </c>
      <c r="E10" s="26">
        <f t="shared" si="0"/>
        <v>2286.0000000000005</v>
      </c>
      <c r="F10" s="26">
        <f t="shared" si="0"/>
        <v>2256</v>
      </c>
      <c r="G10" s="26">
        <f t="shared" si="0"/>
        <v>2230</v>
      </c>
      <c r="H10" s="26">
        <f t="shared" si="0"/>
        <v>2210</v>
      </c>
      <c r="I10" s="26">
        <f t="shared" si="0"/>
        <v>2191</v>
      </c>
      <c r="J10" s="26">
        <f t="shared" si="0"/>
        <v>2169</v>
      </c>
      <c r="K10" s="26">
        <f t="shared" si="0"/>
        <v>2150.9999999999995</v>
      </c>
      <c r="L10" s="26">
        <f t="shared" si="0"/>
        <v>2139</v>
      </c>
      <c r="M10" s="26">
        <f t="shared" si="0"/>
        <v>2125</v>
      </c>
      <c r="N10" s="26">
        <f t="shared" si="0"/>
        <v>2113</v>
      </c>
    </row>
    <row r="11" spans="1:14" x14ac:dyDescent="0.25">
      <c r="A11" s="17" t="s">
        <v>63</v>
      </c>
      <c r="B11" s="18"/>
      <c r="C11" s="22">
        <v>1186.9999999999998</v>
      </c>
      <c r="D11" s="22">
        <v>1191</v>
      </c>
      <c r="E11" s="22">
        <v>1171.0000000000002</v>
      </c>
      <c r="F11" s="22">
        <v>1154</v>
      </c>
      <c r="G11" s="22">
        <v>1143</v>
      </c>
      <c r="H11" s="22">
        <v>1131</v>
      </c>
      <c r="I11" s="22">
        <v>1123</v>
      </c>
      <c r="J11" s="22">
        <v>1109.9999999999998</v>
      </c>
      <c r="K11" s="22">
        <v>1101.9999999999995</v>
      </c>
      <c r="L11" s="22">
        <v>1094</v>
      </c>
      <c r="M11" s="22">
        <v>1088</v>
      </c>
      <c r="N11" s="22">
        <v>1082.9999999999998</v>
      </c>
    </row>
    <row r="12" spans="1:14" x14ac:dyDescent="0.25">
      <c r="A12" s="27" t="s">
        <v>64</v>
      </c>
      <c r="B12" s="28"/>
      <c r="C12" s="29">
        <v>1134.9999999999998</v>
      </c>
      <c r="D12" s="29">
        <v>1134.9999999999998</v>
      </c>
      <c r="E12" s="29">
        <v>1115.0000000000002</v>
      </c>
      <c r="F12" s="29">
        <v>1102.0000000000002</v>
      </c>
      <c r="G12" s="29">
        <v>1087.0000000000002</v>
      </c>
      <c r="H12" s="29">
        <v>1079.0000000000002</v>
      </c>
      <c r="I12" s="29">
        <v>1067.9999999999998</v>
      </c>
      <c r="J12" s="29">
        <v>1059</v>
      </c>
      <c r="K12" s="29">
        <v>1049</v>
      </c>
      <c r="L12" s="29">
        <v>1044.9999999999998</v>
      </c>
      <c r="M12" s="29">
        <v>1037</v>
      </c>
      <c r="N12" s="29">
        <v>1030</v>
      </c>
    </row>
    <row r="13" spans="1:14" x14ac:dyDescent="0.25">
      <c r="A13" s="24" t="s">
        <v>65</v>
      </c>
      <c r="B13" s="18"/>
      <c r="C13" s="26">
        <f>SUM(C14:C15)</f>
        <v>2161.9999999999977</v>
      </c>
      <c r="D13" s="26">
        <f t="shared" ref="D13:N13" si="1">SUM(D14:D15)</f>
        <v>2220.0000000000009</v>
      </c>
      <c r="E13" s="26">
        <f t="shared" si="1"/>
        <v>2192.0000000000018</v>
      </c>
      <c r="F13" s="26">
        <f t="shared" si="1"/>
        <v>2231.0000000000014</v>
      </c>
      <c r="G13" s="26">
        <f t="shared" si="1"/>
        <v>2205.9999999999973</v>
      </c>
      <c r="H13" s="26">
        <f t="shared" si="1"/>
        <v>2217</v>
      </c>
      <c r="I13" s="26">
        <f t="shared" si="1"/>
        <v>2223.9999999999964</v>
      </c>
      <c r="J13" s="26">
        <f t="shared" si="1"/>
        <v>2221.0000000000023</v>
      </c>
      <c r="K13" s="26">
        <f t="shared" si="1"/>
        <v>2230.0000000000032</v>
      </c>
      <c r="L13" s="26">
        <f t="shared" si="1"/>
        <v>2238.9999999999959</v>
      </c>
      <c r="M13" s="26">
        <f t="shared" si="1"/>
        <v>2226.0000000000045</v>
      </c>
      <c r="N13" s="26">
        <f t="shared" si="1"/>
        <v>2259.0000000000032</v>
      </c>
    </row>
    <row r="14" spans="1:14" x14ac:dyDescent="0.25">
      <c r="A14" s="17" t="s">
        <v>66</v>
      </c>
      <c r="B14" s="18"/>
      <c r="C14" s="22">
        <v>1064.6535636557335</v>
      </c>
      <c r="D14" s="22">
        <v>1085.7228507386822</v>
      </c>
      <c r="E14" s="22">
        <v>1076.3981980792448</v>
      </c>
      <c r="F14" s="22">
        <v>1098.1525553785318</v>
      </c>
      <c r="G14" s="22">
        <v>1089.3676507741177</v>
      </c>
      <c r="H14" s="22">
        <v>1096.5346200382983</v>
      </c>
      <c r="I14" s="22">
        <v>1101.9008497970772</v>
      </c>
      <c r="J14" s="22">
        <v>1103.1757429100617</v>
      </c>
      <c r="K14" s="22">
        <v>1110.8836630468206</v>
      </c>
      <c r="L14" s="22">
        <v>1117.7495023655206</v>
      </c>
      <c r="M14" s="22">
        <v>1113.7486033044624</v>
      </c>
      <c r="N14" s="22">
        <v>1133.0027295201071</v>
      </c>
    </row>
    <row r="15" spans="1:14" x14ac:dyDescent="0.25">
      <c r="A15" s="10" t="s">
        <v>67</v>
      </c>
      <c r="B15" s="12"/>
      <c r="C15" s="23">
        <v>1097.3464363442642</v>
      </c>
      <c r="D15" s="23">
        <v>1134.277149261319</v>
      </c>
      <c r="E15" s="23">
        <v>1115.601801920757</v>
      </c>
      <c r="F15" s="23">
        <v>1132.8474446214695</v>
      </c>
      <c r="G15" s="23">
        <v>1116.6323492258798</v>
      </c>
      <c r="H15" s="23">
        <v>1120.4653799617017</v>
      </c>
      <c r="I15" s="23">
        <v>1122.0991502029194</v>
      </c>
      <c r="J15" s="23">
        <v>1117.8242570899406</v>
      </c>
      <c r="K15" s="23">
        <v>1119.1163369531826</v>
      </c>
      <c r="L15" s="23">
        <v>1121.2504976344753</v>
      </c>
      <c r="M15" s="23">
        <v>1112.2513966955421</v>
      </c>
      <c r="N15" s="23">
        <v>1125.9972704798961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38</v>
      </c>
      <c r="B17" s="15"/>
      <c r="C17" s="32">
        <f>C10-C13</f>
        <v>160.00000000000182</v>
      </c>
      <c r="D17" s="32">
        <f t="shared" ref="D17:N17" si="2">D10-D13</f>
        <v>105.99999999999909</v>
      </c>
      <c r="E17" s="32">
        <f t="shared" si="2"/>
        <v>93.999999999998636</v>
      </c>
      <c r="F17" s="32">
        <f t="shared" si="2"/>
        <v>24.999999999998636</v>
      </c>
      <c r="G17" s="32">
        <f t="shared" si="2"/>
        <v>24.000000000002728</v>
      </c>
      <c r="H17" s="32">
        <f t="shared" si="2"/>
        <v>-7</v>
      </c>
      <c r="I17" s="32">
        <f t="shared" si="2"/>
        <v>-32.999999999996362</v>
      </c>
      <c r="J17" s="32">
        <f t="shared" si="2"/>
        <v>-52.000000000002274</v>
      </c>
      <c r="K17" s="32">
        <f t="shared" si="2"/>
        <v>-79.000000000003638</v>
      </c>
      <c r="L17" s="32">
        <f t="shared" si="2"/>
        <v>-99.999999999995907</v>
      </c>
      <c r="M17" s="32">
        <f t="shared" si="2"/>
        <v>-101.00000000000455</v>
      </c>
      <c r="N17" s="32">
        <f t="shared" si="2"/>
        <v>-146.00000000000318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68</v>
      </c>
      <c r="B19" s="63"/>
      <c r="C19" s="26">
        <f>SUM(C20:C21)</f>
        <v>11650.137264722485</v>
      </c>
      <c r="D19" s="26">
        <f t="shared" ref="D19:N19" si="3">SUM(D20:D21)</f>
        <v>11612.137264722489</v>
      </c>
      <c r="E19" s="26">
        <f t="shared" si="3"/>
        <v>11665.137264722487</v>
      </c>
      <c r="F19" s="26">
        <f t="shared" si="3"/>
        <v>11789.137264722485</v>
      </c>
      <c r="G19" s="26">
        <f t="shared" si="3"/>
        <v>11849.637264722482</v>
      </c>
      <c r="H19" s="26">
        <f t="shared" si="3"/>
        <v>11868.637264722491</v>
      </c>
      <c r="I19" s="26">
        <f t="shared" si="3"/>
        <v>11892.137264722489</v>
      </c>
      <c r="J19" s="26">
        <f t="shared" si="3"/>
        <v>11914.637264722489</v>
      </c>
      <c r="K19" s="26">
        <f t="shared" si="3"/>
        <v>11930.637264722491</v>
      </c>
      <c r="L19" s="26">
        <f t="shared" si="3"/>
        <v>11930.137264722485</v>
      </c>
      <c r="M19" s="26">
        <f t="shared" si="3"/>
        <v>11934.637264722493</v>
      </c>
      <c r="N19" s="26">
        <f t="shared" si="3"/>
        <v>11940.637264722491</v>
      </c>
    </row>
    <row r="20" spans="1:14" x14ac:dyDescent="0.25">
      <c r="A20" s="60" t="s">
        <v>69</v>
      </c>
      <c r="B20" s="60"/>
      <c r="C20" s="22">
        <v>5870.145414189109</v>
      </c>
      <c r="D20" s="22">
        <v>5876.1800577305876</v>
      </c>
      <c r="E20" s="22">
        <v>5912.5177314008652</v>
      </c>
      <c r="F20" s="22">
        <v>5981.3949100505079</v>
      </c>
      <c r="G20" s="22">
        <v>5996.5024577483009</v>
      </c>
      <c r="H20" s="22">
        <v>5998.585942380394</v>
      </c>
      <c r="I20" s="22">
        <v>5986.7690572597839</v>
      </c>
      <c r="J20" s="22">
        <v>5994.9065038162744</v>
      </c>
      <c r="K20" s="22">
        <v>5991.2604638846542</v>
      </c>
      <c r="L20" s="22">
        <v>5988.1933835440041</v>
      </c>
      <c r="M20" s="22">
        <v>5993.6929340134766</v>
      </c>
      <c r="N20" s="22">
        <v>5998.8199971212971</v>
      </c>
    </row>
    <row r="21" spans="1:14" x14ac:dyDescent="0.25">
      <c r="A21" s="27" t="s">
        <v>70</v>
      </c>
      <c r="B21" s="27"/>
      <c r="C21" s="29">
        <v>5779.9918505333753</v>
      </c>
      <c r="D21" s="29">
        <v>5735.9572069919022</v>
      </c>
      <c r="E21" s="29">
        <v>5752.6195333216219</v>
      </c>
      <c r="F21" s="29">
        <v>5807.7423546719765</v>
      </c>
      <c r="G21" s="29">
        <v>5853.1348069741816</v>
      </c>
      <c r="H21" s="29">
        <v>5870.0513223420967</v>
      </c>
      <c r="I21" s="29">
        <v>5905.368207462704</v>
      </c>
      <c r="J21" s="29">
        <v>5919.7307609062136</v>
      </c>
      <c r="K21" s="29">
        <v>5939.3768008378365</v>
      </c>
      <c r="L21" s="29">
        <v>5941.9438811784812</v>
      </c>
      <c r="M21" s="29">
        <v>5940.9443307090169</v>
      </c>
      <c r="N21" s="29">
        <v>5941.8172676011936</v>
      </c>
    </row>
    <row r="22" spans="1:14" x14ac:dyDescent="0.25">
      <c r="A22" s="63" t="s">
        <v>73</v>
      </c>
      <c r="B22" s="63"/>
      <c r="C22" s="26">
        <f>SUM(C23:C24)</f>
        <v>11723.137264722489</v>
      </c>
      <c r="D22" s="26">
        <f t="shared" ref="D22:N22" si="4">SUM(D23:D24)</f>
        <v>11761.137264722487</v>
      </c>
      <c r="E22" s="26">
        <f t="shared" si="4"/>
        <v>11708.137264722485</v>
      </c>
      <c r="F22" s="26">
        <f t="shared" si="4"/>
        <v>11584.137264722489</v>
      </c>
      <c r="G22" s="26">
        <f t="shared" si="4"/>
        <v>11523.637264722493</v>
      </c>
      <c r="H22" s="26">
        <f t="shared" si="4"/>
        <v>11504.637264722487</v>
      </c>
      <c r="I22" s="26">
        <f t="shared" si="4"/>
        <v>11481.137264722489</v>
      </c>
      <c r="J22" s="26">
        <f t="shared" si="4"/>
        <v>11458.637264722485</v>
      </c>
      <c r="K22" s="26">
        <f t="shared" si="4"/>
        <v>11442.637264722485</v>
      </c>
      <c r="L22" s="26">
        <f t="shared" si="4"/>
        <v>11443.137264722493</v>
      </c>
      <c r="M22" s="26">
        <f t="shared" si="4"/>
        <v>11438.637264722485</v>
      </c>
      <c r="N22" s="26">
        <f t="shared" si="4"/>
        <v>11432.637264722485</v>
      </c>
    </row>
    <row r="23" spans="1:14" x14ac:dyDescent="0.25">
      <c r="A23" s="60" t="s">
        <v>71</v>
      </c>
      <c r="B23" s="60"/>
      <c r="C23" s="23">
        <v>5816.4918505333781</v>
      </c>
      <c r="D23" s="22">
        <v>5810.4572069919031</v>
      </c>
      <c r="E23" s="22">
        <v>5774.1195333216219</v>
      </c>
      <c r="F23" s="22">
        <v>5705.2423546719801</v>
      </c>
      <c r="G23" s="22">
        <v>5690.1348069741853</v>
      </c>
      <c r="H23" s="22">
        <v>5688.051322342094</v>
      </c>
      <c r="I23" s="22">
        <v>5699.8682074627031</v>
      </c>
      <c r="J23" s="22">
        <v>5691.7307609062136</v>
      </c>
      <c r="K23" s="22">
        <v>5695.3768008378338</v>
      </c>
      <c r="L23" s="22">
        <v>5698.4438811784848</v>
      </c>
      <c r="M23" s="22">
        <v>5692.9443307090114</v>
      </c>
      <c r="N23" s="22">
        <v>5687.8172676011909</v>
      </c>
    </row>
    <row r="24" spans="1:14" x14ac:dyDescent="0.25">
      <c r="A24" s="10" t="s">
        <v>72</v>
      </c>
      <c r="B24" s="10"/>
      <c r="C24" s="23">
        <v>5906.6454141891118</v>
      </c>
      <c r="D24" s="23">
        <v>5950.6800577305839</v>
      </c>
      <c r="E24" s="23">
        <v>5934.0177314008633</v>
      </c>
      <c r="F24" s="23">
        <v>5878.8949100505097</v>
      </c>
      <c r="G24" s="23">
        <v>5833.5024577483073</v>
      </c>
      <c r="H24" s="23">
        <v>5816.5859423803931</v>
      </c>
      <c r="I24" s="23">
        <v>5781.2690572597849</v>
      </c>
      <c r="J24" s="23">
        <v>5766.9065038162717</v>
      </c>
      <c r="K24" s="23">
        <v>5747.2604638846515</v>
      </c>
      <c r="L24" s="23">
        <v>5744.6933835440068</v>
      </c>
      <c r="M24" s="23">
        <v>5745.692934013473</v>
      </c>
      <c r="N24" s="23">
        <v>5744.8199971212953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39</v>
      </c>
      <c r="B26" s="62"/>
      <c r="C26" s="32">
        <f>C19-C22</f>
        <v>-73.000000000003638</v>
      </c>
      <c r="D26" s="32">
        <f t="shared" ref="D26:N26" si="5">D19-D22</f>
        <v>-148.99999999999818</v>
      </c>
      <c r="E26" s="32">
        <f t="shared" si="5"/>
        <v>-42.999999999998181</v>
      </c>
      <c r="F26" s="32">
        <f t="shared" si="5"/>
        <v>204.99999999999636</v>
      </c>
      <c r="G26" s="32">
        <f t="shared" si="5"/>
        <v>325.99999999998909</v>
      </c>
      <c r="H26" s="32">
        <f t="shared" si="5"/>
        <v>364.00000000000364</v>
      </c>
      <c r="I26" s="32">
        <f t="shared" si="5"/>
        <v>411</v>
      </c>
      <c r="J26" s="32">
        <f t="shared" si="5"/>
        <v>456.00000000000364</v>
      </c>
      <c r="K26" s="32">
        <f t="shared" si="5"/>
        <v>488.00000000000546</v>
      </c>
      <c r="L26" s="32">
        <f t="shared" si="5"/>
        <v>486.99999999999272</v>
      </c>
      <c r="M26" s="32">
        <f t="shared" si="5"/>
        <v>496.00000000000728</v>
      </c>
      <c r="N26" s="32">
        <f t="shared" si="5"/>
        <v>508.00000000000546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57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40</v>
      </c>
      <c r="B30" s="62"/>
      <c r="C30" s="32">
        <f>C17+C26+C28</f>
        <v>86.999999999998181</v>
      </c>
      <c r="D30" s="32">
        <f t="shared" ref="D30:N30" si="6">D17+D26+D28</f>
        <v>-42.999999999999091</v>
      </c>
      <c r="E30" s="32">
        <f t="shared" si="6"/>
        <v>51.000000000000455</v>
      </c>
      <c r="F30" s="32">
        <f t="shared" si="6"/>
        <v>229.999999999995</v>
      </c>
      <c r="G30" s="32">
        <f t="shared" si="6"/>
        <v>349.99999999999181</v>
      </c>
      <c r="H30" s="32">
        <f t="shared" si="6"/>
        <v>357.00000000000364</v>
      </c>
      <c r="I30" s="32">
        <f t="shared" si="6"/>
        <v>378.00000000000364</v>
      </c>
      <c r="J30" s="32">
        <f t="shared" si="6"/>
        <v>404.00000000000136</v>
      </c>
      <c r="K30" s="32">
        <f t="shared" si="6"/>
        <v>409.00000000000182</v>
      </c>
      <c r="L30" s="32">
        <f t="shared" si="6"/>
        <v>386.99999999999682</v>
      </c>
      <c r="M30" s="32">
        <f t="shared" si="6"/>
        <v>395.00000000000273</v>
      </c>
      <c r="N30" s="32">
        <f t="shared" si="6"/>
        <v>362.00000000000227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41</v>
      </c>
      <c r="B32" s="59"/>
      <c r="C32" s="21">
        <f>SUM(C8+C30)</f>
        <v>227647</v>
      </c>
      <c r="D32" s="21">
        <f t="shared" ref="D32:N32" si="7">SUM(D8+D30)</f>
        <v>227604</v>
      </c>
      <c r="E32" s="21">
        <f t="shared" si="7"/>
        <v>227655</v>
      </c>
      <c r="F32" s="21">
        <f t="shared" si="7"/>
        <v>227885</v>
      </c>
      <c r="G32" s="21">
        <f t="shared" si="7"/>
        <v>228235</v>
      </c>
      <c r="H32" s="21">
        <f t="shared" si="7"/>
        <v>228592.00000000003</v>
      </c>
      <c r="I32" s="21">
        <f t="shared" si="7"/>
        <v>228970</v>
      </c>
      <c r="J32" s="21">
        <f t="shared" si="7"/>
        <v>229373.99999999997</v>
      </c>
      <c r="K32" s="21">
        <f t="shared" si="7"/>
        <v>229782.99999999997</v>
      </c>
      <c r="L32" s="21">
        <f t="shared" si="7"/>
        <v>230170.00000000006</v>
      </c>
      <c r="M32" s="21">
        <f t="shared" si="7"/>
        <v>230565.00000000003</v>
      </c>
      <c r="N32" s="21">
        <f t="shared" si="7"/>
        <v>230927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42</v>
      </c>
      <c r="B34" s="38"/>
      <c r="C34" s="39">
        <f>(C32/C8)-1</f>
        <v>3.8231675162592182E-4</v>
      </c>
      <c r="D34" s="39">
        <f t="shared" ref="D34:N34" si="8">(D32/D8)-1</f>
        <v>-1.8888893769741788E-4</v>
      </c>
      <c r="E34" s="39">
        <f t="shared" si="8"/>
        <v>2.2407339062580078E-4</v>
      </c>
      <c r="F34" s="39">
        <f t="shared" si="8"/>
        <v>1.0103006742658849E-3</v>
      </c>
      <c r="G34" s="39">
        <f t="shared" si="8"/>
        <v>1.5358623867300913E-3</v>
      </c>
      <c r="H34" s="39">
        <f t="shared" si="8"/>
        <v>1.5641772734242831E-3</v>
      </c>
      <c r="I34" s="39">
        <f t="shared" si="8"/>
        <v>1.6536011758940816E-3</v>
      </c>
      <c r="J34" s="39">
        <f t="shared" si="8"/>
        <v>1.7644232868934129E-3</v>
      </c>
      <c r="K34" s="39">
        <f t="shared" si="8"/>
        <v>1.7831140408242074E-3</v>
      </c>
      <c r="L34" s="39">
        <f t="shared" si="8"/>
        <v>1.6841976995687347E-3</v>
      </c>
      <c r="M34" s="39">
        <f t="shared" si="8"/>
        <v>1.7161228657078809E-3</v>
      </c>
      <c r="N34" s="39">
        <f t="shared" si="8"/>
        <v>1.5700561663738455E-3</v>
      </c>
    </row>
    <row r="35" spans="1:14" ht="15.75" thickBot="1" x14ac:dyDescent="0.3">
      <c r="A35" s="40" t="s">
        <v>43</v>
      </c>
      <c r="B35" s="41"/>
      <c r="C35" s="42">
        <f>(C32/$C$8)-1</f>
        <v>3.8231675162592182E-4</v>
      </c>
      <c r="D35" s="42">
        <f t="shared" ref="D35:N35" si="9">(D32/$C$8)-1</f>
        <v>1.9335559852340367E-4</v>
      </c>
      <c r="E35" s="42">
        <f t="shared" si="9"/>
        <v>4.1747231499389414E-4</v>
      </c>
      <c r="F35" s="42">
        <f t="shared" si="9"/>
        <v>1.4281947618210999E-3</v>
      </c>
      <c r="G35" s="42">
        <f t="shared" si="9"/>
        <v>2.9662506591667803E-3</v>
      </c>
      <c r="H35" s="42">
        <f t="shared" si="9"/>
        <v>4.5350676744595475E-3</v>
      </c>
      <c r="I35" s="42">
        <f t="shared" si="9"/>
        <v>6.196168043592909E-3</v>
      </c>
      <c r="J35" s="42">
        <f t="shared" si="9"/>
        <v>7.9715239936719584E-3</v>
      </c>
      <c r="K35" s="42">
        <f t="shared" si="9"/>
        <v>9.7688521708558795E-3</v>
      </c>
      <c r="L35" s="42">
        <f t="shared" si="9"/>
        <v>1.1469502548778543E-2</v>
      </c>
      <c r="M35" s="42">
        <f t="shared" si="9"/>
        <v>1.3205308490068735E-2</v>
      </c>
      <c r="N35" s="42">
        <f t="shared" si="9"/>
        <v>1.4796097732466151E-2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58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44</v>
      </c>
      <c r="D39" s="36" t="s">
        <v>45</v>
      </c>
      <c r="E39" s="36" t="s">
        <v>46</v>
      </c>
      <c r="F39" s="36" t="s">
        <v>47</v>
      </c>
      <c r="G39" s="36" t="s">
        <v>48</v>
      </c>
      <c r="H39" s="36" t="s">
        <v>49</v>
      </c>
      <c r="I39" s="36" t="s">
        <v>50</v>
      </c>
      <c r="J39" s="36" t="s">
        <v>51</v>
      </c>
      <c r="K39" s="36" t="s">
        <v>52</v>
      </c>
      <c r="L39" s="36" t="s">
        <v>53</v>
      </c>
      <c r="M39" s="36" t="s">
        <v>54</v>
      </c>
      <c r="N39" s="36" t="s">
        <v>55</v>
      </c>
    </row>
    <row r="41" spans="1:14" x14ac:dyDescent="0.25">
      <c r="A41" s="46" t="s">
        <v>59</v>
      </c>
      <c r="B41" s="46"/>
      <c r="C41" s="47">
        <v>1.2213264972997939</v>
      </c>
      <c r="D41" s="47">
        <v>1.230023736175776</v>
      </c>
      <c r="E41" s="47">
        <v>1.2200865934862486</v>
      </c>
      <c r="F41" s="47">
        <v>1.2183966728879883</v>
      </c>
      <c r="G41" s="47">
        <v>1.21944409430033</v>
      </c>
      <c r="H41" s="47">
        <v>1.2239014798576244</v>
      </c>
      <c r="I41" s="47">
        <v>1.229888784913588</v>
      </c>
      <c r="J41" s="47">
        <v>1.2333364430885108</v>
      </c>
      <c r="K41" s="47">
        <v>1.2390654693574241</v>
      </c>
      <c r="L41" s="47">
        <v>1.2467862771813569</v>
      </c>
      <c r="M41" s="47">
        <v>1.251870256919704</v>
      </c>
      <c r="N41" s="47">
        <v>1.2570509605769313</v>
      </c>
    </row>
    <row r="43" spans="1:14" x14ac:dyDescent="0.25">
      <c r="A43" s="48" t="s">
        <v>60</v>
      </c>
      <c r="B43" s="48"/>
      <c r="C43" s="49">
        <v>103.64098003209619</v>
      </c>
      <c r="D43" s="49">
        <v>105.38738359316358</v>
      </c>
      <c r="E43" s="49">
        <v>103.26331180877898</v>
      </c>
      <c r="F43" s="49">
        <v>104.00066228490566</v>
      </c>
      <c r="G43" s="49">
        <v>101.98720829579059</v>
      </c>
      <c r="H43" s="49">
        <v>101.49204289370934</v>
      </c>
      <c r="I43" s="49">
        <v>100.76402738170427</v>
      </c>
      <c r="J43" s="49">
        <v>99.533020837481928</v>
      </c>
      <c r="K43" s="49">
        <v>98.750265637030154</v>
      </c>
      <c r="L43" s="49">
        <v>97.955534961964958</v>
      </c>
      <c r="M43" s="49">
        <v>96.151761937742592</v>
      </c>
      <c r="N43" s="49">
        <v>96.202185071366102</v>
      </c>
    </row>
    <row r="44" spans="1:14" x14ac:dyDescent="0.25">
      <c r="A44" s="19" t="s">
        <v>76</v>
      </c>
      <c r="B44" s="19"/>
      <c r="C44" s="50">
        <v>105.42629293178798</v>
      </c>
      <c r="D44" s="50">
        <v>105.90319052924535</v>
      </c>
      <c r="E44" s="50">
        <v>103.52570177745277</v>
      </c>
      <c r="F44" s="50">
        <v>104.0373119334856</v>
      </c>
      <c r="G44" s="50">
        <v>101.8216758077523</v>
      </c>
      <c r="H44" s="50">
        <v>101.11361589771904</v>
      </c>
      <c r="I44" s="50">
        <v>100.20466203893182</v>
      </c>
      <c r="J44" s="50">
        <v>98.826552979828008</v>
      </c>
      <c r="K44" s="50">
        <v>97.922976448680473</v>
      </c>
      <c r="L44" s="50">
        <v>97.022564495560829</v>
      </c>
      <c r="M44" s="50">
        <v>95.125583484597954</v>
      </c>
      <c r="N44" s="50">
        <v>95.079901697093661</v>
      </c>
    </row>
    <row r="45" spans="1:14" x14ac:dyDescent="0.25">
      <c r="A45" s="51" t="s">
        <v>77</v>
      </c>
      <c r="B45" s="51"/>
      <c r="C45" s="52">
        <v>101.96571269622532</v>
      </c>
      <c r="D45" s="52">
        <v>104.89834115356408</v>
      </c>
      <c r="E45" s="52">
        <v>103.01140025294067</v>
      </c>
      <c r="F45" s="52">
        <v>103.96515971719619</v>
      </c>
      <c r="G45" s="52">
        <v>102.14921848148276</v>
      </c>
      <c r="H45" s="52">
        <v>101.86514006914624</v>
      </c>
      <c r="I45" s="52">
        <v>101.31943479235861</v>
      </c>
      <c r="J45" s="52">
        <v>100.24020394066105</v>
      </c>
      <c r="K45" s="52">
        <v>99.585410482679151</v>
      </c>
      <c r="L45" s="52">
        <v>98.903624138520357</v>
      </c>
      <c r="M45" s="52">
        <v>97.201748760684467</v>
      </c>
      <c r="N45" s="52">
        <v>97.358513917363112</v>
      </c>
    </row>
    <row r="47" spans="1:14" x14ac:dyDescent="0.25">
      <c r="A47" s="48" t="s">
        <v>61</v>
      </c>
      <c r="B47" s="48"/>
      <c r="C47" s="49">
        <v>78.947378520238274</v>
      </c>
      <c r="D47" s="49">
        <v>78.750953610201236</v>
      </c>
      <c r="E47" s="49">
        <v>79.016456431386828</v>
      </c>
      <c r="F47" s="49">
        <v>78.923078196358873</v>
      </c>
      <c r="G47" s="49">
        <v>79.162846937602865</v>
      </c>
      <c r="H47" s="49">
        <v>79.223947619805898</v>
      </c>
      <c r="I47" s="49">
        <v>79.313718761735089</v>
      </c>
      <c r="J47" s="49">
        <v>79.463765289059992</v>
      </c>
      <c r="K47" s="49">
        <v>79.559323545585826</v>
      </c>
      <c r="L47" s="49">
        <v>79.667235400426037</v>
      </c>
      <c r="M47" s="49">
        <v>79.898569458551449</v>
      </c>
      <c r="N47" s="49">
        <v>79.897025059809849</v>
      </c>
    </row>
    <row r="48" spans="1:14" x14ac:dyDescent="0.25">
      <c r="A48" s="19" t="s">
        <v>74</v>
      </c>
      <c r="B48" s="19"/>
      <c r="C48" s="50">
        <v>76.67567611113121</v>
      </c>
      <c r="D48" s="50">
        <v>76.640612598784855</v>
      </c>
      <c r="E48" s="50">
        <v>76.953514489202192</v>
      </c>
      <c r="F48" s="50">
        <v>76.878101206938268</v>
      </c>
      <c r="G48" s="50">
        <v>77.151512039583181</v>
      </c>
      <c r="H48" s="50">
        <v>77.245870200213218</v>
      </c>
      <c r="I48" s="50">
        <v>77.366746522749878</v>
      </c>
      <c r="J48" s="50">
        <v>77.553637903100409</v>
      </c>
      <c r="K48" s="50">
        <v>77.669926956734784</v>
      </c>
      <c r="L48" s="50">
        <v>77.803695858919454</v>
      </c>
      <c r="M48" s="50">
        <v>78.064547197654704</v>
      </c>
      <c r="N48" s="50">
        <v>78.077471321222461</v>
      </c>
    </row>
    <row r="49" spans="1:14" x14ac:dyDescent="0.25">
      <c r="A49" s="51" t="s">
        <v>75</v>
      </c>
      <c r="B49" s="51"/>
      <c r="C49" s="52">
        <v>81.124519701097569</v>
      </c>
      <c r="D49" s="52">
        <v>80.809131997754392</v>
      </c>
      <c r="E49" s="52">
        <v>81.035932670213811</v>
      </c>
      <c r="F49" s="52">
        <v>80.937410604759108</v>
      </c>
      <c r="G49" s="52">
        <v>81.147773487373883</v>
      </c>
      <c r="H49" s="52">
        <v>81.18930294407923</v>
      </c>
      <c r="I49" s="52">
        <v>81.258544965428172</v>
      </c>
      <c r="J49" s="52">
        <v>81.381756027921497</v>
      </c>
      <c r="K49" s="52">
        <v>81.461750931244922</v>
      </c>
      <c r="L49" s="52">
        <v>81.551477408205756</v>
      </c>
      <c r="M49" s="52">
        <v>81.757698516654955</v>
      </c>
      <c r="N49" s="52">
        <v>81.749141450538602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79</v>
      </c>
    </row>
    <row r="53" spans="1:14" x14ac:dyDescent="0.25">
      <c r="A53" s="54" t="s">
        <v>80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35</v>
      </c>
      <c r="B1" s="56"/>
      <c r="C1" s="56"/>
      <c r="D1" s="56"/>
      <c r="E1" s="56"/>
    </row>
    <row r="2" spans="1:14" x14ac:dyDescent="0.25">
      <c r="A2" s="57" t="s">
        <v>78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34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44</v>
      </c>
      <c r="D6" s="36" t="s">
        <v>45</v>
      </c>
      <c r="E6" s="36" t="s">
        <v>46</v>
      </c>
      <c r="F6" s="36" t="s">
        <v>47</v>
      </c>
      <c r="G6" s="36" t="s">
        <v>48</v>
      </c>
      <c r="H6" s="36" t="s">
        <v>49</v>
      </c>
      <c r="I6" s="36" t="s">
        <v>50</v>
      </c>
      <c r="J6" s="36" t="s">
        <v>51</v>
      </c>
      <c r="K6" s="36" t="s">
        <v>52</v>
      </c>
      <c r="L6" s="36" t="s">
        <v>53</v>
      </c>
      <c r="M6" s="36" t="s">
        <v>54</v>
      </c>
      <c r="N6" s="36" t="s">
        <v>55</v>
      </c>
    </row>
    <row r="7" spans="1:14" ht="15.75" thickBot="1" x14ac:dyDescent="0.3"/>
    <row r="8" spans="1:14" ht="16.5" thickTop="1" thickBot="1" x14ac:dyDescent="0.3">
      <c r="A8" s="59" t="s">
        <v>37</v>
      </c>
      <c r="B8" s="59"/>
      <c r="C8" s="21">
        <v>16664</v>
      </c>
      <c r="D8" s="21">
        <v>16700.667784041423</v>
      </c>
      <c r="E8" s="21">
        <v>16732.359986062336</v>
      </c>
      <c r="F8" s="21">
        <v>16774.242990174196</v>
      </c>
      <c r="G8" s="21">
        <v>16830.068115869642</v>
      </c>
      <c r="H8" s="21">
        <v>16895.526012860231</v>
      </c>
      <c r="I8" s="21">
        <v>16963.33333741378</v>
      </c>
      <c r="J8" s="21">
        <v>17034.535192472034</v>
      </c>
      <c r="K8" s="21">
        <v>17109.629138196757</v>
      </c>
      <c r="L8" s="21">
        <v>17186.970151458427</v>
      </c>
      <c r="M8" s="21">
        <v>17265.535811359488</v>
      </c>
      <c r="N8" s="21">
        <v>17348.71494066653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62</v>
      </c>
      <c r="B10" s="25"/>
      <c r="C10" s="26">
        <f>SUM(C11:C12)</f>
        <v>152.10308373184424</v>
      </c>
      <c r="D10" s="26">
        <f t="shared" ref="D10:N10" si="0">SUM(D11:D12)</f>
        <v>153.43790065728766</v>
      </c>
      <c r="E10" s="26">
        <f t="shared" si="0"/>
        <v>151.8888187121201</v>
      </c>
      <c r="F10" s="26">
        <f t="shared" si="0"/>
        <v>151.01471378485058</v>
      </c>
      <c r="G10" s="26">
        <f t="shared" si="0"/>
        <v>150.32219574893017</v>
      </c>
      <c r="H10" s="26">
        <f t="shared" si="0"/>
        <v>149.99384510946354</v>
      </c>
      <c r="I10" s="26">
        <f t="shared" si="0"/>
        <v>149.81380408010946</v>
      </c>
      <c r="J10" s="26">
        <f t="shared" si="0"/>
        <v>149.58711400100972</v>
      </c>
      <c r="K10" s="26">
        <f t="shared" si="0"/>
        <v>149.67412077404589</v>
      </c>
      <c r="L10" s="26">
        <f t="shared" si="0"/>
        <v>150.17261288345077</v>
      </c>
      <c r="M10" s="26">
        <f t="shared" si="0"/>
        <v>150.45493853348057</v>
      </c>
      <c r="N10" s="26">
        <f t="shared" si="0"/>
        <v>150.82991631644484</v>
      </c>
    </row>
    <row r="11" spans="1:14" x14ac:dyDescent="0.25">
      <c r="A11" s="20" t="s">
        <v>63</v>
      </c>
      <c r="B11" s="18"/>
      <c r="C11" s="22">
        <v>77.754677170413061</v>
      </c>
      <c r="D11" s="22">
        <v>78.566010181784009</v>
      </c>
      <c r="E11" s="22">
        <v>77.804814834598702</v>
      </c>
      <c r="F11" s="22">
        <v>77.247774693137217</v>
      </c>
      <c r="G11" s="22">
        <v>77.04855145337541</v>
      </c>
      <c r="H11" s="22">
        <v>76.761556026607806</v>
      </c>
      <c r="I11" s="22">
        <v>76.787266993136896</v>
      </c>
      <c r="J11" s="22">
        <v>76.55218835459695</v>
      </c>
      <c r="K11" s="22">
        <v>76.681023288237355</v>
      </c>
      <c r="L11" s="22">
        <v>76.806376107758368</v>
      </c>
      <c r="M11" s="22">
        <v>77.032928529142055</v>
      </c>
      <c r="N11" s="22">
        <v>77.306578026838494</v>
      </c>
    </row>
    <row r="12" spans="1:14" x14ac:dyDescent="0.25">
      <c r="A12" s="27" t="s">
        <v>64</v>
      </c>
      <c r="B12" s="28"/>
      <c r="C12" s="29">
        <v>74.348406561431176</v>
      </c>
      <c r="D12" s="29">
        <v>74.871890475503648</v>
      </c>
      <c r="E12" s="29">
        <v>74.084003877521397</v>
      </c>
      <c r="F12" s="29">
        <v>73.766939091713368</v>
      </c>
      <c r="G12" s="29">
        <v>73.27364429555476</v>
      </c>
      <c r="H12" s="29">
        <v>73.232289082855729</v>
      </c>
      <c r="I12" s="29">
        <v>73.026537086972567</v>
      </c>
      <c r="J12" s="29">
        <v>73.034925646412773</v>
      </c>
      <c r="K12" s="29">
        <v>72.993097485808534</v>
      </c>
      <c r="L12" s="29">
        <v>73.3662367756924</v>
      </c>
      <c r="M12" s="29">
        <v>73.422010004338517</v>
      </c>
      <c r="N12" s="29">
        <v>73.523338289606343</v>
      </c>
    </row>
    <row r="13" spans="1:14" x14ac:dyDescent="0.25">
      <c r="A13" s="33" t="s">
        <v>65</v>
      </c>
      <c r="B13" s="18"/>
      <c r="C13" s="26">
        <f>SUM(C14:C15)</f>
        <v>184.91816010049016</v>
      </c>
      <c r="D13" s="26">
        <f t="shared" ref="D13:N13" si="1">SUM(D14:D15)</f>
        <v>189.16269189626001</v>
      </c>
      <c r="E13" s="26">
        <f t="shared" si="1"/>
        <v>185.91627120818259</v>
      </c>
      <c r="F13" s="26">
        <f t="shared" si="1"/>
        <v>187.29735451628477</v>
      </c>
      <c r="G13" s="26">
        <f t="shared" si="1"/>
        <v>184.15764355113117</v>
      </c>
      <c r="H13" s="26">
        <f t="shared" si="1"/>
        <v>183.42381738223466</v>
      </c>
      <c r="I13" s="26">
        <f t="shared" si="1"/>
        <v>181.90522040826869</v>
      </c>
      <c r="J13" s="26">
        <f t="shared" si="1"/>
        <v>179.75904853932622</v>
      </c>
      <c r="K13" s="26">
        <f t="shared" si="1"/>
        <v>178.5010461382642</v>
      </c>
      <c r="L13" s="26">
        <f t="shared" si="1"/>
        <v>177.36108889602966</v>
      </c>
      <c r="M13" s="26">
        <f t="shared" si="1"/>
        <v>174.07289855138126</v>
      </c>
      <c r="N13" s="26">
        <f t="shared" si="1"/>
        <v>174.97752646346788</v>
      </c>
    </row>
    <row r="14" spans="1:14" x14ac:dyDescent="0.25">
      <c r="A14" s="20" t="s">
        <v>66</v>
      </c>
      <c r="B14" s="18"/>
      <c r="C14" s="22">
        <v>81.002105516277481</v>
      </c>
      <c r="D14" s="22">
        <v>82.352123884133547</v>
      </c>
      <c r="E14" s="22">
        <v>81.551364701405134</v>
      </c>
      <c r="F14" s="22">
        <v>82.867371586835873</v>
      </c>
      <c r="G14" s="22">
        <v>81.835382688657305</v>
      </c>
      <c r="H14" s="22">
        <v>81.957662463743418</v>
      </c>
      <c r="I14" s="22">
        <v>81.919140671653622</v>
      </c>
      <c r="J14" s="22">
        <v>81.395594274402342</v>
      </c>
      <c r="K14" s="22">
        <v>81.201717390152353</v>
      </c>
      <c r="L14" s="22">
        <v>81.109364609739032</v>
      </c>
      <c r="M14" s="22">
        <v>80.099037566559971</v>
      </c>
      <c r="N14" s="22">
        <v>81.088432626686128</v>
      </c>
    </row>
    <row r="15" spans="1:14" x14ac:dyDescent="0.25">
      <c r="A15" s="10" t="s">
        <v>67</v>
      </c>
      <c r="B15" s="12"/>
      <c r="C15" s="23">
        <v>103.91605458421267</v>
      </c>
      <c r="D15" s="23">
        <v>106.81056801212645</v>
      </c>
      <c r="E15" s="23">
        <v>104.36490650677746</v>
      </c>
      <c r="F15" s="23">
        <v>104.4299829294489</v>
      </c>
      <c r="G15" s="23">
        <v>102.32226086247388</v>
      </c>
      <c r="H15" s="23">
        <v>101.46615491849124</v>
      </c>
      <c r="I15" s="23">
        <v>99.986079736615054</v>
      </c>
      <c r="J15" s="23">
        <v>98.36345426492386</v>
      </c>
      <c r="K15" s="23">
        <v>97.299328748111861</v>
      </c>
      <c r="L15" s="23">
        <v>96.251724286290624</v>
      </c>
      <c r="M15" s="23">
        <v>93.973860984821286</v>
      </c>
      <c r="N15" s="23">
        <v>93.889093836781754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38</v>
      </c>
      <c r="B17" s="15"/>
      <c r="C17" s="32">
        <f>C10-C13</f>
        <v>-32.815076368645919</v>
      </c>
      <c r="D17" s="32">
        <f t="shared" ref="D17:N17" si="2">D10-D13</f>
        <v>-35.724791238972358</v>
      </c>
      <c r="E17" s="32">
        <f t="shared" si="2"/>
        <v>-34.027452496062494</v>
      </c>
      <c r="F17" s="32">
        <f t="shared" si="2"/>
        <v>-36.282640731434185</v>
      </c>
      <c r="G17" s="32">
        <f t="shared" si="2"/>
        <v>-33.835447802201003</v>
      </c>
      <c r="H17" s="32">
        <f t="shared" si="2"/>
        <v>-33.429972272771124</v>
      </c>
      <c r="I17" s="32">
        <f t="shared" si="2"/>
        <v>-32.091416328159227</v>
      </c>
      <c r="J17" s="32">
        <f t="shared" si="2"/>
        <v>-30.171934538316492</v>
      </c>
      <c r="K17" s="32">
        <f t="shared" si="2"/>
        <v>-28.826925364218312</v>
      </c>
      <c r="L17" s="32">
        <f t="shared" si="2"/>
        <v>-27.188476012578889</v>
      </c>
      <c r="M17" s="32">
        <f t="shared" si="2"/>
        <v>-23.617960017900685</v>
      </c>
      <c r="N17" s="32">
        <f t="shared" si="2"/>
        <v>-24.147610147023045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68</v>
      </c>
      <c r="B19" s="63"/>
      <c r="C19" s="26">
        <f>SUM(C20:C21)</f>
        <v>760.3989476709985</v>
      </c>
      <c r="D19" s="26">
        <f t="shared" ref="D19:N19" si="3">SUM(D20:D21)</f>
        <v>759.53333642245195</v>
      </c>
      <c r="E19" s="26">
        <f t="shared" si="3"/>
        <v>764.04584527209568</v>
      </c>
      <c r="F19" s="26">
        <f t="shared" si="3"/>
        <v>773.64126942427549</v>
      </c>
      <c r="G19" s="26">
        <f t="shared" si="3"/>
        <v>777.21665312782056</v>
      </c>
      <c r="H19" s="26">
        <f t="shared" si="3"/>
        <v>778.2270104851583</v>
      </c>
      <c r="I19" s="26">
        <f t="shared" si="3"/>
        <v>780.55497146086987</v>
      </c>
      <c r="J19" s="26">
        <f t="shared" si="3"/>
        <v>781.47751379049521</v>
      </c>
      <c r="K19" s="26">
        <f t="shared" si="3"/>
        <v>782.15941101989586</v>
      </c>
      <c r="L19" s="26">
        <f t="shared" si="3"/>
        <v>782.72109532948514</v>
      </c>
      <c r="M19" s="26">
        <f t="shared" si="3"/>
        <v>782.99726803027852</v>
      </c>
      <c r="N19" s="26">
        <f t="shared" si="3"/>
        <v>783.78407349628765</v>
      </c>
    </row>
    <row r="20" spans="1:14" x14ac:dyDescent="0.25">
      <c r="A20" s="60" t="s">
        <v>69</v>
      </c>
      <c r="B20" s="60"/>
      <c r="C20" s="22">
        <v>388.15106288461538</v>
      </c>
      <c r="D20" s="22">
        <v>389.14868627667704</v>
      </c>
      <c r="E20" s="22">
        <v>392.28720675970436</v>
      </c>
      <c r="F20" s="22">
        <v>397.36215730655317</v>
      </c>
      <c r="G20" s="22">
        <v>398.36864221644038</v>
      </c>
      <c r="H20" s="22">
        <v>398.63953057202394</v>
      </c>
      <c r="I20" s="22">
        <v>398.03684922759982</v>
      </c>
      <c r="J20" s="22">
        <v>398.52196807970478</v>
      </c>
      <c r="K20" s="22">
        <v>398.23399725026178</v>
      </c>
      <c r="L20" s="22">
        <v>398.2562976776976</v>
      </c>
      <c r="M20" s="22">
        <v>398.62265801141581</v>
      </c>
      <c r="N20" s="22">
        <v>399.081982681478</v>
      </c>
    </row>
    <row r="21" spans="1:14" x14ac:dyDescent="0.25">
      <c r="A21" s="27" t="s">
        <v>70</v>
      </c>
      <c r="B21" s="27"/>
      <c r="C21" s="29">
        <v>372.24788478638311</v>
      </c>
      <c r="D21" s="29">
        <v>370.38465014577491</v>
      </c>
      <c r="E21" s="29">
        <v>371.75863851239126</v>
      </c>
      <c r="F21" s="29">
        <v>376.27911211772232</v>
      </c>
      <c r="G21" s="29">
        <v>378.84801091138019</v>
      </c>
      <c r="H21" s="29">
        <v>379.58747991313436</v>
      </c>
      <c r="I21" s="29">
        <v>382.51812223327011</v>
      </c>
      <c r="J21" s="29">
        <v>382.95554571079043</v>
      </c>
      <c r="K21" s="29">
        <v>383.92541376963408</v>
      </c>
      <c r="L21" s="29">
        <v>384.46479765178753</v>
      </c>
      <c r="M21" s="29">
        <v>384.37461001886271</v>
      </c>
      <c r="N21" s="29">
        <v>384.70209081480971</v>
      </c>
    </row>
    <row r="22" spans="1:14" x14ac:dyDescent="0.25">
      <c r="A22" s="63" t="s">
        <v>73</v>
      </c>
      <c r="B22" s="63"/>
      <c r="C22" s="26">
        <f>SUM(C23:C24)</f>
        <v>690.9160872609275</v>
      </c>
      <c r="D22" s="26">
        <f t="shared" ref="D22:N22" si="4">SUM(D23:D24)</f>
        <v>692.11634316256618</v>
      </c>
      <c r="E22" s="26">
        <f t="shared" si="4"/>
        <v>688.13538866417264</v>
      </c>
      <c r="F22" s="26">
        <f t="shared" si="4"/>
        <v>681.53350299739805</v>
      </c>
      <c r="G22" s="26">
        <f t="shared" si="4"/>
        <v>677.92330833503138</v>
      </c>
      <c r="H22" s="26">
        <f t="shared" si="4"/>
        <v>676.98971365883676</v>
      </c>
      <c r="I22" s="26">
        <f t="shared" si="4"/>
        <v>677.26170007445637</v>
      </c>
      <c r="J22" s="26">
        <f t="shared" si="4"/>
        <v>676.21163352745725</v>
      </c>
      <c r="K22" s="26">
        <f t="shared" si="4"/>
        <v>675.99147239400838</v>
      </c>
      <c r="L22" s="26">
        <f t="shared" si="4"/>
        <v>676.9669594158421</v>
      </c>
      <c r="M22" s="26">
        <f t="shared" si="4"/>
        <v>676.20017870534116</v>
      </c>
      <c r="N22" s="26">
        <f t="shared" si="4"/>
        <v>676.09993228454027</v>
      </c>
    </row>
    <row r="23" spans="1:14" x14ac:dyDescent="0.25">
      <c r="A23" s="60" t="s">
        <v>71</v>
      </c>
      <c r="B23" s="60"/>
      <c r="C23" s="23">
        <v>342.51462462823287</v>
      </c>
      <c r="D23" s="22">
        <v>341.7548878311477</v>
      </c>
      <c r="E23" s="22">
        <v>339.21665336365783</v>
      </c>
      <c r="F23" s="22">
        <v>335.53066316937924</v>
      </c>
      <c r="G23" s="22">
        <v>334.89796609663756</v>
      </c>
      <c r="H23" s="22">
        <v>334.90291354332214</v>
      </c>
      <c r="I23" s="22">
        <v>336.42173132851445</v>
      </c>
      <c r="J23" s="22">
        <v>335.66441019168985</v>
      </c>
      <c r="K23" s="22">
        <v>336.47603845810437</v>
      </c>
      <c r="L23" s="22">
        <v>337.12361279379434</v>
      </c>
      <c r="M23" s="22">
        <v>336.85898942170797</v>
      </c>
      <c r="N23" s="22">
        <v>336.97372276119694</v>
      </c>
    </row>
    <row r="24" spans="1:14" x14ac:dyDescent="0.25">
      <c r="A24" s="10" t="s">
        <v>72</v>
      </c>
      <c r="B24" s="10"/>
      <c r="C24" s="23">
        <v>348.40146263269469</v>
      </c>
      <c r="D24" s="23">
        <v>350.36145533141848</v>
      </c>
      <c r="E24" s="23">
        <v>348.91873530051481</v>
      </c>
      <c r="F24" s="23">
        <v>346.00283982801881</v>
      </c>
      <c r="G24" s="23">
        <v>343.02534223839382</v>
      </c>
      <c r="H24" s="23">
        <v>342.08680011551456</v>
      </c>
      <c r="I24" s="23">
        <v>340.83996874594192</v>
      </c>
      <c r="J24" s="23">
        <v>340.54722333576734</v>
      </c>
      <c r="K24" s="23">
        <v>339.51543393590401</v>
      </c>
      <c r="L24" s="23">
        <v>339.84334662204776</v>
      </c>
      <c r="M24" s="23">
        <v>339.34118928363313</v>
      </c>
      <c r="N24" s="23">
        <v>339.12620952334339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39</v>
      </c>
      <c r="B26" s="62"/>
      <c r="C26" s="32">
        <f>C19-C22</f>
        <v>69.482860410070998</v>
      </c>
      <c r="D26" s="32">
        <f t="shared" ref="D26:N26" si="5">D19-D22</f>
        <v>67.416993259885771</v>
      </c>
      <c r="E26" s="32">
        <f t="shared" si="5"/>
        <v>75.910456607923038</v>
      </c>
      <c r="F26" s="32">
        <f t="shared" si="5"/>
        <v>92.107766426877447</v>
      </c>
      <c r="G26" s="32">
        <f t="shared" si="5"/>
        <v>99.293344792789185</v>
      </c>
      <c r="H26" s="32">
        <f t="shared" si="5"/>
        <v>101.23729682632154</v>
      </c>
      <c r="I26" s="32">
        <f t="shared" si="5"/>
        <v>103.29327138641349</v>
      </c>
      <c r="J26" s="32">
        <f t="shared" si="5"/>
        <v>105.26588026303796</v>
      </c>
      <c r="K26" s="32">
        <f t="shared" si="5"/>
        <v>106.16793862588747</v>
      </c>
      <c r="L26" s="32">
        <f t="shared" si="5"/>
        <v>105.75413591364304</v>
      </c>
      <c r="M26" s="32">
        <f t="shared" si="5"/>
        <v>106.79708932493736</v>
      </c>
      <c r="N26" s="32">
        <f t="shared" si="5"/>
        <v>107.68414121174737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57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40</v>
      </c>
      <c r="B30" s="62"/>
      <c r="C30" s="32">
        <f>C17+C26+C28</f>
        <v>36.66778404142508</v>
      </c>
      <c r="D30" s="32">
        <f t="shared" ref="D30:N30" si="6">D17+D26+D28</f>
        <v>31.692202020913413</v>
      </c>
      <c r="E30" s="32">
        <f t="shared" si="6"/>
        <v>41.883004111860544</v>
      </c>
      <c r="F30" s="32">
        <f t="shared" si="6"/>
        <v>55.825125695443262</v>
      </c>
      <c r="G30" s="32">
        <f t="shared" si="6"/>
        <v>65.457896990588182</v>
      </c>
      <c r="H30" s="32">
        <f t="shared" si="6"/>
        <v>67.807324553550416</v>
      </c>
      <c r="I30" s="32">
        <f t="shared" si="6"/>
        <v>71.201855058254267</v>
      </c>
      <c r="J30" s="32">
        <f t="shared" si="6"/>
        <v>75.093945724721465</v>
      </c>
      <c r="K30" s="32">
        <f t="shared" si="6"/>
        <v>77.341013261669161</v>
      </c>
      <c r="L30" s="32">
        <f t="shared" si="6"/>
        <v>78.565659901064151</v>
      </c>
      <c r="M30" s="32">
        <f t="shared" si="6"/>
        <v>83.179129307036675</v>
      </c>
      <c r="N30" s="32">
        <f t="shared" si="6"/>
        <v>83.536531064724329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41</v>
      </c>
      <c r="B32" s="59"/>
      <c r="C32" s="21">
        <v>16700.667784041423</v>
      </c>
      <c r="D32" s="21">
        <v>16732.359986062336</v>
      </c>
      <c r="E32" s="21">
        <v>16774.242990174196</v>
      </c>
      <c r="F32" s="21">
        <v>16830.068115869642</v>
      </c>
      <c r="G32" s="21">
        <v>16895.526012860231</v>
      </c>
      <c r="H32" s="21">
        <v>16963.33333741378</v>
      </c>
      <c r="I32" s="21">
        <v>17034.535192472034</v>
      </c>
      <c r="J32" s="21">
        <v>17109.629138196757</v>
      </c>
      <c r="K32" s="21">
        <v>17186.970151458427</v>
      </c>
      <c r="L32" s="21">
        <v>17265.535811359488</v>
      </c>
      <c r="M32" s="21">
        <v>17348.71494066653</v>
      </c>
      <c r="N32" s="21">
        <v>17432.251471731252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42</v>
      </c>
      <c r="B34" s="38"/>
      <c r="C34" s="39">
        <f>(C32/C8)-1</f>
        <v>2.2004191095428283E-3</v>
      </c>
      <c r="D34" s="39">
        <f t="shared" ref="D34:N34" si="7">(D32/D8)-1</f>
        <v>1.8976607660681211E-3</v>
      </c>
      <c r="E34" s="39">
        <f t="shared" si="7"/>
        <v>2.5031139747619946E-3</v>
      </c>
      <c r="F34" s="39">
        <f t="shared" si="7"/>
        <v>3.3280265302073619E-3</v>
      </c>
      <c r="G34" s="39">
        <f t="shared" si="7"/>
        <v>3.8893423686661155E-3</v>
      </c>
      <c r="H34" s="39">
        <f t="shared" si="7"/>
        <v>4.013330185869135E-3</v>
      </c>
      <c r="I34" s="39">
        <f t="shared" si="7"/>
        <v>4.1973976247471345E-3</v>
      </c>
      <c r="J34" s="39">
        <f t="shared" si="7"/>
        <v>4.4083354712201039E-3</v>
      </c>
      <c r="K34" s="39">
        <f t="shared" si="7"/>
        <v>4.520320846055581E-3</v>
      </c>
      <c r="L34" s="39">
        <f t="shared" si="7"/>
        <v>4.5712338596453073E-3</v>
      </c>
      <c r="M34" s="39">
        <f t="shared" si="7"/>
        <v>4.81763961546533E-3</v>
      </c>
      <c r="N34" s="39">
        <f t="shared" si="7"/>
        <v>4.8151422944247013E-3</v>
      </c>
    </row>
    <row r="35" spans="1:14" ht="15.75" thickBot="1" x14ac:dyDescent="0.3">
      <c r="A35" s="40" t="s">
        <v>43</v>
      </c>
      <c r="B35" s="41"/>
      <c r="C35" s="42">
        <f>(C32/$C$8)-1</f>
        <v>2.2004191095428283E-3</v>
      </c>
      <c r="D35" s="42">
        <f t="shared" ref="D35:N35" si="8">(D32/$C$8)-1</f>
        <v>4.1022555246241765E-3</v>
      </c>
      <c r="E35" s="42">
        <f t="shared" si="8"/>
        <v>6.6156379125177356E-3</v>
      </c>
      <c r="F35" s="42">
        <f t="shared" si="8"/>
        <v>9.9656814612123501E-3</v>
      </c>
      <c r="G35" s="42">
        <f t="shared" si="8"/>
        <v>1.3893783777018109E-2</v>
      </c>
      <c r="H35" s="42">
        <f t="shared" si="8"/>
        <v>1.7962874304715548E-2</v>
      </c>
      <c r="I35" s="42">
        <f t="shared" si="8"/>
        <v>2.2235669255402879E-2</v>
      </c>
      <c r="J35" s="42">
        <f t="shared" si="8"/>
        <v>2.6742027016128045E-2</v>
      </c>
      <c r="K35" s="42">
        <f t="shared" si="8"/>
        <v>3.138323040437041E-2</v>
      </c>
      <c r="L35" s="42">
        <f t="shared" si="8"/>
        <v>3.6097924349465238E-2</v>
      </c>
      <c r="M35" s="42">
        <f t="shared" si="8"/>
        <v>4.1089470755312663E-2</v>
      </c>
      <c r="N35" s="42">
        <f t="shared" si="8"/>
        <v>4.6102464698226875E-2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58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44</v>
      </c>
      <c r="D39" s="36" t="s">
        <v>45</v>
      </c>
      <c r="E39" s="36" t="s">
        <v>46</v>
      </c>
      <c r="F39" s="36" t="s">
        <v>47</v>
      </c>
      <c r="G39" s="36" t="s">
        <v>48</v>
      </c>
      <c r="H39" s="36" t="s">
        <v>49</v>
      </c>
      <c r="I39" s="36" t="s">
        <v>50</v>
      </c>
      <c r="J39" s="36" t="s">
        <v>51</v>
      </c>
      <c r="K39" s="36" t="s">
        <v>52</v>
      </c>
      <c r="L39" s="36" t="s">
        <v>53</v>
      </c>
      <c r="M39" s="36" t="s">
        <v>54</v>
      </c>
      <c r="N39" s="36" t="s">
        <v>55</v>
      </c>
    </row>
    <row r="41" spans="1:14" x14ac:dyDescent="0.25">
      <c r="A41" s="46" t="s">
        <v>59</v>
      </c>
      <c r="B41" s="46"/>
      <c r="C41" s="47">
        <v>1.1091643907310762</v>
      </c>
      <c r="D41" s="47">
        <v>1.1165072507312346</v>
      </c>
      <c r="E41" s="47">
        <v>1.1068353057975797</v>
      </c>
      <c r="F41" s="47">
        <v>1.1044277474595132</v>
      </c>
      <c r="G41" s="47">
        <v>1.1043559962850273</v>
      </c>
      <c r="H41" s="47">
        <v>1.1073329161326506</v>
      </c>
      <c r="I41" s="47">
        <v>1.1116401647349923</v>
      </c>
      <c r="J41" s="47">
        <v>1.1138994130543758</v>
      </c>
      <c r="K41" s="47">
        <v>1.1181962137435075</v>
      </c>
      <c r="L41" s="47">
        <v>1.1242397528252237</v>
      </c>
      <c r="M41" s="47">
        <v>1.1280278864635169</v>
      </c>
      <c r="N41" s="47">
        <v>1.1320490542629813</v>
      </c>
    </row>
    <row r="43" spans="1:14" x14ac:dyDescent="0.25">
      <c r="A43" s="48" t="s">
        <v>60</v>
      </c>
      <c r="B43" s="48"/>
      <c r="C43" s="49">
        <v>88.034578252880848</v>
      </c>
      <c r="D43" s="49">
        <v>89.911314395397554</v>
      </c>
      <c r="E43" s="49">
        <v>88.371672840260544</v>
      </c>
      <c r="F43" s="49">
        <v>89.223568455832023</v>
      </c>
      <c r="G43" s="49">
        <v>87.706461827418948</v>
      </c>
      <c r="H43" s="49">
        <v>87.480269741837233</v>
      </c>
      <c r="I43" s="49">
        <v>87.028495739601013</v>
      </c>
      <c r="J43" s="49">
        <v>86.116618470332014</v>
      </c>
      <c r="K43" s="49">
        <v>85.566718393260984</v>
      </c>
      <c r="L43" s="49">
        <v>85.001511361844337</v>
      </c>
      <c r="M43" s="49">
        <v>83.53572822134187</v>
      </c>
      <c r="N43" s="49">
        <v>83.658844136560532</v>
      </c>
    </row>
    <row r="44" spans="1:14" x14ac:dyDescent="0.25">
      <c r="A44" s="19" t="s">
        <v>76</v>
      </c>
      <c r="B44" s="19"/>
      <c r="C44" s="50">
        <v>89.236969625786386</v>
      </c>
      <c r="D44" s="50">
        <v>89.911314395397554</v>
      </c>
      <c r="E44" s="50">
        <v>88.135467630430753</v>
      </c>
      <c r="F44" s="50">
        <v>88.772888284366473</v>
      </c>
      <c r="G44" s="50">
        <v>87.072359585250666</v>
      </c>
      <c r="H44" s="50">
        <v>86.638864384866523</v>
      </c>
      <c r="I44" s="50">
        <v>86.02866538631497</v>
      </c>
      <c r="J44" s="50">
        <v>84.996271864597631</v>
      </c>
      <c r="K44" s="50">
        <v>84.331994062036898</v>
      </c>
      <c r="L44" s="50">
        <v>83.66493530013436</v>
      </c>
      <c r="M44" s="50">
        <v>82.098595568235979</v>
      </c>
      <c r="N44" s="50">
        <v>82.141203342550924</v>
      </c>
    </row>
    <row r="45" spans="1:14" x14ac:dyDescent="0.25">
      <c r="A45" s="51" t="s">
        <v>77</v>
      </c>
      <c r="B45" s="51"/>
      <c r="C45" s="52">
        <v>87.119558723912689</v>
      </c>
      <c r="D45" s="52">
        <v>89.91131439539754</v>
      </c>
      <c r="E45" s="52">
        <v>88.55712804558776</v>
      </c>
      <c r="F45" s="52">
        <v>89.584462028601891</v>
      </c>
      <c r="G45" s="52">
        <v>88.22029063547653</v>
      </c>
      <c r="H45" s="52">
        <v>88.171927442244694</v>
      </c>
      <c r="I45" s="52">
        <v>87.865149234797045</v>
      </c>
      <c r="J45" s="52">
        <v>87.066281760565829</v>
      </c>
      <c r="K45" s="52">
        <v>86.625185052287279</v>
      </c>
      <c r="L45" s="52">
        <v>86.161424724163453</v>
      </c>
      <c r="M45" s="52">
        <v>84.800995589679133</v>
      </c>
      <c r="N45" s="52">
        <v>85.015436850424692</v>
      </c>
    </row>
    <row r="47" spans="1:14" x14ac:dyDescent="0.25">
      <c r="A47" s="48" t="s">
        <v>61</v>
      </c>
      <c r="B47" s="48"/>
      <c r="C47" s="49">
        <v>81.024064509345848</v>
      </c>
      <c r="D47" s="49">
        <v>80.787285406991103</v>
      </c>
      <c r="E47" s="49">
        <v>81.006441840126513</v>
      </c>
      <c r="F47" s="49">
        <v>80.8963673058892</v>
      </c>
      <c r="G47" s="49">
        <v>81.114937596279901</v>
      </c>
      <c r="H47" s="49">
        <v>81.154445757386526</v>
      </c>
      <c r="I47" s="49">
        <v>81.220312076752364</v>
      </c>
      <c r="J47" s="49">
        <v>81.352292225527293</v>
      </c>
      <c r="K47" s="49">
        <v>81.434345606628995</v>
      </c>
      <c r="L47" s="49">
        <v>81.51986046699831</v>
      </c>
      <c r="M47" s="49">
        <v>81.729762115399225</v>
      </c>
      <c r="N47" s="49">
        <v>81.712638635487281</v>
      </c>
    </row>
    <row r="48" spans="1:14" x14ac:dyDescent="0.25">
      <c r="A48" s="19" t="s">
        <v>74</v>
      </c>
      <c r="B48" s="19"/>
      <c r="C48" s="50">
        <v>78.86560865455661</v>
      </c>
      <c r="D48" s="50">
        <v>78.777422901022462</v>
      </c>
      <c r="E48" s="50">
        <v>79.04249935898811</v>
      </c>
      <c r="F48" s="50">
        <v>78.959200004841904</v>
      </c>
      <c r="G48" s="50">
        <v>79.214905927011614</v>
      </c>
      <c r="H48" s="50">
        <v>79.28467433455441</v>
      </c>
      <c r="I48" s="50">
        <v>79.381899127059597</v>
      </c>
      <c r="J48" s="50">
        <v>79.542535476017022</v>
      </c>
      <c r="K48" s="50">
        <v>79.646719791287097</v>
      </c>
      <c r="L48" s="50">
        <v>79.753453835855964</v>
      </c>
      <c r="M48" s="50">
        <v>79.994229100349031</v>
      </c>
      <c r="N48" s="50">
        <v>79.993880004034992</v>
      </c>
    </row>
    <row r="49" spans="1:14" x14ac:dyDescent="0.25">
      <c r="A49" s="51" t="s">
        <v>75</v>
      </c>
      <c r="B49" s="51"/>
      <c r="C49" s="52">
        <v>82.923397882039879</v>
      </c>
      <c r="D49" s="52">
        <v>82.589967399516254</v>
      </c>
      <c r="E49" s="52">
        <v>82.779383116188711</v>
      </c>
      <c r="F49" s="52">
        <v>82.667337444561923</v>
      </c>
      <c r="G49" s="52">
        <v>82.857119806311061</v>
      </c>
      <c r="H49" s="52">
        <v>82.882324060118293</v>
      </c>
      <c r="I49" s="52">
        <v>82.936597734237708</v>
      </c>
      <c r="J49" s="52">
        <v>83.049755048029724</v>
      </c>
      <c r="K49" s="52">
        <v>83.115661200457581</v>
      </c>
      <c r="L49" s="52">
        <v>83.187273677788397</v>
      </c>
      <c r="M49" s="52">
        <v>83.37308143868718</v>
      </c>
      <c r="N49" s="52">
        <v>83.351818867551501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79</v>
      </c>
    </row>
    <row r="53" spans="1:14" x14ac:dyDescent="0.25">
      <c r="A53" s="54" t="s">
        <v>80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35</v>
      </c>
      <c r="B1" s="56"/>
      <c r="C1" s="56"/>
      <c r="D1" s="56"/>
      <c r="E1" s="56"/>
    </row>
    <row r="2" spans="1:14" x14ac:dyDescent="0.25">
      <c r="A2" s="57" t="s">
        <v>81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34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44</v>
      </c>
      <c r="D6" s="36" t="s">
        <v>45</v>
      </c>
      <c r="E6" s="36" t="s">
        <v>46</v>
      </c>
      <c r="F6" s="36" t="s">
        <v>47</v>
      </c>
      <c r="G6" s="36" t="s">
        <v>48</v>
      </c>
      <c r="H6" s="36" t="s">
        <v>49</v>
      </c>
      <c r="I6" s="36" t="s">
        <v>50</v>
      </c>
      <c r="J6" s="36" t="s">
        <v>51</v>
      </c>
      <c r="K6" s="36" t="s">
        <v>52</v>
      </c>
      <c r="L6" s="36" t="s">
        <v>53</v>
      </c>
      <c r="M6" s="36" t="s">
        <v>54</v>
      </c>
      <c r="N6" s="36" t="s">
        <v>55</v>
      </c>
    </row>
    <row r="7" spans="1:14" ht="15.75" thickBot="1" x14ac:dyDescent="0.3"/>
    <row r="8" spans="1:14" ht="16.5" thickTop="1" thickBot="1" x14ac:dyDescent="0.3">
      <c r="A8" s="59" t="s">
        <v>37</v>
      </c>
      <c r="B8" s="59"/>
      <c r="C8" s="21">
        <v>19212</v>
      </c>
      <c r="D8" s="21">
        <v>19342.001579510317</v>
      </c>
      <c r="E8" s="21">
        <v>19461.400050002965</v>
      </c>
      <c r="F8" s="21">
        <v>19582.214288859079</v>
      </c>
      <c r="G8" s="21">
        <v>19711.902651821791</v>
      </c>
      <c r="H8" s="21">
        <v>19843.134416407327</v>
      </c>
      <c r="I8" s="21">
        <v>19969.169918485048</v>
      </c>
      <c r="J8" s="21">
        <v>20091.202044945432</v>
      </c>
      <c r="K8" s="21">
        <v>20211.100799490814</v>
      </c>
      <c r="L8" s="21">
        <v>20326.009643199828</v>
      </c>
      <c r="M8" s="21">
        <v>20433.734982484217</v>
      </c>
      <c r="N8" s="21">
        <v>20538.232886365317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62</v>
      </c>
      <c r="B10" s="25"/>
      <c r="C10" s="26">
        <f>SUM(C11:C12)</f>
        <v>197.82991070981987</v>
      </c>
      <c r="D10" s="26">
        <f t="shared" ref="D10:N10" si="0">SUM(D11:D12)</f>
        <v>199.77774186821887</v>
      </c>
      <c r="E10" s="26">
        <f t="shared" si="0"/>
        <v>197.77299282122985</v>
      </c>
      <c r="F10" s="26">
        <f t="shared" si="0"/>
        <v>196.2575218367206</v>
      </c>
      <c r="G10" s="26">
        <f t="shared" si="0"/>
        <v>194.72174949335087</v>
      </c>
      <c r="H10" s="26">
        <f t="shared" si="0"/>
        <v>193.5535895032238</v>
      </c>
      <c r="I10" s="26">
        <f t="shared" si="0"/>
        <v>192.37738538418822</v>
      </c>
      <c r="J10" s="26">
        <f t="shared" si="0"/>
        <v>190.6716249337945</v>
      </c>
      <c r="K10" s="26">
        <f t="shared" si="0"/>
        <v>189.15766534376644</v>
      </c>
      <c r="L10" s="26">
        <f t="shared" si="0"/>
        <v>188.07687084098555</v>
      </c>
      <c r="M10" s="26">
        <f t="shared" si="0"/>
        <v>186.64764708577889</v>
      </c>
      <c r="N10" s="26">
        <f t="shared" si="0"/>
        <v>185.28091213025291</v>
      </c>
    </row>
    <row r="11" spans="1:14" x14ac:dyDescent="0.25">
      <c r="A11" s="20" t="s">
        <v>63</v>
      </c>
      <c r="B11" s="18"/>
      <c r="C11" s="22">
        <v>101.1301050872335</v>
      </c>
      <c r="D11" s="22">
        <v>102.29376206579909</v>
      </c>
      <c r="E11" s="22">
        <v>101.30891277062999</v>
      </c>
      <c r="F11" s="22">
        <v>100.39059406009554</v>
      </c>
      <c r="G11" s="22">
        <v>99.805811511614365</v>
      </c>
      <c r="H11" s="22">
        <v>99.053895804590994</v>
      </c>
      <c r="I11" s="22">
        <v>98.603287898878776</v>
      </c>
      <c r="J11" s="22">
        <v>97.577456743435633</v>
      </c>
      <c r="K11" s="22">
        <v>96.909226968308047</v>
      </c>
      <c r="L11" s="22">
        <v>96.192658578792987</v>
      </c>
      <c r="M11" s="22">
        <v>95.563595307918789</v>
      </c>
      <c r="N11" s="22">
        <v>94.964140008075674</v>
      </c>
    </row>
    <row r="12" spans="1:14" x14ac:dyDescent="0.25">
      <c r="A12" s="27" t="s">
        <v>64</v>
      </c>
      <c r="B12" s="28"/>
      <c r="C12" s="29">
        <v>96.699805622586368</v>
      </c>
      <c r="D12" s="29">
        <v>97.483979802419782</v>
      </c>
      <c r="E12" s="29">
        <v>96.464080050599861</v>
      </c>
      <c r="F12" s="29">
        <v>95.866927776625062</v>
      </c>
      <c r="G12" s="29">
        <v>94.915937981736505</v>
      </c>
      <c r="H12" s="29">
        <v>94.499693698632811</v>
      </c>
      <c r="I12" s="29">
        <v>93.77409748530944</v>
      </c>
      <c r="J12" s="29">
        <v>93.094168190358872</v>
      </c>
      <c r="K12" s="29">
        <v>92.248438375458392</v>
      </c>
      <c r="L12" s="29">
        <v>91.884212262192563</v>
      </c>
      <c r="M12" s="29">
        <v>91.084051777860097</v>
      </c>
      <c r="N12" s="29">
        <v>90.316772122177241</v>
      </c>
    </row>
    <row r="13" spans="1:14" x14ac:dyDescent="0.25">
      <c r="A13" s="33" t="s">
        <v>65</v>
      </c>
      <c r="B13" s="18"/>
      <c r="C13" s="26">
        <f>SUM(C14:C15)</f>
        <v>171.59210377591842</v>
      </c>
      <c r="D13" s="26">
        <f t="shared" ref="D13:N13" si="1">SUM(D14:D15)</f>
        <v>182.10313544454408</v>
      </c>
      <c r="E13" s="26">
        <f t="shared" si="1"/>
        <v>185.33165219233595</v>
      </c>
      <c r="F13" s="26">
        <f t="shared" si="1"/>
        <v>193.10667876458956</v>
      </c>
      <c r="G13" s="26">
        <f t="shared" si="1"/>
        <v>196.22995296087583</v>
      </c>
      <c r="H13" s="26">
        <f t="shared" si="1"/>
        <v>202.66695487552735</v>
      </c>
      <c r="I13" s="26">
        <f t="shared" si="1"/>
        <v>208.37852286355036</v>
      </c>
      <c r="J13" s="26">
        <f t="shared" si="1"/>
        <v>212.59383510198623</v>
      </c>
      <c r="K13" s="26">
        <f t="shared" si="1"/>
        <v>217.43099926913743</v>
      </c>
      <c r="L13" s="26">
        <f t="shared" si="1"/>
        <v>222.26333558803594</v>
      </c>
      <c r="M13" s="26">
        <f t="shared" si="1"/>
        <v>224.99514409291129</v>
      </c>
      <c r="N13" s="26">
        <f t="shared" si="1"/>
        <v>231.12749929625934</v>
      </c>
    </row>
    <row r="14" spans="1:14" x14ac:dyDescent="0.25">
      <c r="A14" s="20" t="s">
        <v>66</v>
      </c>
      <c r="B14" s="18"/>
      <c r="C14" s="22">
        <v>89.160798070913998</v>
      </c>
      <c r="D14" s="22">
        <v>93.527548335077768</v>
      </c>
      <c r="E14" s="22">
        <v>95.158447180789366</v>
      </c>
      <c r="F14" s="22">
        <v>99.146765487806434</v>
      </c>
      <c r="G14" s="22">
        <v>100.57869252517871</v>
      </c>
      <c r="H14" s="22">
        <v>103.50425452928351</v>
      </c>
      <c r="I14" s="22">
        <v>106.07425174885513</v>
      </c>
      <c r="J14" s="22">
        <v>108.29305007446274</v>
      </c>
      <c r="K14" s="22">
        <v>110.67306617013654</v>
      </c>
      <c r="L14" s="22">
        <v>112.63081552012018</v>
      </c>
      <c r="M14" s="22">
        <v>113.517934728139</v>
      </c>
      <c r="N14" s="22">
        <v>116.28704544851398</v>
      </c>
    </row>
    <row r="15" spans="1:14" x14ac:dyDescent="0.25">
      <c r="A15" s="10" t="s">
        <v>67</v>
      </c>
      <c r="B15" s="12"/>
      <c r="C15" s="23">
        <v>82.431305705004419</v>
      </c>
      <c r="D15" s="23">
        <v>88.575587109466312</v>
      </c>
      <c r="E15" s="23">
        <v>90.173205011546585</v>
      </c>
      <c r="F15" s="23">
        <v>93.959913276783126</v>
      </c>
      <c r="G15" s="23">
        <v>95.651260435697111</v>
      </c>
      <c r="H15" s="23">
        <v>99.162700346243838</v>
      </c>
      <c r="I15" s="23">
        <v>102.30427111469524</v>
      </c>
      <c r="J15" s="23">
        <v>104.30078502752349</v>
      </c>
      <c r="K15" s="23">
        <v>106.75793309900089</v>
      </c>
      <c r="L15" s="23">
        <v>109.63252006791578</v>
      </c>
      <c r="M15" s="23">
        <v>111.47720936477228</v>
      </c>
      <c r="N15" s="23">
        <v>114.84045384774537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38</v>
      </c>
      <c r="B17" s="15"/>
      <c r="C17" s="32">
        <f>C10-C13</f>
        <v>26.237806933901453</v>
      </c>
      <c r="D17" s="32">
        <f t="shared" ref="D17:N17" si="2">D10-D13</f>
        <v>17.674606423674788</v>
      </c>
      <c r="E17" s="32">
        <f t="shared" si="2"/>
        <v>12.441340628893897</v>
      </c>
      <c r="F17" s="32">
        <f t="shared" si="2"/>
        <v>3.150843072131039</v>
      </c>
      <c r="G17" s="32">
        <f t="shared" si="2"/>
        <v>-1.5082034675249645</v>
      </c>
      <c r="H17" s="32">
        <f t="shared" si="2"/>
        <v>-9.1133653723035479</v>
      </c>
      <c r="I17" s="32">
        <f t="shared" si="2"/>
        <v>-16.001137479362143</v>
      </c>
      <c r="J17" s="32">
        <f t="shared" si="2"/>
        <v>-21.922210168191725</v>
      </c>
      <c r="K17" s="32">
        <f t="shared" si="2"/>
        <v>-28.273333925370991</v>
      </c>
      <c r="L17" s="32">
        <f t="shared" si="2"/>
        <v>-34.186464747050394</v>
      </c>
      <c r="M17" s="32">
        <f t="shared" si="2"/>
        <v>-38.347497007132404</v>
      </c>
      <c r="N17" s="32">
        <f t="shared" si="2"/>
        <v>-45.846587166006429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68</v>
      </c>
      <c r="B19" s="63"/>
      <c r="C19" s="26">
        <f>SUM(C20:C21)</f>
        <v>757.7047841288736</v>
      </c>
      <c r="D19" s="26">
        <f t="shared" ref="D19:N19" si="3">SUM(D20:D21)</f>
        <v>759.11012367230092</v>
      </c>
      <c r="E19" s="26">
        <f t="shared" si="3"/>
        <v>763.72738543281412</v>
      </c>
      <c r="F19" s="26">
        <f t="shared" si="3"/>
        <v>773.20236340843576</v>
      </c>
      <c r="G19" s="26">
        <f t="shared" si="3"/>
        <v>777.35069855695247</v>
      </c>
      <c r="H19" s="26">
        <f t="shared" si="3"/>
        <v>778.02731922572036</v>
      </c>
      <c r="I19" s="26">
        <f t="shared" si="3"/>
        <v>779.56701130766555</v>
      </c>
      <c r="J19" s="26">
        <f t="shared" si="3"/>
        <v>780.79790747543461</v>
      </c>
      <c r="K19" s="26">
        <f t="shared" si="3"/>
        <v>780.98203560933939</v>
      </c>
      <c r="L19" s="26">
        <f t="shared" si="3"/>
        <v>780.92659445612219</v>
      </c>
      <c r="M19" s="26">
        <f t="shared" si="3"/>
        <v>781.43104330311439</v>
      </c>
      <c r="N19" s="26">
        <f t="shared" si="3"/>
        <v>782.44118362821519</v>
      </c>
    </row>
    <row r="20" spans="1:14" x14ac:dyDescent="0.25">
      <c r="A20" s="60" t="s">
        <v>69</v>
      </c>
      <c r="B20" s="60"/>
      <c r="C20" s="22">
        <v>387.02149948162139</v>
      </c>
      <c r="D20" s="22">
        <v>389.17336661300101</v>
      </c>
      <c r="E20" s="22">
        <v>392.18681974903416</v>
      </c>
      <c r="F20" s="22">
        <v>397.41010182291103</v>
      </c>
      <c r="G20" s="22">
        <v>398.63452924852339</v>
      </c>
      <c r="H20" s="22">
        <v>398.65372525938261</v>
      </c>
      <c r="I20" s="22">
        <v>397.52736760814014</v>
      </c>
      <c r="J20" s="22">
        <v>398.41117195139179</v>
      </c>
      <c r="K20" s="22">
        <v>397.72825996058077</v>
      </c>
      <c r="L20" s="22">
        <v>397.41482647742197</v>
      </c>
      <c r="M20" s="22">
        <v>397.85126493335878</v>
      </c>
      <c r="N20" s="22">
        <v>398.35543646704747</v>
      </c>
    </row>
    <row r="21" spans="1:14" x14ac:dyDescent="0.25">
      <c r="A21" s="27" t="s">
        <v>70</v>
      </c>
      <c r="B21" s="27"/>
      <c r="C21" s="29">
        <v>370.68328464725221</v>
      </c>
      <c r="D21" s="29">
        <v>369.93675705929985</v>
      </c>
      <c r="E21" s="29">
        <v>371.5405656837799</v>
      </c>
      <c r="F21" s="29">
        <v>375.79226158552467</v>
      </c>
      <c r="G21" s="29">
        <v>378.71616930842902</v>
      </c>
      <c r="H21" s="29">
        <v>379.37359396633775</v>
      </c>
      <c r="I21" s="29">
        <v>382.03964369952536</v>
      </c>
      <c r="J21" s="29">
        <v>382.38673552404288</v>
      </c>
      <c r="K21" s="29">
        <v>383.25377564875862</v>
      </c>
      <c r="L21" s="29">
        <v>383.51176797870022</v>
      </c>
      <c r="M21" s="29">
        <v>383.57977836975556</v>
      </c>
      <c r="N21" s="29">
        <v>384.08574716116772</v>
      </c>
    </row>
    <row r="22" spans="1:14" x14ac:dyDescent="0.25">
      <c r="A22" s="63" t="s">
        <v>73</v>
      </c>
      <c r="B22" s="63"/>
      <c r="C22" s="26">
        <f>SUM(C23:C24)</f>
        <v>653.94101155245846</v>
      </c>
      <c r="D22" s="26">
        <f t="shared" ref="D22:N22" si="4">SUM(D23:D24)</f>
        <v>657.38625960332683</v>
      </c>
      <c r="E22" s="26">
        <f t="shared" si="4"/>
        <v>655.35448720559339</v>
      </c>
      <c r="F22" s="26">
        <f t="shared" si="4"/>
        <v>646.66484351785903</v>
      </c>
      <c r="G22" s="26">
        <f t="shared" si="4"/>
        <v>644.61073050388848</v>
      </c>
      <c r="H22" s="26">
        <f t="shared" si="4"/>
        <v>642.8784517756884</v>
      </c>
      <c r="I22" s="26">
        <f t="shared" si="4"/>
        <v>641.5337473679283</v>
      </c>
      <c r="J22" s="26">
        <f t="shared" si="4"/>
        <v>638.97694276185712</v>
      </c>
      <c r="K22" s="26">
        <f t="shared" si="4"/>
        <v>637.79985797495738</v>
      </c>
      <c r="L22" s="26">
        <f t="shared" si="4"/>
        <v>639.01479042467804</v>
      </c>
      <c r="M22" s="26">
        <f t="shared" si="4"/>
        <v>638.58564241488352</v>
      </c>
      <c r="N22" s="26">
        <f t="shared" si="4"/>
        <v>639.0366729867817</v>
      </c>
    </row>
    <row r="23" spans="1:14" x14ac:dyDescent="0.25">
      <c r="A23" s="60" t="s">
        <v>71</v>
      </c>
      <c r="B23" s="60"/>
      <c r="C23" s="23">
        <v>334.05624118256117</v>
      </c>
      <c r="D23" s="22">
        <v>334.03757002886971</v>
      </c>
      <c r="E23" s="22">
        <v>333.07636891883283</v>
      </c>
      <c r="F23" s="22">
        <v>327.61116163679651</v>
      </c>
      <c r="G23" s="22">
        <v>327.4843649541167</v>
      </c>
      <c r="H23" s="22">
        <v>327.51125868799392</v>
      </c>
      <c r="I23" s="22">
        <v>328.56114739338136</v>
      </c>
      <c r="J23" s="22">
        <v>327.62911549692558</v>
      </c>
      <c r="K23" s="22">
        <v>328.47950674020677</v>
      </c>
      <c r="L23" s="22">
        <v>329.08946141849941</v>
      </c>
      <c r="M23" s="22">
        <v>328.72939234125926</v>
      </c>
      <c r="N23" s="22">
        <v>328.75523089988189</v>
      </c>
    </row>
    <row r="24" spans="1:14" x14ac:dyDescent="0.25">
      <c r="A24" s="10" t="s">
        <v>72</v>
      </c>
      <c r="B24" s="10"/>
      <c r="C24" s="23">
        <v>319.8847703698973</v>
      </c>
      <c r="D24" s="23">
        <v>323.34868957445713</v>
      </c>
      <c r="E24" s="23">
        <v>322.2781182867605</v>
      </c>
      <c r="F24" s="23">
        <v>319.05368188106257</v>
      </c>
      <c r="G24" s="23">
        <v>317.12636554977178</v>
      </c>
      <c r="H24" s="23">
        <v>315.36719308769449</v>
      </c>
      <c r="I24" s="23">
        <v>312.97259997454694</v>
      </c>
      <c r="J24" s="23">
        <v>311.34782726493154</v>
      </c>
      <c r="K24" s="23">
        <v>309.32035123475066</v>
      </c>
      <c r="L24" s="23">
        <v>309.92532900617869</v>
      </c>
      <c r="M24" s="23">
        <v>309.85625007362427</v>
      </c>
      <c r="N24" s="23">
        <v>310.28144208689974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39</v>
      </c>
      <c r="B26" s="62"/>
      <c r="C26" s="32">
        <f>C19-C22</f>
        <v>103.76377257641514</v>
      </c>
      <c r="D26" s="32">
        <f t="shared" ref="D26:N26" si="5">D19-D22</f>
        <v>101.72386406897408</v>
      </c>
      <c r="E26" s="32">
        <f t="shared" si="5"/>
        <v>108.37289822722073</v>
      </c>
      <c r="F26" s="32">
        <f t="shared" si="5"/>
        <v>126.53751989057673</v>
      </c>
      <c r="G26" s="32">
        <f t="shared" si="5"/>
        <v>132.73996805306399</v>
      </c>
      <c r="H26" s="32">
        <f t="shared" si="5"/>
        <v>135.14886745003196</v>
      </c>
      <c r="I26" s="32">
        <f t="shared" si="5"/>
        <v>138.03326393973725</v>
      </c>
      <c r="J26" s="32">
        <f t="shared" si="5"/>
        <v>141.8209647135775</v>
      </c>
      <c r="K26" s="32">
        <f t="shared" si="5"/>
        <v>143.18217763438201</v>
      </c>
      <c r="L26" s="32">
        <f t="shared" si="5"/>
        <v>141.91180403144415</v>
      </c>
      <c r="M26" s="32">
        <f t="shared" si="5"/>
        <v>142.84540088823087</v>
      </c>
      <c r="N26" s="32">
        <f t="shared" si="5"/>
        <v>143.40451064143349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57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40</v>
      </c>
      <c r="B30" s="62"/>
      <c r="C30" s="32">
        <f>C17+C26+C28</f>
        <v>130.00157951031659</v>
      </c>
      <c r="D30" s="32">
        <f t="shared" ref="D30:N30" si="6">D17+D26+D28</f>
        <v>119.39847049264887</v>
      </c>
      <c r="E30" s="32">
        <f t="shared" si="6"/>
        <v>120.81423885611463</v>
      </c>
      <c r="F30" s="32">
        <f t="shared" si="6"/>
        <v>129.68836296270777</v>
      </c>
      <c r="G30" s="32">
        <f t="shared" si="6"/>
        <v>131.23176458553903</v>
      </c>
      <c r="H30" s="32">
        <f t="shared" si="6"/>
        <v>126.03550207772841</v>
      </c>
      <c r="I30" s="32">
        <f t="shared" si="6"/>
        <v>122.03212646037511</v>
      </c>
      <c r="J30" s="32">
        <f t="shared" si="6"/>
        <v>119.89875454538577</v>
      </c>
      <c r="K30" s="32">
        <f t="shared" si="6"/>
        <v>114.90884370901102</v>
      </c>
      <c r="L30" s="32">
        <f t="shared" si="6"/>
        <v>107.72533928439375</v>
      </c>
      <c r="M30" s="32">
        <f t="shared" si="6"/>
        <v>104.49790388109847</v>
      </c>
      <c r="N30" s="32">
        <f t="shared" si="6"/>
        <v>97.55792347542706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41</v>
      </c>
      <c r="B32" s="59"/>
      <c r="C32" s="21">
        <v>19342.001579510317</v>
      </c>
      <c r="D32" s="21">
        <v>19461.400050002965</v>
      </c>
      <c r="E32" s="21">
        <v>19582.214288859079</v>
      </c>
      <c r="F32" s="21">
        <v>19711.902651821791</v>
      </c>
      <c r="G32" s="21">
        <v>19843.134416407327</v>
      </c>
      <c r="H32" s="21">
        <v>19969.169918485048</v>
      </c>
      <c r="I32" s="21">
        <v>20091.202044945432</v>
      </c>
      <c r="J32" s="21">
        <v>20211.100799490814</v>
      </c>
      <c r="K32" s="21">
        <v>20326.009643199828</v>
      </c>
      <c r="L32" s="21">
        <v>20433.734982484217</v>
      </c>
      <c r="M32" s="21">
        <v>20538.232886365317</v>
      </c>
      <c r="N32" s="21">
        <v>20635.790809840746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42</v>
      </c>
      <c r="B34" s="38"/>
      <c r="C34" s="39">
        <f>(C32/C8)-1</f>
        <v>6.766686420482948E-3</v>
      </c>
      <c r="D34" s="39">
        <f t="shared" ref="D34:N34" si="7">(D32/D8)-1</f>
        <v>6.1730152384606995E-3</v>
      </c>
      <c r="E34" s="39">
        <f t="shared" si="7"/>
        <v>6.2078904161930737E-3</v>
      </c>
      <c r="F34" s="39">
        <f t="shared" si="7"/>
        <v>6.6227629342456851E-3</v>
      </c>
      <c r="G34" s="39">
        <f t="shared" si="7"/>
        <v>6.657488467933792E-3</v>
      </c>
      <c r="H34" s="39">
        <f t="shared" si="7"/>
        <v>6.3515924164434523E-3</v>
      </c>
      <c r="I34" s="39">
        <f t="shared" si="7"/>
        <v>6.1110264952686233E-3</v>
      </c>
      <c r="J34" s="39">
        <f t="shared" si="7"/>
        <v>5.9677242943034781E-3</v>
      </c>
      <c r="K34" s="39">
        <f t="shared" si="7"/>
        <v>5.6854322210846409E-3</v>
      </c>
      <c r="L34" s="39">
        <f t="shared" si="7"/>
        <v>5.299876423134009E-3</v>
      </c>
      <c r="M34" s="39">
        <f t="shared" si="7"/>
        <v>5.1139893891487542E-3</v>
      </c>
      <c r="N34" s="39">
        <f t="shared" si="7"/>
        <v>4.7500641372215657E-3</v>
      </c>
    </row>
    <row r="35" spans="1:14" ht="15.75" thickBot="1" x14ac:dyDescent="0.3">
      <c r="A35" s="40" t="s">
        <v>43</v>
      </c>
      <c r="B35" s="41"/>
      <c r="C35" s="42">
        <f>(C32/$C$8)-1</f>
        <v>6.766686420482948E-3</v>
      </c>
      <c r="D35" s="42">
        <f t="shared" ref="D35:N35" si="8">(D32/$C$8)-1</f>
        <v>1.2981472517331172E-2</v>
      </c>
      <c r="E35" s="42">
        <f t="shared" si="8"/>
        <v>1.9269950492352583E-2</v>
      </c>
      <c r="F35" s="42">
        <f t="shared" si="8"/>
        <v>2.6020333740463863E-2</v>
      </c>
      <c r="G35" s="42">
        <f t="shared" si="8"/>
        <v>3.2851052280206572E-2</v>
      </c>
      <c r="H35" s="42">
        <f t="shared" si="8"/>
        <v>3.9411301191184966E-2</v>
      </c>
      <c r="I35" s="42">
        <f t="shared" si="8"/>
        <v>4.5763171192246155E-2</v>
      </c>
      <c r="J35" s="42">
        <f t="shared" si="8"/>
        <v>5.2003997475057906E-2</v>
      </c>
      <c r="K35" s="42">
        <f t="shared" si="8"/>
        <v>5.7985094899012601E-2</v>
      </c>
      <c r="L35" s="42">
        <f t="shared" si="8"/>
        <v>6.3592285159494999E-2</v>
      </c>
      <c r="M35" s="42">
        <f t="shared" si="8"/>
        <v>6.9031484820180955E-2</v>
      </c>
      <c r="N35" s="42">
        <f t="shared" si="8"/>
        <v>7.4109452937786147E-2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58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44</v>
      </c>
      <c r="D39" s="36" t="s">
        <v>45</v>
      </c>
      <c r="E39" s="36" t="s">
        <v>46</v>
      </c>
      <c r="F39" s="36" t="s">
        <v>47</v>
      </c>
      <c r="G39" s="36" t="s">
        <v>48</v>
      </c>
      <c r="H39" s="36" t="s">
        <v>49</v>
      </c>
      <c r="I39" s="36" t="s">
        <v>50</v>
      </c>
      <c r="J39" s="36" t="s">
        <v>51</v>
      </c>
      <c r="K39" s="36" t="s">
        <v>52</v>
      </c>
      <c r="L39" s="36" t="s">
        <v>53</v>
      </c>
      <c r="M39" s="36" t="s">
        <v>54</v>
      </c>
      <c r="N39" s="36" t="s">
        <v>55</v>
      </c>
    </row>
    <row r="41" spans="1:14" x14ac:dyDescent="0.25">
      <c r="A41" s="46" t="s">
        <v>59</v>
      </c>
      <c r="B41" s="46"/>
      <c r="C41" s="47">
        <v>1.4772472546181719</v>
      </c>
      <c r="D41" s="47">
        <v>1.4874305512748103</v>
      </c>
      <c r="E41" s="47">
        <v>1.4745324770312163</v>
      </c>
      <c r="F41" s="47">
        <v>1.470777683784988</v>
      </c>
      <c r="G41" s="47">
        <v>1.4700265207686423</v>
      </c>
      <c r="H41" s="47">
        <v>1.4734990403279002</v>
      </c>
      <c r="I41" s="47">
        <v>1.4790511370368875</v>
      </c>
      <c r="J41" s="47">
        <v>1.4817104307469799</v>
      </c>
      <c r="K41" s="47">
        <v>1.4866888575743864</v>
      </c>
      <c r="L41" s="47">
        <v>1.4942427854344733</v>
      </c>
      <c r="M41" s="47">
        <v>1.499139034146113</v>
      </c>
      <c r="N41" s="47">
        <v>1.5043540212938264</v>
      </c>
    </row>
    <row r="43" spans="1:14" x14ac:dyDescent="0.25">
      <c r="A43" s="48" t="s">
        <v>60</v>
      </c>
      <c r="B43" s="48"/>
      <c r="C43" s="49">
        <v>89.36940855992377</v>
      </c>
      <c r="D43" s="49">
        <v>90.944777779252703</v>
      </c>
      <c r="E43" s="49">
        <v>89.241021687357531</v>
      </c>
      <c r="F43" s="49">
        <v>89.979836528547139</v>
      </c>
      <c r="G43" s="49">
        <v>88.350506089879559</v>
      </c>
      <c r="H43" s="49">
        <v>88.052876121665435</v>
      </c>
      <c r="I43" s="49">
        <v>87.548963363005186</v>
      </c>
      <c r="J43" s="49">
        <v>86.602857403356793</v>
      </c>
      <c r="K43" s="49">
        <v>86.044877824974847</v>
      </c>
      <c r="L43" s="49">
        <v>85.487667467289697</v>
      </c>
      <c r="M43" s="49">
        <v>84.058185980586416</v>
      </c>
      <c r="N43" s="49">
        <v>84.222119499771992</v>
      </c>
    </row>
    <row r="44" spans="1:14" x14ac:dyDescent="0.25">
      <c r="A44" s="19" t="s">
        <v>76</v>
      </c>
      <c r="B44" s="19"/>
      <c r="C44" s="50">
        <v>90.354566006027767</v>
      </c>
      <c r="D44" s="50">
        <v>90.944777779252703</v>
      </c>
      <c r="E44" s="50">
        <v>89.066416172113975</v>
      </c>
      <c r="F44" s="50">
        <v>89.64744562025426</v>
      </c>
      <c r="G44" s="50">
        <v>87.874561159305301</v>
      </c>
      <c r="H44" s="50">
        <v>87.421508796951557</v>
      </c>
      <c r="I44" s="50">
        <v>86.786384510137296</v>
      </c>
      <c r="J44" s="50">
        <v>85.741930831798527</v>
      </c>
      <c r="K44" s="50">
        <v>85.088859901229853</v>
      </c>
      <c r="L44" s="50">
        <v>84.430141821793399</v>
      </c>
      <c r="M44" s="50">
        <v>82.92453661622622</v>
      </c>
      <c r="N44" s="50">
        <v>83.014639478059436</v>
      </c>
    </row>
    <row r="45" spans="1:14" x14ac:dyDescent="0.25">
      <c r="A45" s="51" t="s">
        <v>77</v>
      </c>
      <c r="B45" s="51"/>
      <c r="C45" s="52">
        <v>88.327728454646504</v>
      </c>
      <c r="D45" s="52">
        <v>90.944777779252689</v>
      </c>
      <c r="E45" s="52">
        <v>89.426024249681006</v>
      </c>
      <c r="F45" s="52">
        <v>90.33325955502518</v>
      </c>
      <c r="G45" s="52">
        <v>88.856561799669208</v>
      </c>
      <c r="H45" s="52">
        <v>88.721687192635855</v>
      </c>
      <c r="I45" s="52">
        <v>88.35392506901313</v>
      </c>
      <c r="J45" s="52">
        <v>87.515224198633589</v>
      </c>
      <c r="K45" s="52">
        <v>87.058901980293101</v>
      </c>
      <c r="L45" s="52">
        <v>86.602063249748483</v>
      </c>
      <c r="M45" s="52">
        <v>85.244890082333015</v>
      </c>
      <c r="N45" s="52">
        <v>85.481137668794005</v>
      </c>
    </row>
    <row r="47" spans="1:14" x14ac:dyDescent="0.25">
      <c r="A47" s="48" t="s">
        <v>61</v>
      </c>
      <c r="B47" s="48"/>
      <c r="C47" s="49">
        <v>80.802270679085183</v>
      </c>
      <c r="D47" s="49">
        <v>80.582918664619001</v>
      </c>
      <c r="E47" s="49">
        <v>80.808786675623566</v>
      </c>
      <c r="F47" s="49">
        <v>80.709086069592146</v>
      </c>
      <c r="G47" s="49">
        <v>80.935428943599092</v>
      </c>
      <c r="H47" s="49">
        <v>80.985078508980862</v>
      </c>
      <c r="I47" s="49">
        <v>81.063711767121106</v>
      </c>
      <c r="J47" s="49">
        <v>81.195651441244564</v>
      </c>
      <c r="K47" s="49">
        <v>81.278242457338507</v>
      </c>
      <c r="L47" s="49">
        <v>81.368422120265848</v>
      </c>
      <c r="M47" s="49">
        <v>81.58191999747541</v>
      </c>
      <c r="N47" s="49">
        <v>81.570163685634085</v>
      </c>
    </row>
    <row r="48" spans="1:14" x14ac:dyDescent="0.25">
      <c r="A48" s="19" t="s">
        <v>74</v>
      </c>
      <c r="B48" s="19"/>
      <c r="C48" s="50">
        <v>78.718609911680446</v>
      </c>
      <c r="D48" s="50">
        <v>78.630706962174457</v>
      </c>
      <c r="E48" s="50">
        <v>78.89621005990395</v>
      </c>
      <c r="F48" s="50">
        <v>78.813169186047958</v>
      </c>
      <c r="G48" s="50">
        <v>79.069290217335123</v>
      </c>
      <c r="H48" s="50">
        <v>79.139428435411915</v>
      </c>
      <c r="I48" s="50">
        <v>79.237019910855622</v>
      </c>
      <c r="J48" s="50">
        <v>79.398026690541286</v>
      </c>
      <c r="K48" s="50">
        <v>79.502548157381725</v>
      </c>
      <c r="L48" s="50">
        <v>79.609623732613386</v>
      </c>
      <c r="M48" s="50">
        <v>79.850773165556916</v>
      </c>
      <c r="N48" s="50">
        <v>79.850718224221097</v>
      </c>
    </row>
    <row r="49" spans="1:14" x14ac:dyDescent="0.25">
      <c r="A49" s="51" t="s">
        <v>75</v>
      </c>
      <c r="B49" s="51"/>
      <c r="C49" s="52">
        <v>82.794204716980403</v>
      </c>
      <c r="D49" s="52">
        <v>82.461207671690019</v>
      </c>
      <c r="E49" s="52">
        <v>82.651037288897513</v>
      </c>
      <c r="F49" s="52">
        <v>82.539304770050066</v>
      </c>
      <c r="G49" s="52">
        <v>82.729455879230528</v>
      </c>
      <c r="H49" s="52">
        <v>82.755059519021898</v>
      </c>
      <c r="I49" s="52">
        <v>82.809696984235146</v>
      </c>
      <c r="J49" s="52">
        <v>82.92319392665857</v>
      </c>
      <c r="K49" s="52">
        <v>82.989425605268025</v>
      </c>
      <c r="L49" s="52">
        <v>83.061362566024741</v>
      </c>
      <c r="M49" s="52">
        <v>83.247541251329693</v>
      </c>
      <c r="N49" s="52">
        <v>83.226625145792582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79</v>
      </c>
    </row>
    <row r="53" spans="1:14" x14ac:dyDescent="0.25">
      <c r="A53" s="54" t="s">
        <v>80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activeCell="F3" sqref="F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35</v>
      </c>
      <c r="B1" s="56"/>
      <c r="C1" s="56"/>
      <c r="D1" s="56"/>
      <c r="E1" s="56"/>
    </row>
    <row r="2" spans="1:14" x14ac:dyDescent="0.25">
      <c r="A2" s="57" t="s">
        <v>103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34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44</v>
      </c>
      <c r="D6" s="36" t="s">
        <v>45</v>
      </c>
      <c r="E6" s="36" t="s">
        <v>46</v>
      </c>
      <c r="F6" s="36" t="s">
        <v>47</v>
      </c>
      <c r="G6" s="36" t="s">
        <v>48</v>
      </c>
      <c r="H6" s="36" t="s">
        <v>49</v>
      </c>
      <c r="I6" s="36" t="s">
        <v>50</v>
      </c>
      <c r="J6" s="36" t="s">
        <v>51</v>
      </c>
      <c r="K6" s="36" t="s">
        <v>52</v>
      </c>
      <c r="L6" s="36" t="s">
        <v>53</v>
      </c>
      <c r="M6" s="36" t="s">
        <v>54</v>
      </c>
      <c r="N6" s="36" t="s">
        <v>55</v>
      </c>
    </row>
    <row r="7" spans="1:14" ht="15.75" thickBot="1" x14ac:dyDescent="0.3"/>
    <row r="8" spans="1:14" ht="16.5" thickTop="1" thickBot="1" x14ac:dyDescent="0.3">
      <c r="A8" s="59" t="s">
        <v>37</v>
      </c>
      <c r="B8" s="59"/>
      <c r="C8" s="21">
        <v>18827</v>
      </c>
      <c r="D8" s="21">
        <v>19064.548109188443</v>
      </c>
      <c r="E8" s="21">
        <v>19296.971818531136</v>
      </c>
      <c r="F8" s="21">
        <v>19538.948746763643</v>
      </c>
      <c r="G8" s="21">
        <v>19789.147513446351</v>
      </c>
      <c r="H8" s="21">
        <v>20047.783422060864</v>
      </c>
      <c r="I8" s="21">
        <v>20308.287122691199</v>
      </c>
      <c r="J8" s="21">
        <v>20569.787954042247</v>
      </c>
      <c r="K8" s="21">
        <v>20835.887306360732</v>
      </c>
      <c r="L8" s="21">
        <v>21100.655245218644</v>
      </c>
      <c r="M8" s="21">
        <v>21365.746708442515</v>
      </c>
      <c r="N8" s="21">
        <v>21633.535142124485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62</v>
      </c>
      <c r="B10" s="25"/>
      <c r="C10" s="26">
        <f>SUM(C11:C12)</f>
        <v>209.28054609420158</v>
      </c>
      <c r="D10" s="26">
        <f t="shared" ref="D10:N10" si="0">SUM(D11:D12)</f>
        <v>214.84638100002991</v>
      </c>
      <c r="E10" s="26">
        <f t="shared" si="0"/>
        <v>216.31564066050589</v>
      </c>
      <c r="F10" s="26">
        <f t="shared" si="0"/>
        <v>218.32676612547704</v>
      </c>
      <c r="G10" s="26">
        <f t="shared" si="0"/>
        <v>220.26511912672774</v>
      </c>
      <c r="H10" s="26">
        <f t="shared" si="0"/>
        <v>222.33468226963325</v>
      </c>
      <c r="I10" s="26">
        <f t="shared" si="0"/>
        <v>224.14602260723552</v>
      </c>
      <c r="J10" s="26">
        <f t="shared" si="0"/>
        <v>225.0643301473587</v>
      </c>
      <c r="K10" s="26">
        <f t="shared" si="0"/>
        <v>225.95070345231284</v>
      </c>
      <c r="L10" s="26">
        <f t="shared" si="0"/>
        <v>227.11468775095611</v>
      </c>
      <c r="M10" s="26">
        <f t="shared" si="0"/>
        <v>227.77492950955821</v>
      </c>
      <c r="N10" s="26">
        <f t="shared" si="0"/>
        <v>228.38220030953866</v>
      </c>
    </row>
    <row r="11" spans="1:14" x14ac:dyDescent="0.25">
      <c r="A11" s="20" t="s">
        <v>63</v>
      </c>
      <c r="B11" s="18"/>
      <c r="C11" s="22">
        <v>106.9836383349773</v>
      </c>
      <c r="D11" s="22">
        <v>110.00947539597405</v>
      </c>
      <c r="E11" s="22">
        <v>110.80735573641837</v>
      </c>
      <c r="F11" s="22">
        <v>111.6795603319151</v>
      </c>
      <c r="G11" s="22">
        <v>112.89822025195058</v>
      </c>
      <c r="H11" s="22">
        <v>113.78304327916524</v>
      </c>
      <c r="I11" s="22">
        <v>114.88634568139001</v>
      </c>
      <c r="J11" s="22">
        <v>115.17814959131772</v>
      </c>
      <c r="K11" s="22">
        <v>115.75903077845129</v>
      </c>
      <c r="L11" s="22">
        <v>116.15870425411219</v>
      </c>
      <c r="M11" s="22">
        <v>116.62076390889381</v>
      </c>
      <c r="N11" s="22">
        <v>117.05533503796987</v>
      </c>
    </row>
    <row r="12" spans="1:14" x14ac:dyDescent="0.25">
      <c r="A12" s="27" t="s">
        <v>64</v>
      </c>
      <c r="B12" s="28"/>
      <c r="C12" s="29">
        <v>102.29690775922428</v>
      </c>
      <c r="D12" s="29">
        <v>104.83690560405586</v>
      </c>
      <c r="E12" s="29">
        <v>105.50828492408752</v>
      </c>
      <c r="F12" s="29">
        <v>106.64720579356194</v>
      </c>
      <c r="G12" s="29">
        <v>107.36689887477716</v>
      </c>
      <c r="H12" s="29">
        <v>108.55163899046801</v>
      </c>
      <c r="I12" s="29">
        <v>109.25967692584551</v>
      </c>
      <c r="J12" s="29">
        <v>109.88618055604098</v>
      </c>
      <c r="K12" s="29">
        <v>110.19167267386155</v>
      </c>
      <c r="L12" s="29">
        <v>110.95598349684391</v>
      </c>
      <c r="M12" s="29">
        <v>111.1541656006644</v>
      </c>
      <c r="N12" s="29">
        <v>111.32686527156879</v>
      </c>
    </row>
    <row r="13" spans="1:14" x14ac:dyDescent="0.25">
      <c r="A13" s="33" t="s">
        <v>65</v>
      </c>
      <c r="B13" s="18"/>
      <c r="C13" s="26">
        <f>SUM(C14:C15)</f>
        <v>228.31509387691403</v>
      </c>
      <c r="D13" s="26">
        <f t="shared" ref="D13:N13" si="1">SUM(D14:D15)</f>
        <v>237.72289873096889</v>
      </c>
      <c r="E13" s="26">
        <f t="shared" si="1"/>
        <v>238.67790514048789</v>
      </c>
      <c r="F13" s="26">
        <f t="shared" si="1"/>
        <v>246.33555303635217</v>
      </c>
      <c r="G13" s="26">
        <f t="shared" si="1"/>
        <v>246.76654812127134</v>
      </c>
      <c r="H13" s="26">
        <f t="shared" si="1"/>
        <v>250.20493650661598</v>
      </c>
      <c r="I13" s="26">
        <f t="shared" si="1"/>
        <v>252.82513961877265</v>
      </c>
      <c r="J13" s="26">
        <f t="shared" si="1"/>
        <v>253.93182147413324</v>
      </c>
      <c r="K13" s="26">
        <f t="shared" si="1"/>
        <v>256.09683618872873</v>
      </c>
      <c r="L13" s="26">
        <f t="shared" si="1"/>
        <v>257.34257700279153</v>
      </c>
      <c r="M13" s="26">
        <f t="shared" si="1"/>
        <v>255.94887298947856</v>
      </c>
      <c r="N13" s="26">
        <f t="shared" si="1"/>
        <v>259.62840298391103</v>
      </c>
    </row>
    <row r="14" spans="1:14" x14ac:dyDescent="0.25">
      <c r="A14" s="20" t="s">
        <v>66</v>
      </c>
      <c r="B14" s="18"/>
      <c r="C14" s="22">
        <v>116.90817737573607</v>
      </c>
      <c r="D14" s="22">
        <v>120.48502118818945</v>
      </c>
      <c r="E14" s="22">
        <v>120.79551709578331</v>
      </c>
      <c r="F14" s="22">
        <v>124.40680537861596</v>
      </c>
      <c r="G14" s="22">
        <v>124.34237128090001</v>
      </c>
      <c r="H14" s="22">
        <v>125.7117606266693</v>
      </c>
      <c r="I14" s="22">
        <v>126.67268520519769</v>
      </c>
      <c r="J14" s="22">
        <v>127.00045485163638</v>
      </c>
      <c r="K14" s="22">
        <v>127.71996970006117</v>
      </c>
      <c r="L14" s="22">
        <v>128.108297811684</v>
      </c>
      <c r="M14" s="22">
        <v>127.27590922269515</v>
      </c>
      <c r="N14" s="22">
        <v>128.88269189691047</v>
      </c>
    </row>
    <row r="15" spans="1:14" x14ac:dyDescent="0.25">
      <c r="A15" s="10" t="s">
        <v>67</v>
      </c>
      <c r="B15" s="12"/>
      <c r="C15" s="23">
        <v>111.40691650117797</v>
      </c>
      <c r="D15" s="23">
        <v>117.23787754277944</v>
      </c>
      <c r="E15" s="23">
        <v>117.8823880447046</v>
      </c>
      <c r="F15" s="23">
        <v>121.92874765773621</v>
      </c>
      <c r="G15" s="23">
        <v>122.42417684037135</v>
      </c>
      <c r="H15" s="23">
        <v>124.49317587994666</v>
      </c>
      <c r="I15" s="23">
        <v>126.15245441357494</v>
      </c>
      <c r="J15" s="23">
        <v>126.93136662249685</v>
      </c>
      <c r="K15" s="23">
        <v>128.37686648866759</v>
      </c>
      <c r="L15" s="23">
        <v>129.23427919110753</v>
      </c>
      <c r="M15" s="23">
        <v>128.6729637667834</v>
      </c>
      <c r="N15" s="23">
        <v>130.74571108700056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38</v>
      </c>
      <c r="B17" s="15"/>
      <c r="C17" s="32">
        <f>C10-C13</f>
        <v>-19.034547782712451</v>
      </c>
      <c r="D17" s="32">
        <f t="shared" ref="D17:N17" si="2">D10-D13</f>
        <v>-22.876517730938986</v>
      </c>
      <c r="E17" s="32">
        <f t="shared" si="2"/>
        <v>-22.362264479982002</v>
      </c>
      <c r="F17" s="32">
        <f t="shared" si="2"/>
        <v>-28.008786910875131</v>
      </c>
      <c r="G17" s="32">
        <f t="shared" si="2"/>
        <v>-26.501428994543602</v>
      </c>
      <c r="H17" s="32">
        <f t="shared" si="2"/>
        <v>-27.870254236982731</v>
      </c>
      <c r="I17" s="32">
        <f t="shared" si="2"/>
        <v>-28.67911701153713</v>
      </c>
      <c r="J17" s="32">
        <f t="shared" si="2"/>
        <v>-28.867491326774541</v>
      </c>
      <c r="K17" s="32">
        <f t="shared" si="2"/>
        <v>-30.146132736415893</v>
      </c>
      <c r="L17" s="32">
        <f t="shared" si="2"/>
        <v>-30.227889251835421</v>
      </c>
      <c r="M17" s="32">
        <f t="shared" si="2"/>
        <v>-28.173943479920354</v>
      </c>
      <c r="N17" s="32">
        <f t="shared" si="2"/>
        <v>-31.24620267437237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68</v>
      </c>
      <c r="B19" s="63"/>
      <c r="C19" s="26">
        <f>SUM(C20:C21)</f>
        <v>830.97521121194131</v>
      </c>
      <c r="D19" s="26">
        <f t="shared" ref="D19:N19" si="3">SUM(D20:D21)</f>
        <v>830.9998608467165</v>
      </c>
      <c r="E19" s="26">
        <f t="shared" si="3"/>
        <v>838.15674340442297</v>
      </c>
      <c r="F19" s="26">
        <f t="shared" si="3"/>
        <v>846.57627390909408</v>
      </c>
      <c r="G19" s="26">
        <f t="shared" si="3"/>
        <v>851.98667808095252</v>
      </c>
      <c r="H19" s="26">
        <f t="shared" si="3"/>
        <v>852.95767770387693</v>
      </c>
      <c r="I19" s="26">
        <f t="shared" si="3"/>
        <v>854.31117821526345</v>
      </c>
      <c r="J19" s="26">
        <f t="shared" si="3"/>
        <v>855.99768604200437</v>
      </c>
      <c r="K19" s="26">
        <f t="shared" si="3"/>
        <v>855.85554959934393</v>
      </c>
      <c r="L19" s="26">
        <f t="shared" si="3"/>
        <v>856.03672500071036</v>
      </c>
      <c r="M19" s="26">
        <f t="shared" si="3"/>
        <v>856.35642730025052</v>
      </c>
      <c r="N19" s="26">
        <f t="shared" si="3"/>
        <v>857.39730407372713</v>
      </c>
    </row>
    <row r="20" spans="1:14" x14ac:dyDescent="0.25">
      <c r="A20" s="60" t="s">
        <v>69</v>
      </c>
      <c r="B20" s="60"/>
      <c r="C20" s="22">
        <v>426.3587718259198</v>
      </c>
      <c r="D20" s="22">
        <v>427.53777702045005</v>
      </c>
      <c r="E20" s="22">
        <v>431.12576805145</v>
      </c>
      <c r="F20" s="22">
        <v>436.35723355536436</v>
      </c>
      <c r="G20" s="22">
        <v>437.36946869377931</v>
      </c>
      <c r="H20" s="22">
        <v>437.48309066662608</v>
      </c>
      <c r="I20" s="22">
        <v>436.66318046793583</v>
      </c>
      <c r="J20" s="22">
        <v>437.8198186363004</v>
      </c>
      <c r="K20" s="22">
        <v>436.56332008504438</v>
      </c>
      <c r="L20" s="22">
        <v>436.30408167699227</v>
      </c>
      <c r="M20" s="22">
        <v>436.91107032242064</v>
      </c>
      <c r="N20" s="22">
        <v>437.09301995611708</v>
      </c>
    </row>
    <row r="21" spans="1:14" x14ac:dyDescent="0.25">
      <c r="A21" s="27" t="s">
        <v>70</v>
      </c>
      <c r="B21" s="27"/>
      <c r="C21" s="29">
        <v>404.61643938602157</v>
      </c>
      <c r="D21" s="29">
        <v>403.46208382626651</v>
      </c>
      <c r="E21" s="29">
        <v>407.03097535297303</v>
      </c>
      <c r="F21" s="29">
        <v>410.21904035372972</v>
      </c>
      <c r="G21" s="29">
        <v>414.61720938717326</v>
      </c>
      <c r="H21" s="29">
        <v>415.47458703725084</v>
      </c>
      <c r="I21" s="29">
        <v>417.64799774732757</v>
      </c>
      <c r="J21" s="29">
        <v>418.17786740570398</v>
      </c>
      <c r="K21" s="29">
        <v>419.29222951429961</v>
      </c>
      <c r="L21" s="29">
        <v>419.73264332371809</v>
      </c>
      <c r="M21" s="29">
        <v>419.44535697782982</v>
      </c>
      <c r="N21" s="29">
        <v>420.30428411761</v>
      </c>
    </row>
    <row r="22" spans="1:14" x14ac:dyDescent="0.25">
      <c r="A22" s="63" t="s">
        <v>73</v>
      </c>
      <c r="B22" s="63"/>
      <c r="C22" s="26">
        <f>SUM(C23:C24)</f>
        <v>574.39255424078658</v>
      </c>
      <c r="D22" s="26">
        <f t="shared" ref="D22:N22" si="4">SUM(D23:D24)</f>
        <v>575.69963377308477</v>
      </c>
      <c r="E22" s="26">
        <f t="shared" si="4"/>
        <v>573.81755069193264</v>
      </c>
      <c r="F22" s="26">
        <f t="shared" si="4"/>
        <v>568.36872031551138</v>
      </c>
      <c r="G22" s="26">
        <f t="shared" si="4"/>
        <v>566.84934047189699</v>
      </c>
      <c r="H22" s="26">
        <f t="shared" si="4"/>
        <v>564.58372283655683</v>
      </c>
      <c r="I22" s="26">
        <f t="shared" si="4"/>
        <v>564.13122985268058</v>
      </c>
      <c r="J22" s="26">
        <f t="shared" si="4"/>
        <v>561.03084239674467</v>
      </c>
      <c r="K22" s="26">
        <f t="shared" si="4"/>
        <v>560.94147800501514</v>
      </c>
      <c r="L22" s="26">
        <f t="shared" si="4"/>
        <v>560.71737252500361</v>
      </c>
      <c r="M22" s="26">
        <f t="shared" si="4"/>
        <v>560.3940501383604</v>
      </c>
      <c r="N22" s="26">
        <f t="shared" si="4"/>
        <v>560.53466835818597</v>
      </c>
    </row>
    <row r="23" spans="1:14" x14ac:dyDescent="0.25">
      <c r="A23" s="60" t="s">
        <v>71</v>
      </c>
      <c r="B23" s="60"/>
      <c r="C23" s="23">
        <v>294.51255356443443</v>
      </c>
      <c r="D23" s="22">
        <v>293.04366723367042</v>
      </c>
      <c r="E23" s="22">
        <v>291.21933979230187</v>
      </c>
      <c r="F23" s="22">
        <v>289.0140434445031</v>
      </c>
      <c r="G23" s="22">
        <v>288.39703824360828</v>
      </c>
      <c r="H23" s="22">
        <v>287.81624340789318</v>
      </c>
      <c r="I23" s="22">
        <v>289.19840381578672</v>
      </c>
      <c r="J23" s="22">
        <v>287.40790090223794</v>
      </c>
      <c r="K23" s="22">
        <v>288.70349107212519</v>
      </c>
      <c r="L23" s="22">
        <v>289.03574355483647</v>
      </c>
      <c r="M23" s="22">
        <v>288.71501772882522</v>
      </c>
      <c r="N23" s="22">
        <v>288.59642598253896</v>
      </c>
    </row>
    <row r="24" spans="1:14" x14ac:dyDescent="0.25">
      <c r="A24" s="10" t="s">
        <v>72</v>
      </c>
      <c r="B24" s="10"/>
      <c r="C24" s="23">
        <v>279.88000067635215</v>
      </c>
      <c r="D24" s="23">
        <v>282.65596653941429</v>
      </c>
      <c r="E24" s="23">
        <v>282.59821089963077</v>
      </c>
      <c r="F24" s="23">
        <v>279.35467687100828</v>
      </c>
      <c r="G24" s="23">
        <v>278.45230222828872</v>
      </c>
      <c r="H24" s="23">
        <v>276.76747942866365</v>
      </c>
      <c r="I24" s="23">
        <v>274.93282603689386</v>
      </c>
      <c r="J24" s="23">
        <v>273.62294149450668</v>
      </c>
      <c r="K24" s="23">
        <v>272.2379869328899</v>
      </c>
      <c r="L24" s="23">
        <v>271.68162897016708</v>
      </c>
      <c r="M24" s="23">
        <v>271.67903240953513</v>
      </c>
      <c r="N24" s="23">
        <v>271.93824237564701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39</v>
      </c>
      <c r="B26" s="62"/>
      <c r="C26" s="32">
        <f>C19-C22</f>
        <v>256.58265697115473</v>
      </c>
      <c r="D26" s="32">
        <f t="shared" ref="D26:N26" si="5">D19-D22</f>
        <v>255.30022707363173</v>
      </c>
      <c r="E26" s="32">
        <f t="shared" si="5"/>
        <v>264.33919271249033</v>
      </c>
      <c r="F26" s="32">
        <f t="shared" si="5"/>
        <v>278.2075535935827</v>
      </c>
      <c r="G26" s="32">
        <f t="shared" si="5"/>
        <v>285.13733760905552</v>
      </c>
      <c r="H26" s="32">
        <f t="shared" si="5"/>
        <v>288.37395486732009</v>
      </c>
      <c r="I26" s="32">
        <f t="shared" si="5"/>
        <v>290.17994836258288</v>
      </c>
      <c r="J26" s="32">
        <f t="shared" si="5"/>
        <v>294.9668436452597</v>
      </c>
      <c r="K26" s="32">
        <f t="shared" si="5"/>
        <v>294.91407159432879</v>
      </c>
      <c r="L26" s="32">
        <f t="shared" si="5"/>
        <v>295.31935247570675</v>
      </c>
      <c r="M26" s="32">
        <f t="shared" si="5"/>
        <v>295.96237716189012</v>
      </c>
      <c r="N26" s="32">
        <f t="shared" si="5"/>
        <v>296.86263571554116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57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40</v>
      </c>
      <c r="B30" s="62"/>
      <c r="C30" s="32">
        <f>C17+C26+C28</f>
        <v>237.54810918844228</v>
      </c>
      <c r="D30" s="32">
        <f t="shared" ref="D30:N30" si="6">D17+D26+D28</f>
        <v>232.42370934269275</v>
      </c>
      <c r="E30" s="32">
        <f t="shared" si="6"/>
        <v>241.97692823250833</v>
      </c>
      <c r="F30" s="32">
        <f t="shared" si="6"/>
        <v>250.19876668270757</v>
      </c>
      <c r="G30" s="32">
        <f t="shared" si="6"/>
        <v>258.63590861451189</v>
      </c>
      <c r="H30" s="32">
        <f t="shared" si="6"/>
        <v>260.50370063033733</v>
      </c>
      <c r="I30" s="32">
        <f t="shared" si="6"/>
        <v>261.50083135104575</v>
      </c>
      <c r="J30" s="32">
        <f t="shared" si="6"/>
        <v>266.09935231848516</v>
      </c>
      <c r="K30" s="32">
        <f t="shared" si="6"/>
        <v>264.7679388579129</v>
      </c>
      <c r="L30" s="32">
        <f t="shared" si="6"/>
        <v>265.0914632238713</v>
      </c>
      <c r="M30" s="32">
        <f t="shared" si="6"/>
        <v>267.78843368196976</v>
      </c>
      <c r="N30" s="32">
        <f t="shared" si="6"/>
        <v>265.61643304116876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41</v>
      </c>
      <c r="B32" s="59"/>
      <c r="C32" s="21">
        <v>19064.548109188443</v>
      </c>
      <c r="D32" s="21">
        <v>19296.971818531136</v>
      </c>
      <c r="E32" s="21">
        <v>19538.948746763643</v>
      </c>
      <c r="F32" s="21">
        <v>19789.147513446351</v>
      </c>
      <c r="G32" s="21">
        <v>20047.783422060864</v>
      </c>
      <c r="H32" s="21">
        <v>20308.287122691199</v>
      </c>
      <c r="I32" s="21">
        <v>20569.787954042247</v>
      </c>
      <c r="J32" s="21">
        <v>20835.887306360732</v>
      </c>
      <c r="K32" s="21">
        <v>21100.655245218644</v>
      </c>
      <c r="L32" s="21">
        <v>21365.746708442515</v>
      </c>
      <c r="M32" s="21">
        <v>21633.535142124485</v>
      </c>
      <c r="N32" s="21">
        <v>21899.151575165659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42</v>
      </c>
      <c r="B34" s="38"/>
      <c r="C34" s="39">
        <f>(C32/C8)-1</f>
        <v>1.2617416964383121E-2</v>
      </c>
      <c r="D34" s="39">
        <f t="shared" ref="D34:N34" si="7">(D32/D8)-1</f>
        <v>1.2191409311751444E-2</v>
      </c>
      <c r="E34" s="39">
        <f t="shared" si="7"/>
        <v>1.2539632150995406E-2</v>
      </c>
      <c r="F34" s="39">
        <f t="shared" si="7"/>
        <v>1.2805129381597391E-2</v>
      </c>
      <c r="G34" s="39">
        <f t="shared" si="7"/>
        <v>1.3069583135846274E-2</v>
      </c>
      <c r="H34" s="39">
        <f t="shared" si="7"/>
        <v>1.2994139808178096E-2</v>
      </c>
      <c r="I34" s="39">
        <f t="shared" si="7"/>
        <v>1.2876557721052784E-2</v>
      </c>
      <c r="J34" s="39">
        <f t="shared" si="7"/>
        <v>1.2936416890296343E-2</v>
      </c>
      <c r="K34" s="39">
        <f t="shared" si="7"/>
        <v>1.2707303267909476E-2</v>
      </c>
      <c r="L34" s="39">
        <f t="shared" si="7"/>
        <v>1.2563186315455388E-2</v>
      </c>
      <c r="M34" s="39">
        <f t="shared" si="7"/>
        <v>1.2533539657481496E-2</v>
      </c>
      <c r="N34" s="39">
        <f t="shared" si="7"/>
        <v>1.2277994849023477E-2</v>
      </c>
    </row>
    <row r="35" spans="1:14" ht="15.75" thickBot="1" x14ac:dyDescent="0.3">
      <c r="A35" s="40" t="s">
        <v>43</v>
      </c>
      <c r="B35" s="41"/>
      <c r="C35" s="42">
        <f>(C32/$C$8)-1</f>
        <v>1.2617416964383121E-2</v>
      </c>
      <c r="D35" s="42">
        <f t="shared" ref="D35:N35" si="8">(D32/$C$8)-1</f>
        <v>2.4962650370804473E-2</v>
      </c>
      <c r="E35" s="42">
        <f t="shared" si="8"/>
        <v>3.7815304974963659E-2</v>
      </c>
      <c r="F35" s="42">
        <f t="shared" si="8"/>
        <v>5.1104664229369989E-2</v>
      </c>
      <c r="G35" s="42">
        <f t="shared" si="8"/>
        <v>6.48421640229917E-2</v>
      </c>
      <c r="H35" s="42">
        <f t="shared" si="8"/>
        <v>7.8678871975949471E-2</v>
      </c>
      <c r="I35" s="42">
        <f t="shared" si="8"/>
        <v>9.2568542733427961E-2</v>
      </c>
      <c r="J35" s="42">
        <f t="shared" si="8"/>
        <v>0.10670246488345092</v>
      </c>
      <c r="K35" s="42">
        <f t="shared" si="8"/>
        <v>0.12076566873206795</v>
      </c>
      <c r="L35" s="42">
        <f t="shared" si="8"/>
        <v>0.13484605664431482</v>
      </c>
      <c r="M35" s="42">
        <f t="shared" si="8"/>
        <v>0.14906969470040288</v>
      </c>
      <c r="N35" s="42">
        <f t="shared" si="8"/>
        <v>0.16317796649310345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58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44</v>
      </c>
      <c r="D39" s="36" t="s">
        <v>45</v>
      </c>
      <c r="E39" s="36" t="s">
        <v>46</v>
      </c>
      <c r="F39" s="36" t="s">
        <v>47</v>
      </c>
      <c r="G39" s="36" t="s">
        <v>48</v>
      </c>
      <c r="H39" s="36" t="s">
        <v>49</v>
      </c>
      <c r="I39" s="36" t="s">
        <v>50</v>
      </c>
      <c r="J39" s="36" t="s">
        <v>51</v>
      </c>
      <c r="K39" s="36" t="s">
        <v>52</v>
      </c>
      <c r="L39" s="36" t="s">
        <v>53</v>
      </c>
      <c r="M39" s="36" t="s">
        <v>54</v>
      </c>
      <c r="N39" s="36" t="s">
        <v>55</v>
      </c>
    </row>
    <row r="41" spans="1:14" x14ac:dyDescent="0.25">
      <c r="A41" s="46" t="s">
        <v>59</v>
      </c>
      <c r="B41" s="46"/>
      <c r="C41" s="47">
        <v>1.4566376585110685</v>
      </c>
      <c r="D41" s="47">
        <v>1.4672712726932673</v>
      </c>
      <c r="E41" s="47">
        <v>1.4549675398086279</v>
      </c>
      <c r="F41" s="47">
        <v>1.4517720852776375</v>
      </c>
      <c r="G41" s="47">
        <v>1.4516247422705031</v>
      </c>
      <c r="H41" s="47">
        <v>1.4554378472538163</v>
      </c>
      <c r="I41" s="47">
        <v>1.4614550145473295</v>
      </c>
      <c r="J41" s="47">
        <v>1.4644287736682884</v>
      </c>
      <c r="K41" s="47">
        <v>1.4698391965764721</v>
      </c>
      <c r="L41" s="47">
        <v>1.4775595384019289</v>
      </c>
      <c r="M41" s="47">
        <v>1.4823923634864733</v>
      </c>
      <c r="N41" s="47">
        <v>1.4877799874585231</v>
      </c>
    </row>
    <row r="43" spans="1:14" x14ac:dyDescent="0.25">
      <c r="A43" s="48" t="s">
        <v>60</v>
      </c>
      <c r="B43" s="48"/>
      <c r="C43" s="49">
        <v>105.53001372510207</v>
      </c>
      <c r="D43" s="49">
        <v>107.480191920935</v>
      </c>
      <c r="E43" s="49">
        <v>105.52818034683578</v>
      </c>
      <c r="F43" s="49">
        <v>106.46632038519965</v>
      </c>
      <c r="G43" s="49">
        <v>104.58822764459617</v>
      </c>
      <c r="H43" s="49">
        <v>104.26401010639317</v>
      </c>
      <c r="I43" s="49">
        <v>103.68874944143393</v>
      </c>
      <c r="J43" s="49">
        <v>102.57936684301166</v>
      </c>
      <c r="K43" s="49">
        <v>101.93208424189298</v>
      </c>
      <c r="L43" s="49">
        <v>101.25669706573767</v>
      </c>
      <c r="M43" s="49">
        <v>99.528261143558993</v>
      </c>
      <c r="N43" s="49">
        <v>99.697242496919131</v>
      </c>
    </row>
    <row r="44" spans="1:14" x14ac:dyDescent="0.25">
      <c r="A44" s="19" t="s">
        <v>76</v>
      </c>
      <c r="B44" s="19"/>
      <c r="C44" s="50">
        <v>106.72188490605683</v>
      </c>
      <c r="D44" s="50">
        <v>107.480191920935</v>
      </c>
      <c r="E44" s="50">
        <v>105.31337179958739</v>
      </c>
      <c r="F44" s="50">
        <v>106.04650625236333</v>
      </c>
      <c r="G44" s="50">
        <v>103.9952544348761</v>
      </c>
      <c r="H44" s="50">
        <v>103.48048350576337</v>
      </c>
      <c r="I44" s="50">
        <v>102.73901110593683</v>
      </c>
      <c r="J44" s="50">
        <v>101.48512591044242</v>
      </c>
      <c r="K44" s="50">
        <v>100.70497631487085</v>
      </c>
      <c r="L44" s="50">
        <v>99.922895821376656</v>
      </c>
      <c r="M44" s="50">
        <v>98.094865293032129</v>
      </c>
      <c r="N44" s="50">
        <v>98.150653251834072</v>
      </c>
    </row>
    <row r="45" spans="1:14" x14ac:dyDescent="0.25">
      <c r="A45" s="51" t="s">
        <v>77</v>
      </c>
      <c r="B45" s="51"/>
      <c r="C45" s="52">
        <v>104.30758246454933</v>
      </c>
      <c r="D45" s="52">
        <v>107.48019192093498</v>
      </c>
      <c r="E45" s="52">
        <v>105.74920822612559</v>
      </c>
      <c r="F45" s="52">
        <v>106.89810655474876</v>
      </c>
      <c r="G45" s="52">
        <v>105.19745407027463</v>
      </c>
      <c r="H45" s="52">
        <v>105.06733900794751</v>
      </c>
      <c r="I45" s="52">
        <v>104.66023774539021</v>
      </c>
      <c r="J45" s="52">
        <v>103.69807700971225</v>
      </c>
      <c r="K45" s="52">
        <v>103.18295321301773</v>
      </c>
      <c r="L45" s="52">
        <v>102.61449250021953</v>
      </c>
      <c r="M45" s="52">
        <v>100.98790919729853</v>
      </c>
      <c r="N45" s="52">
        <v>101.2702500965144</v>
      </c>
    </row>
    <row r="47" spans="1:14" x14ac:dyDescent="0.25">
      <c r="A47" s="48" t="s">
        <v>61</v>
      </c>
      <c r="B47" s="48"/>
      <c r="C47" s="49">
        <v>78.75200061593344</v>
      </c>
      <c r="D47" s="49">
        <v>78.541258946789995</v>
      </c>
      <c r="E47" s="49">
        <v>78.777005732212473</v>
      </c>
      <c r="F47" s="49">
        <v>78.679561300528647</v>
      </c>
      <c r="G47" s="49">
        <v>78.909262888916146</v>
      </c>
      <c r="H47" s="49">
        <v>78.960563869262174</v>
      </c>
      <c r="I47" s="49">
        <v>79.041483268742766</v>
      </c>
      <c r="J47" s="49">
        <v>79.184689530865242</v>
      </c>
      <c r="K47" s="49">
        <v>79.276364287372829</v>
      </c>
      <c r="L47" s="49">
        <v>79.371248386836896</v>
      </c>
      <c r="M47" s="49">
        <v>79.590168268171624</v>
      </c>
      <c r="N47" s="49">
        <v>79.583847969825655</v>
      </c>
    </row>
    <row r="48" spans="1:14" x14ac:dyDescent="0.25">
      <c r="A48" s="19" t="s">
        <v>74</v>
      </c>
      <c r="B48" s="19"/>
      <c r="C48" s="50">
        <v>76.561655317379945</v>
      </c>
      <c r="D48" s="50">
        <v>76.477624779087805</v>
      </c>
      <c r="E48" s="50">
        <v>76.749663144904787</v>
      </c>
      <c r="F48" s="50">
        <v>76.670138997700306</v>
      </c>
      <c r="G48" s="50">
        <v>76.93262178043058</v>
      </c>
      <c r="H48" s="50">
        <v>77.008107716362872</v>
      </c>
      <c r="I48" s="50">
        <v>77.111054925802335</v>
      </c>
      <c r="J48" s="50">
        <v>77.277616600216263</v>
      </c>
      <c r="K48" s="50">
        <v>77.38710648607362</v>
      </c>
      <c r="L48" s="50">
        <v>77.49920748990435</v>
      </c>
      <c r="M48" s="50">
        <v>77.746187656346919</v>
      </c>
      <c r="N48" s="50">
        <v>77.750232405193614</v>
      </c>
    </row>
    <row r="49" spans="1:14" x14ac:dyDescent="0.25">
      <c r="A49" s="51" t="s">
        <v>75</v>
      </c>
      <c r="B49" s="51"/>
      <c r="C49" s="52">
        <v>80.901457856556476</v>
      </c>
      <c r="D49" s="52">
        <v>80.573220054915382</v>
      </c>
      <c r="E49" s="52">
        <v>80.769701687330425</v>
      </c>
      <c r="F49" s="52">
        <v>80.661969195353649</v>
      </c>
      <c r="G49" s="52">
        <v>80.858150276108958</v>
      </c>
      <c r="H49" s="52">
        <v>80.889525227966701</v>
      </c>
      <c r="I49" s="52">
        <v>80.949552844953118</v>
      </c>
      <c r="J49" s="52">
        <v>81.068350689146669</v>
      </c>
      <c r="K49" s="52">
        <v>81.139474507726348</v>
      </c>
      <c r="L49" s="52">
        <v>81.216298624139938</v>
      </c>
      <c r="M49" s="52">
        <v>81.408539618394215</v>
      </c>
      <c r="N49" s="52">
        <v>81.392387966734475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79</v>
      </c>
    </row>
    <row r="53" spans="1:14" x14ac:dyDescent="0.25">
      <c r="A53" s="54" t="s">
        <v>80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35</v>
      </c>
      <c r="B1" s="56"/>
      <c r="C1" s="56"/>
      <c r="D1" s="56"/>
      <c r="E1" s="56"/>
    </row>
    <row r="2" spans="1:14" x14ac:dyDescent="0.25">
      <c r="A2" s="57" t="s">
        <v>104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34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44</v>
      </c>
      <c r="D6" s="36" t="s">
        <v>45</v>
      </c>
      <c r="E6" s="36" t="s">
        <v>46</v>
      </c>
      <c r="F6" s="36" t="s">
        <v>47</v>
      </c>
      <c r="G6" s="36" t="s">
        <v>48</v>
      </c>
      <c r="H6" s="36" t="s">
        <v>49</v>
      </c>
      <c r="I6" s="36" t="s">
        <v>50</v>
      </c>
      <c r="J6" s="36" t="s">
        <v>51</v>
      </c>
      <c r="K6" s="36" t="s">
        <v>52</v>
      </c>
      <c r="L6" s="36" t="s">
        <v>53</v>
      </c>
      <c r="M6" s="36" t="s">
        <v>54</v>
      </c>
      <c r="N6" s="36" t="s">
        <v>55</v>
      </c>
    </row>
    <row r="7" spans="1:14" ht="15.75" thickBot="1" x14ac:dyDescent="0.3"/>
    <row r="8" spans="1:14" ht="16.5" thickTop="1" thickBot="1" x14ac:dyDescent="0.3">
      <c r="A8" s="59" t="s">
        <v>37</v>
      </c>
      <c r="B8" s="59"/>
      <c r="C8" s="21">
        <v>20461</v>
      </c>
      <c r="D8" s="21">
        <v>20334.427710669366</v>
      </c>
      <c r="E8" s="21">
        <v>20177.889624592233</v>
      </c>
      <c r="F8" s="21">
        <v>20026.828077439804</v>
      </c>
      <c r="G8" s="21">
        <v>19915.413168500945</v>
      </c>
      <c r="H8" s="21">
        <v>19825.862342466011</v>
      </c>
      <c r="I8" s="21">
        <v>19741.575859082819</v>
      </c>
      <c r="J8" s="21">
        <v>19663.196034713445</v>
      </c>
      <c r="K8" s="21">
        <v>19594.182859222867</v>
      </c>
      <c r="L8" s="21">
        <v>19533.726700284762</v>
      </c>
      <c r="M8" s="21">
        <v>19473.601877976995</v>
      </c>
      <c r="N8" s="21">
        <v>19413.869638425927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62</v>
      </c>
      <c r="B10" s="25"/>
      <c r="C10" s="26">
        <f>SUM(C11:C12)</f>
        <v>162.69310056010093</v>
      </c>
      <c r="D10" s="26">
        <f t="shared" ref="D10:N10" si="0">SUM(D11:D12)</f>
        <v>160.52600841323718</v>
      </c>
      <c r="E10" s="26">
        <f t="shared" si="0"/>
        <v>155.31089848387674</v>
      </c>
      <c r="F10" s="26">
        <f t="shared" si="0"/>
        <v>151.27909784801207</v>
      </c>
      <c r="G10" s="26">
        <f t="shared" si="0"/>
        <v>148.19855534325035</v>
      </c>
      <c r="H10" s="26">
        <f t="shared" si="0"/>
        <v>146.21325632227146</v>
      </c>
      <c r="I10" s="26">
        <f t="shared" si="0"/>
        <v>144.68769818473174</v>
      </c>
      <c r="J10" s="26">
        <f t="shared" si="0"/>
        <v>143.42510699092122</v>
      </c>
      <c r="K10" s="26">
        <f t="shared" si="0"/>
        <v>142.79650286775518</v>
      </c>
      <c r="L10" s="26">
        <f t="shared" si="0"/>
        <v>142.7980918080917</v>
      </c>
      <c r="M10" s="26">
        <f t="shared" si="0"/>
        <v>142.88799194988667</v>
      </c>
      <c r="N10" s="26">
        <f t="shared" si="0"/>
        <v>143.19991738914766</v>
      </c>
    </row>
    <row r="11" spans="1:14" x14ac:dyDescent="0.25">
      <c r="A11" s="20" t="s">
        <v>63</v>
      </c>
      <c r="B11" s="18"/>
      <c r="C11" s="22">
        <v>83.168264584341003</v>
      </c>
      <c r="D11" s="22">
        <v>82.195389518557818</v>
      </c>
      <c r="E11" s="22">
        <v>79.55776995827631</v>
      </c>
      <c r="F11" s="22">
        <v>77.383013704169286</v>
      </c>
      <c r="G11" s="22">
        <v>75.960066707325169</v>
      </c>
      <c r="H11" s="22">
        <v>74.826784117868328</v>
      </c>
      <c r="I11" s="22">
        <v>74.159874514584104</v>
      </c>
      <c r="J11" s="22">
        <v>73.398740783735619</v>
      </c>
      <c r="K11" s="22">
        <v>73.15748310565607</v>
      </c>
      <c r="L11" s="22">
        <v>73.03464817113246</v>
      </c>
      <c r="M11" s="22">
        <v>73.158651878341971</v>
      </c>
      <c r="N11" s="22">
        <v>73.395887615923755</v>
      </c>
    </row>
    <row r="12" spans="1:14" x14ac:dyDescent="0.25">
      <c r="A12" s="27" t="s">
        <v>64</v>
      </c>
      <c r="B12" s="28"/>
      <c r="C12" s="29">
        <v>79.524835975759927</v>
      </c>
      <c r="D12" s="29">
        <v>78.330618894679361</v>
      </c>
      <c r="E12" s="29">
        <v>75.753128525600431</v>
      </c>
      <c r="F12" s="29">
        <v>73.896084143842785</v>
      </c>
      <c r="G12" s="29">
        <v>72.238488635925179</v>
      </c>
      <c r="H12" s="29">
        <v>71.386472204403134</v>
      </c>
      <c r="I12" s="29">
        <v>70.52782367014764</v>
      </c>
      <c r="J12" s="29">
        <v>70.026366207185603</v>
      </c>
      <c r="K12" s="29">
        <v>69.63901976209911</v>
      </c>
      <c r="L12" s="29">
        <v>69.763443636959238</v>
      </c>
      <c r="M12" s="29">
        <v>69.729340071544698</v>
      </c>
      <c r="N12" s="29">
        <v>69.804029773223903</v>
      </c>
    </row>
    <row r="13" spans="1:14" x14ac:dyDescent="0.25">
      <c r="A13" s="33" t="s">
        <v>65</v>
      </c>
      <c r="B13" s="18"/>
      <c r="C13" s="26">
        <f>SUM(C14:C15)</f>
        <v>113.19477685179187</v>
      </c>
      <c r="D13" s="26">
        <f t="shared" ref="D13:N13" si="1">SUM(D14:D15)</f>
        <v>111.94873392973074</v>
      </c>
      <c r="E13" s="26">
        <f t="shared" si="1"/>
        <v>107.05982347268665</v>
      </c>
      <c r="F13" s="26">
        <f t="shared" si="1"/>
        <v>106.42426464675313</v>
      </c>
      <c r="G13" s="26">
        <f t="shared" si="1"/>
        <v>103.49528809627725</v>
      </c>
      <c r="H13" s="26">
        <f t="shared" si="1"/>
        <v>102.57693280384638</v>
      </c>
      <c r="I13" s="26">
        <f t="shared" si="1"/>
        <v>102.07162134593432</v>
      </c>
      <c r="J13" s="26">
        <f t="shared" si="1"/>
        <v>101.00298093907035</v>
      </c>
      <c r="K13" s="26">
        <f t="shared" si="1"/>
        <v>100.96170672524892</v>
      </c>
      <c r="L13" s="26">
        <f t="shared" si="1"/>
        <v>100.91336280531351</v>
      </c>
      <c r="M13" s="26">
        <f t="shared" si="1"/>
        <v>100.3896429741996</v>
      </c>
      <c r="N13" s="26">
        <f t="shared" si="1"/>
        <v>101.8064575598108</v>
      </c>
    </row>
    <row r="14" spans="1:14" x14ac:dyDescent="0.25">
      <c r="A14" s="20" t="s">
        <v>66</v>
      </c>
      <c r="B14" s="18"/>
      <c r="C14" s="22">
        <v>57.576538542646666</v>
      </c>
      <c r="D14" s="22">
        <v>57.348521447942034</v>
      </c>
      <c r="E14" s="22">
        <v>55.921011837902164</v>
      </c>
      <c r="F14" s="22">
        <v>56.368286172822295</v>
      </c>
      <c r="G14" s="22">
        <v>55.436975826050386</v>
      </c>
      <c r="H14" s="22">
        <v>55.441307722720666</v>
      </c>
      <c r="I14" s="22">
        <v>55.613051137567851</v>
      </c>
      <c r="J14" s="22">
        <v>55.504033003004693</v>
      </c>
      <c r="K14" s="22">
        <v>56.02085100250666</v>
      </c>
      <c r="L14" s="22">
        <v>56.560058119836604</v>
      </c>
      <c r="M14" s="22">
        <v>56.6059498002613</v>
      </c>
      <c r="N14" s="22">
        <v>57.868468144834551</v>
      </c>
    </row>
    <row r="15" spans="1:14" x14ac:dyDescent="0.25">
      <c r="A15" s="10" t="s">
        <v>67</v>
      </c>
      <c r="B15" s="12"/>
      <c r="C15" s="23">
        <v>55.618238309145205</v>
      </c>
      <c r="D15" s="23">
        <v>54.600212481788695</v>
      </c>
      <c r="E15" s="23">
        <v>51.138811634784474</v>
      </c>
      <c r="F15" s="23">
        <v>50.055978473930828</v>
      </c>
      <c r="G15" s="23">
        <v>48.058312270226857</v>
      </c>
      <c r="H15" s="23">
        <v>47.135625081125717</v>
      </c>
      <c r="I15" s="23">
        <v>46.45857020836646</v>
      </c>
      <c r="J15" s="23">
        <v>45.498947936065662</v>
      </c>
      <c r="K15" s="23">
        <v>44.940855722742263</v>
      </c>
      <c r="L15" s="23">
        <v>44.353304685476914</v>
      </c>
      <c r="M15" s="23">
        <v>43.783693173938303</v>
      </c>
      <c r="N15" s="23">
        <v>43.937989414976244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38</v>
      </c>
      <c r="B17" s="15"/>
      <c r="C17" s="32">
        <f>C10-C13</f>
        <v>49.498323708309059</v>
      </c>
      <c r="D17" s="32">
        <f t="shared" ref="D17:N17" si="2">D10-D13</f>
        <v>48.577274483506443</v>
      </c>
      <c r="E17" s="32">
        <f t="shared" si="2"/>
        <v>48.251075011190096</v>
      </c>
      <c r="F17" s="32">
        <f t="shared" si="2"/>
        <v>44.854833201258941</v>
      </c>
      <c r="G17" s="32">
        <f t="shared" si="2"/>
        <v>44.703267246973098</v>
      </c>
      <c r="H17" s="32">
        <f t="shared" si="2"/>
        <v>43.636323518425087</v>
      </c>
      <c r="I17" s="32">
        <f t="shared" si="2"/>
        <v>42.616076838797426</v>
      </c>
      <c r="J17" s="32">
        <f t="shared" si="2"/>
        <v>42.422126051850867</v>
      </c>
      <c r="K17" s="32">
        <f t="shared" si="2"/>
        <v>41.834796142506264</v>
      </c>
      <c r="L17" s="32">
        <f t="shared" si="2"/>
        <v>41.884729002778187</v>
      </c>
      <c r="M17" s="32">
        <f t="shared" si="2"/>
        <v>42.498348975687065</v>
      </c>
      <c r="N17" s="32">
        <f t="shared" si="2"/>
        <v>41.393459829336862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68</v>
      </c>
      <c r="B19" s="63"/>
      <c r="C19" s="26">
        <f>SUM(C20:C21)</f>
        <v>1993.1183188364103</v>
      </c>
      <c r="D19" s="26">
        <f t="shared" ref="D19:N19" si="3">SUM(D20:D21)</f>
        <v>1974.5972681714725</v>
      </c>
      <c r="E19" s="26">
        <f t="shared" si="3"/>
        <v>1973.0610447637127</v>
      </c>
      <c r="F19" s="26">
        <f t="shared" si="3"/>
        <v>1988.0688584397301</v>
      </c>
      <c r="G19" s="26">
        <f t="shared" si="3"/>
        <v>1995.5918232614076</v>
      </c>
      <c r="H19" s="26">
        <f t="shared" si="3"/>
        <v>2005.4400665578914</v>
      </c>
      <c r="I19" s="26">
        <f t="shared" si="3"/>
        <v>2012.0467811102599</v>
      </c>
      <c r="J19" s="26">
        <f t="shared" si="3"/>
        <v>2018.5517875322746</v>
      </c>
      <c r="K19" s="26">
        <f t="shared" si="3"/>
        <v>2028.0275441785598</v>
      </c>
      <c r="L19" s="26">
        <f t="shared" si="3"/>
        <v>2029.4685290174839</v>
      </c>
      <c r="M19" s="26">
        <f t="shared" si="3"/>
        <v>2028.894960906608</v>
      </c>
      <c r="N19" s="26">
        <f t="shared" si="3"/>
        <v>2025.1700353592421</v>
      </c>
    </row>
    <row r="20" spans="1:14" x14ac:dyDescent="0.25">
      <c r="A20" s="60" t="s">
        <v>69</v>
      </c>
      <c r="B20" s="60"/>
      <c r="C20" s="22">
        <v>961.36760145892015</v>
      </c>
      <c r="D20" s="22">
        <v>957.02764084873104</v>
      </c>
      <c r="E20" s="22">
        <v>958.11820622230857</v>
      </c>
      <c r="F20" s="22">
        <v>967.78305605869991</v>
      </c>
      <c r="G20" s="22">
        <v>968.19539343189149</v>
      </c>
      <c r="H20" s="22">
        <v>971.03985518383058</v>
      </c>
      <c r="I20" s="22">
        <v>971.6912661884711</v>
      </c>
      <c r="J20" s="22">
        <v>972.23226445694399</v>
      </c>
      <c r="K20" s="22">
        <v>974.73933998558221</v>
      </c>
      <c r="L20" s="22">
        <v>975.36072675799403</v>
      </c>
      <c r="M20" s="22">
        <v>975.58078137860491</v>
      </c>
      <c r="N20" s="22">
        <v>974.97238179295687</v>
      </c>
    </row>
    <row r="21" spans="1:14" x14ac:dyDescent="0.25">
      <c r="A21" s="27" t="s">
        <v>70</v>
      </c>
      <c r="B21" s="27"/>
      <c r="C21" s="29">
        <v>1031.75071737749</v>
      </c>
      <c r="D21" s="29">
        <v>1017.5696273227416</v>
      </c>
      <c r="E21" s="29">
        <v>1014.9428385414041</v>
      </c>
      <c r="F21" s="29">
        <v>1020.2858023810302</v>
      </c>
      <c r="G21" s="29">
        <v>1027.3964298295161</v>
      </c>
      <c r="H21" s="29">
        <v>1034.400211374061</v>
      </c>
      <c r="I21" s="29">
        <v>1040.3555149217887</v>
      </c>
      <c r="J21" s="29">
        <v>1046.3195230753306</v>
      </c>
      <c r="K21" s="29">
        <v>1053.2882041929774</v>
      </c>
      <c r="L21" s="29">
        <v>1054.1078022594897</v>
      </c>
      <c r="M21" s="29">
        <v>1053.3141795280033</v>
      </c>
      <c r="N21" s="29">
        <v>1050.1976535662852</v>
      </c>
    </row>
    <row r="22" spans="1:14" x14ac:dyDescent="0.25">
      <c r="A22" s="63" t="s">
        <v>73</v>
      </c>
      <c r="B22" s="63"/>
      <c r="C22" s="26">
        <f>SUM(C23:C24)</f>
        <v>2169.1889318753547</v>
      </c>
      <c r="D22" s="26">
        <f t="shared" ref="D22:N22" si="4">SUM(D23:D24)</f>
        <v>2179.7126287321098</v>
      </c>
      <c r="E22" s="26">
        <f t="shared" si="4"/>
        <v>2172.3736669273285</v>
      </c>
      <c r="F22" s="26">
        <f t="shared" si="4"/>
        <v>2144.3386005798498</v>
      </c>
      <c r="G22" s="26">
        <f t="shared" si="4"/>
        <v>2129.8459165433192</v>
      </c>
      <c r="H22" s="26">
        <f t="shared" si="4"/>
        <v>2133.3628734595104</v>
      </c>
      <c r="I22" s="26">
        <f t="shared" si="4"/>
        <v>2133.0426823184298</v>
      </c>
      <c r="J22" s="26">
        <f t="shared" si="4"/>
        <v>2129.9870890747034</v>
      </c>
      <c r="K22" s="26">
        <f t="shared" si="4"/>
        <v>2130.3184992591732</v>
      </c>
      <c r="L22" s="26">
        <f t="shared" si="4"/>
        <v>2131.478080328026</v>
      </c>
      <c r="M22" s="26">
        <f t="shared" si="4"/>
        <v>2131.1255494333627</v>
      </c>
      <c r="N22" s="26">
        <f t="shared" si="4"/>
        <v>2124.3097822586406</v>
      </c>
    </row>
    <row r="23" spans="1:14" x14ac:dyDescent="0.25">
      <c r="A23" s="60" t="s">
        <v>71</v>
      </c>
      <c r="B23" s="60"/>
      <c r="C23" s="23">
        <v>1024.6067331792819</v>
      </c>
      <c r="D23" s="22">
        <v>1027.0369993139316</v>
      </c>
      <c r="E23" s="22">
        <v>1021.867869404884</v>
      </c>
      <c r="F23" s="22">
        <v>1007.6469115929067</v>
      </c>
      <c r="G23" s="22">
        <v>1001.9778765125812</v>
      </c>
      <c r="H23" s="22">
        <v>1003.5664174776985</v>
      </c>
      <c r="I23" s="22">
        <v>1008.829251193052</v>
      </c>
      <c r="J23" s="22">
        <v>1005.4976569577638</v>
      </c>
      <c r="K23" s="22">
        <v>1006.7790384494364</v>
      </c>
      <c r="L23" s="22">
        <v>1007.2298753636144</v>
      </c>
      <c r="M23" s="22">
        <v>1005.1884528297062</v>
      </c>
      <c r="N23" s="22">
        <v>1001.4999635606418</v>
      </c>
    </row>
    <row r="24" spans="1:14" x14ac:dyDescent="0.25">
      <c r="A24" s="10" t="s">
        <v>72</v>
      </c>
      <c r="B24" s="10"/>
      <c r="C24" s="23">
        <v>1144.582198696073</v>
      </c>
      <c r="D24" s="23">
        <v>1152.675629418178</v>
      </c>
      <c r="E24" s="23">
        <v>1150.5057975224445</v>
      </c>
      <c r="F24" s="23">
        <v>1136.6916889869431</v>
      </c>
      <c r="G24" s="23">
        <v>1127.868040030738</v>
      </c>
      <c r="H24" s="23">
        <v>1129.7964559818122</v>
      </c>
      <c r="I24" s="23">
        <v>1124.2134311253776</v>
      </c>
      <c r="J24" s="23">
        <v>1124.4894321169395</v>
      </c>
      <c r="K24" s="23">
        <v>1123.539460809737</v>
      </c>
      <c r="L24" s="23">
        <v>1124.2482049644116</v>
      </c>
      <c r="M24" s="23">
        <v>1125.9370966036563</v>
      </c>
      <c r="N24" s="23">
        <v>1122.8098186979989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39</v>
      </c>
      <c r="B26" s="62"/>
      <c r="C26" s="32">
        <f>C19-C22</f>
        <v>-176.07061303894443</v>
      </c>
      <c r="D26" s="32">
        <f t="shared" ref="D26:N26" si="5">D19-D22</f>
        <v>-205.11536056063733</v>
      </c>
      <c r="E26" s="32">
        <f t="shared" si="5"/>
        <v>-199.31262216361574</v>
      </c>
      <c r="F26" s="32">
        <f t="shared" si="5"/>
        <v>-156.26974214011966</v>
      </c>
      <c r="G26" s="32">
        <f t="shared" si="5"/>
        <v>-134.25409328191154</v>
      </c>
      <c r="H26" s="32">
        <f t="shared" si="5"/>
        <v>-127.92280690161897</v>
      </c>
      <c r="I26" s="32">
        <f t="shared" si="5"/>
        <v>-120.99590120816993</v>
      </c>
      <c r="J26" s="32">
        <f t="shared" si="5"/>
        <v>-111.43530154242876</v>
      </c>
      <c r="K26" s="32">
        <f t="shared" si="5"/>
        <v>-102.29095508061346</v>
      </c>
      <c r="L26" s="32">
        <f t="shared" si="5"/>
        <v>-102.00955131054207</v>
      </c>
      <c r="M26" s="32">
        <f t="shared" si="5"/>
        <v>-102.23058852675467</v>
      </c>
      <c r="N26" s="32">
        <f t="shared" si="5"/>
        <v>-99.13974689939846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57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40</v>
      </c>
      <c r="B30" s="62"/>
      <c r="C30" s="32">
        <f>C17+C26+C28</f>
        <v>-126.57228933063537</v>
      </c>
      <c r="D30" s="32">
        <f t="shared" ref="D30:N30" si="6">D17+D26+D28</f>
        <v>-156.53808607713088</v>
      </c>
      <c r="E30" s="32">
        <f t="shared" si="6"/>
        <v>-151.06154715242565</v>
      </c>
      <c r="F30" s="32">
        <f t="shared" si="6"/>
        <v>-111.41490893886072</v>
      </c>
      <c r="G30" s="32">
        <f t="shared" si="6"/>
        <v>-89.550826034938439</v>
      </c>
      <c r="H30" s="32">
        <f t="shared" si="6"/>
        <v>-84.286483383193882</v>
      </c>
      <c r="I30" s="32">
        <f t="shared" si="6"/>
        <v>-78.3798243693725</v>
      </c>
      <c r="J30" s="32">
        <f t="shared" si="6"/>
        <v>-69.013175490577893</v>
      </c>
      <c r="K30" s="32">
        <f t="shared" si="6"/>
        <v>-60.456158938107194</v>
      </c>
      <c r="L30" s="32">
        <f t="shared" si="6"/>
        <v>-60.124822307763878</v>
      </c>
      <c r="M30" s="32">
        <f t="shared" si="6"/>
        <v>-59.732239551067607</v>
      </c>
      <c r="N30" s="32">
        <f t="shared" si="6"/>
        <v>-57.746287070061598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41</v>
      </c>
      <c r="B32" s="59"/>
      <c r="C32" s="21">
        <v>20334.427710669366</v>
      </c>
      <c r="D32" s="21">
        <v>20177.889624592233</v>
      </c>
      <c r="E32" s="21">
        <v>20026.828077439804</v>
      </c>
      <c r="F32" s="21">
        <v>19915.413168500945</v>
      </c>
      <c r="G32" s="21">
        <v>19825.862342466011</v>
      </c>
      <c r="H32" s="21">
        <v>19741.575859082819</v>
      </c>
      <c r="I32" s="21">
        <v>19663.196034713445</v>
      </c>
      <c r="J32" s="21">
        <v>19594.182859222867</v>
      </c>
      <c r="K32" s="21">
        <v>19533.726700284762</v>
      </c>
      <c r="L32" s="21">
        <v>19473.601877976995</v>
      </c>
      <c r="M32" s="21">
        <v>19413.869638425927</v>
      </c>
      <c r="N32" s="21">
        <v>19356.123351355865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42</v>
      </c>
      <c r="B34" s="38"/>
      <c r="C34" s="39">
        <f>(C32/C8)-1</f>
        <v>-6.1860265544515514E-3</v>
      </c>
      <c r="D34" s="39">
        <f t="shared" ref="D34:N34" si="7">(D32/D8)-1</f>
        <v>-7.698180067049476E-3</v>
      </c>
      <c r="E34" s="39">
        <f t="shared" si="7"/>
        <v>-7.4864889224252051E-3</v>
      </c>
      <c r="F34" s="39">
        <f t="shared" si="7"/>
        <v>-5.563282837803385E-3</v>
      </c>
      <c r="G34" s="39">
        <f t="shared" si="7"/>
        <v>-4.4965587847592969E-3</v>
      </c>
      <c r="H34" s="39">
        <f t="shared" si="7"/>
        <v>-4.2513400893868791E-3</v>
      </c>
      <c r="I34" s="39">
        <f t="shared" si="7"/>
        <v>-3.9702921858344453E-3</v>
      </c>
      <c r="J34" s="39">
        <f t="shared" si="7"/>
        <v>-3.5097638943710763E-3</v>
      </c>
      <c r="K34" s="39">
        <f t="shared" si="7"/>
        <v>-3.0854136338555049E-3</v>
      </c>
      <c r="L34" s="39">
        <f t="shared" si="7"/>
        <v>-3.0780005899688767E-3</v>
      </c>
      <c r="M34" s="39">
        <f t="shared" si="7"/>
        <v>-3.0673441885765707E-3</v>
      </c>
      <c r="N34" s="39">
        <f t="shared" si="7"/>
        <v>-2.9744861867087025E-3</v>
      </c>
    </row>
    <row r="35" spans="1:14" ht="15.75" thickBot="1" x14ac:dyDescent="0.3">
      <c r="A35" s="40" t="s">
        <v>43</v>
      </c>
      <c r="B35" s="41"/>
      <c r="C35" s="42">
        <f>(C32/$C$8)-1</f>
        <v>-6.1860265544515514E-3</v>
      </c>
      <c r="D35" s="42">
        <f t="shared" ref="D35:N35" si="8">(D32/$C$8)-1</f>
        <v>-1.3836585475185292E-2</v>
      </c>
      <c r="E35" s="42">
        <f t="shared" si="8"/>
        <v>-2.121948695372633E-2</v>
      </c>
      <c r="F35" s="42">
        <f t="shared" si="8"/>
        <v>-2.6664719783933033E-2</v>
      </c>
      <c r="G35" s="42">
        <f t="shared" si="8"/>
        <v>-3.1041379088704857E-2</v>
      </c>
      <c r="H35" s="42">
        <f t="shared" si="8"/>
        <v>-3.5160751718742E-2</v>
      </c>
      <c r="I35" s="42">
        <f t="shared" si="8"/>
        <v>-3.899144544677946E-2</v>
      </c>
      <c r="J35" s="42">
        <f t="shared" si="8"/>
        <v>-4.2364358573732108E-2</v>
      </c>
      <c r="K35" s="42">
        <f t="shared" si="8"/>
        <v>-4.5319060638054687E-2</v>
      </c>
      <c r="L35" s="42">
        <f t="shared" si="8"/>
        <v>-4.8257569132642897E-2</v>
      </c>
      <c r="M35" s="42">
        <f t="shared" si="8"/>
        <v>-5.1176890746985615E-2</v>
      </c>
      <c r="N35" s="42">
        <f t="shared" si="8"/>
        <v>-5.3999151979088778E-2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58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44</v>
      </c>
      <c r="D39" s="36" t="s">
        <v>45</v>
      </c>
      <c r="E39" s="36" t="s">
        <v>46</v>
      </c>
      <c r="F39" s="36" t="s">
        <v>47</v>
      </c>
      <c r="G39" s="36" t="s">
        <v>48</v>
      </c>
      <c r="H39" s="36" t="s">
        <v>49</v>
      </c>
      <c r="I39" s="36" t="s">
        <v>50</v>
      </c>
      <c r="J39" s="36" t="s">
        <v>51</v>
      </c>
      <c r="K39" s="36" t="s">
        <v>52</v>
      </c>
      <c r="L39" s="36" t="s">
        <v>53</v>
      </c>
      <c r="M39" s="36" t="s">
        <v>54</v>
      </c>
      <c r="N39" s="36" t="s">
        <v>55</v>
      </c>
    </row>
    <row r="41" spans="1:14" x14ac:dyDescent="0.25">
      <c r="A41" s="46" t="s">
        <v>59</v>
      </c>
      <c r="B41" s="46"/>
      <c r="C41" s="47">
        <v>0.6777853821517168</v>
      </c>
      <c r="D41" s="47">
        <v>0.68352279012367789</v>
      </c>
      <c r="E41" s="47">
        <v>0.67889441665527817</v>
      </c>
      <c r="F41" s="47">
        <v>0.67865347073286375</v>
      </c>
      <c r="G41" s="47">
        <v>0.67980722695733264</v>
      </c>
      <c r="H41" s="47">
        <v>0.68269919499341225</v>
      </c>
      <c r="I41" s="47">
        <v>0.68645533979970108</v>
      </c>
      <c r="J41" s="47">
        <v>0.68878126630006486</v>
      </c>
      <c r="K41" s="47">
        <v>0.69239199740422974</v>
      </c>
      <c r="L41" s="47">
        <v>0.69681197580004262</v>
      </c>
      <c r="M41" s="47">
        <v>0.69954192455953179</v>
      </c>
      <c r="N41" s="47">
        <v>0.70210544202540504</v>
      </c>
    </row>
    <row r="43" spans="1:14" x14ac:dyDescent="0.25">
      <c r="A43" s="48" t="s">
        <v>60</v>
      </c>
      <c r="B43" s="48"/>
      <c r="C43" s="49">
        <v>118.7657880483996</v>
      </c>
      <c r="D43" s="49">
        <v>120.91521591105192</v>
      </c>
      <c r="E43" s="49">
        <v>118.60304942489063</v>
      </c>
      <c r="F43" s="49">
        <v>119.49520986275397</v>
      </c>
      <c r="G43" s="49">
        <v>117.17980823379013</v>
      </c>
      <c r="H43" s="49">
        <v>116.58193895763897</v>
      </c>
      <c r="I43" s="49">
        <v>115.69785770522004</v>
      </c>
      <c r="J43" s="49">
        <v>114.18887865574129</v>
      </c>
      <c r="K43" s="49">
        <v>113.21119335383705</v>
      </c>
      <c r="L43" s="49">
        <v>112.18878118412843</v>
      </c>
      <c r="M43" s="49">
        <v>110.00945810036097</v>
      </c>
      <c r="N43" s="49">
        <v>109.93175015530286</v>
      </c>
    </row>
    <row r="44" spans="1:14" x14ac:dyDescent="0.25">
      <c r="A44" s="19" t="s">
        <v>76</v>
      </c>
      <c r="B44" s="19"/>
      <c r="C44" s="50">
        <v>120.21679753083193</v>
      </c>
      <c r="D44" s="50">
        <v>120.91521591105187</v>
      </c>
      <c r="E44" s="50">
        <v>118.30176988542905</v>
      </c>
      <c r="F44" s="50">
        <v>118.93273052343815</v>
      </c>
      <c r="G44" s="50">
        <v>116.40373129548834</v>
      </c>
      <c r="H44" s="50">
        <v>115.58308954549194</v>
      </c>
      <c r="I44" s="50">
        <v>114.53110608587784</v>
      </c>
      <c r="J44" s="50">
        <v>112.91153320536611</v>
      </c>
      <c r="K44" s="50">
        <v>111.83574396296709</v>
      </c>
      <c r="L44" s="50">
        <v>110.73830831201008</v>
      </c>
      <c r="M44" s="50">
        <v>108.49121233993674</v>
      </c>
      <c r="N44" s="50">
        <v>108.36574697602262</v>
      </c>
    </row>
    <row r="45" spans="1:14" x14ac:dyDescent="0.25">
      <c r="A45" s="51" t="s">
        <v>77</v>
      </c>
      <c r="B45" s="51"/>
      <c r="C45" s="52">
        <v>117.30013248143113</v>
      </c>
      <c r="D45" s="52">
        <v>120.91521591105185</v>
      </c>
      <c r="E45" s="52">
        <v>118.93426425677114</v>
      </c>
      <c r="F45" s="52">
        <v>120.13502380454189</v>
      </c>
      <c r="G45" s="52">
        <v>118.08799388709849</v>
      </c>
      <c r="H45" s="52">
        <v>117.7791155114453</v>
      </c>
      <c r="I45" s="52">
        <v>117.12615870577089</v>
      </c>
      <c r="J45" s="52">
        <v>115.78678843634377</v>
      </c>
      <c r="K45" s="52">
        <v>114.97386525048552</v>
      </c>
      <c r="L45" s="52">
        <v>114.09450658977225</v>
      </c>
      <c r="M45" s="52">
        <v>112.03647153783839</v>
      </c>
      <c r="N45" s="52">
        <v>112.06465296975672</v>
      </c>
    </row>
    <row r="47" spans="1:14" x14ac:dyDescent="0.25">
      <c r="A47" s="48" t="s">
        <v>61</v>
      </c>
      <c r="B47" s="48"/>
      <c r="C47" s="49">
        <v>77.166682753662499</v>
      </c>
      <c r="D47" s="49">
        <v>76.947171615523374</v>
      </c>
      <c r="E47" s="49">
        <v>77.175921153245739</v>
      </c>
      <c r="F47" s="49">
        <v>77.065125298922695</v>
      </c>
      <c r="G47" s="49">
        <v>77.288310743971621</v>
      </c>
      <c r="H47" s="49">
        <v>77.332164507546551</v>
      </c>
      <c r="I47" s="49">
        <v>77.403787164594917</v>
      </c>
      <c r="J47" s="49">
        <v>77.542700384911839</v>
      </c>
      <c r="K47" s="49">
        <v>77.621875600197029</v>
      </c>
      <c r="L47" s="49">
        <v>77.70234094961279</v>
      </c>
      <c r="M47" s="49">
        <v>77.912969697117035</v>
      </c>
      <c r="N47" s="49">
        <v>77.886836301231767</v>
      </c>
    </row>
    <row r="48" spans="1:14" x14ac:dyDescent="0.25">
      <c r="A48" s="19" t="s">
        <v>74</v>
      </c>
      <c r="B48" s="19"/>
      <c r="C48" s="50">
        <v>75.029990402002596</v>
      </c>
      <c r="D48" s="50">
        <v>74.948490237251931</v>
      </c>
      <c r="E48" s="50">
        <v>75.225245954078943</v>
      </c>
      <c r="F48" s="50">
        <v>75.147995408293411</v>
      </c>
      <c r="G48" s="50">
        <v>75.415070385927905</v>
      </c>
      <c r="H48" s="50">
        <v>75.494208190327797</v>
      </c>
      <c r="I48" s="50">
        <v>75.600845889630264</v>
      </c>
      <c r="J48" s="50">
        <v>75.77133847272566</v>
      </c>
      <c r="K48" s="50">
        <v>75.884285198907293</v>
      </c>
      <c r="L48" s="50">
        <v>75.999871378365469</v>
      </c>
      <c r="M48" s="50">
        <v>76.251139474811936</v>
      </c>
      <c r="N48" s="50">
        <v>76.257857336143843</v>
      </c>
    </row>
    <row r="49" spans="1:14" x14ac:dyDescent="0.25">
      <c r="A49" s="51" t="s">
        <v>75</v>
      </c>
      <c r="B49" s="51"/>
      <c r="C49" s="52">
        <v>79.557555645808591</v>
      </c>
      <c r="D49" s="52">
        <v>79.231299126344439</v>
      </c>
      <c r="E49" s="52">
        <v>79.432953252107836</v>
      </c>
      <c r="F49" s="52">
        <v>79.327533784804174</v>
      </c>
      <c r="G49" s="52">
        <v>79.528488274514089</v>
      </c>
      <c r="H49" s="52">
        <v>79.563846034203976</v>
      </c>
      <c r="I49" s="52">
        <v>79.627709296199995</v>
      </c>
      <c r="J49" s="52">
        <v>79.750508351958814</v>
      </c>
      <c r="K49" s="52">
        <v>79.825169527523798</v>
      </c>
      <c r="L49" s="52">
        <v>79.905530811247502</v>
      </c>
      <c r="M49" s="52">
        <v>80.10256710743343</v>
      </c>
      <c r="N49" s="52">
        <v>80.089472156843868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79</v>
      </c>
    </row>
    <row r="53" spans="1:14" x14ac:dyDescent="0.25">
      <c r="A53" s="54" t="s">
        <v>80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activeCell="G2" sqref="G2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35</v>
      </c>
      <c r="B1" s="56"/>
      <c r="C1" s="56"/>
      <c r="D1" s="56"/>
      <c r="E1" s="56"/>
    </row>
    <row r="2" spans="1:14" x14ac:dyDescent="0.25">
      <c r="A2" s="57" t="s">
        <v>109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34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44</v>
      </c>
      <c r="D6" s="36" t="s">
        <v>45</v>
      </c>
      <c r="E6" s="36" t="s">
        <v>46</v>
      </c>
      <c r="F6" s="36" t="s">
        <v>47</v>
      </c>
      <c r="G6" s="36" t="s">
        <v>48</v>
      </c>
      <c r="H6" s="36" t="s">
        <v>49</v>
      </c>
      <c r="I6" s="36" t="s">
        <v>50</v>
      </c>
      <c r="J6" s="36" t="s">
        <v>51</v>
      </c>
      <c r="K6" s="36" t="s">
        <v>52</v>
      </c>
      <c r="L6" s="36" t="s">
        <v>53</v>
      </c>
      <c r="M6" s="36" t="s">
        <v>54</v>
      </c>
      <c r="N6" s="36" t="s">
        <v>55</v>
      </c>
    </row>
    <row r="7" spans="1:14" ht="15.75" thickBot="1" x14ac:dyDescent="0.3"/>
    <row r="8" spans="1:14" ht="16.5" thickTop="1" thickBot="1" x14ac:dyDescent="0.3">
      <c r="A8" s="59" t="s">
        <v>37</v>
      </c>
      <c r="B8" s="59"/>
      <c r="C8" s="21">
        <v>20562</v>
      </c>
      <c r="D8" s="21">
        <v>20676.081994420492</v>
      </c>
      <c r="E8" s="21">
        <v>20782.340948882804</v>
      </c>
      <c r="F8" s="21">
        <v>20897.117701977048</v>
      </c>
      <c r="G8" s="21">
        <v>21021.460204704901</v>
      </c>
      <c r="H8" s="21">
        <v>21154.76755200982</v>
      </c>
      <c r="I8" s="21">
        <v>21287.031905192427</v>
      </c>
      <c r="J8" s="21">
        <v>21420.364483445683</v>
      </c>
      <c r="K8" s="21">
        <v>21553.729842543529</v>
      </c>
      <c r="L8" s="21">
        <v>21687.042793343146</v>
      </c>
      <c r="M8" s="21">
        <v>21816.088545420127</v>
      </c>
      <c r="N8" s="21">
        <v>21946.521913781209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62</v>
      </c>
      <c r="B10" s="25"/>
      <c r="C10" s="26">
        <f>SUM(C11:C12)</f>
        <v>178.61337762287528</v>
      </c>
      <c r="D10" s="26">
        <f t="shared" ref="D10:N10" si="0">SUM(D11:D12)</f>
        <v>178.64543921308595</v>
      </c>
      <c r="E10" s="26">
        <f t="shared" si="0"/>
        <v>175.36511839770804</v>
      </c>
      <c r="F10" s="26">
        <f t="shared" si="0"/>
        <v>172.76458518217265</v>
      </c>
      <c r="G10" s="26">
        <f t="shared" si="0"/>
        <v>170.40588591925535</v>
      </c>
      <c r="H10" s="26">
        <f t="shared" si="0"/>
        <v>168.51537261185305</v>
      </c>
      <c r="I10" s="26">
        <f t="shared" si="0"/>
        <v>166.85060821468079</v>
      </c>
      <c r="J10" s="26">
        <f t="shared" si="0"/>
        <v>165.18574470124588</v>
      </c>
      <c r="K10" s="26">
        <f t="shared" si="0"/>
        <v>163.98340941933046</v>
      </c>
      <c r="L10" s="26">
        <f t="shared" si="0"/>
        <v>163.29122913525109</v>
      </c>
      <c r="M10" s="26">
        <f t="shared" si="0"/>
        <v>162.33803228009629</v>
      </c>
      <c r="N10" s="26">
        <f t="shared" si="0"/>
        <v>161.79355593921306</v>
      </c>
    </row>
    <row r="11" spans="1:14" x14ac:dyDescent="0.25">
      <c r="A11" s="20" t="s">
        <v>63</v>
      </c>
      <c r="B11" s="18"/>
      <c r="C11" s="22">
        <v>91.306666338653301</v>
      </c>
      <c r="D11" s="22">
        <v>91.473223603949009</v>
      </c>
      <c r="E11" s="22">
        <v>89.830513404950182</v>
      </c>
      <c r="F11" s="22">
        <v>88.37337380329221</v>
      </c>
      <c r="G11" s="22">
        <v>87.342568433053302</v>
      </c>
      <c r="H11" s="22">
        <v>86.24022010136008</v>
      </c>
      <c r="I11" s="22">
        <v>85.519503890956884</v>
      </c>
      <c r="J11" s="22">
        <v>84.534890096073269</v>
      </c>
      <c r="K11" s="22">
        <v>84.011955918225084</v>
      </c>
      <c r="L11" s="22">
        <v>83.515944214102234</v>
      </c>
      <c r="M11" s="22">
        <v>83.117072527409306</v>
      </c>
      <c r="N11" s="22">
        <v>82.925897341300399</v>
      </c>
    </row>
    <row r="12" spans="1:14" x14ac:dyDescent="0.25">
      <c r="A12" s="27" t="s">
        <v>64</v>
      </c>
      <c r="B12" s="28"/>
      <c r="C12" s="29">
        <v>87.306711284221976</v>
      </c>
      <c r="D12" s="29">
        <v>87.172215609136941</v>
      </c>
      <c r="E12" s="29">
        <v>85.534604992757863</v>
      </c>
      <c r="F12" s="29">
        <v>84.391211378880442</v>
      </c>
      <c r="G12" s="29">
        <v>83.063317486202052</v>
      </c>
      <c r="H12" s="29">
        <v>82.275152510492973</v>
      </c>
      <c r="I12" s="29">
        <v>81.331104323723906</v>
      </c>
      <c r="J12" s="29">
        <v>80.650854605172611</v>
      </c>
      <c r="K12" s="29">
        <v>79.971453501105373</v>
      </c>
      <c r="L12" s="29">
        <v>79.775284921148852</v>
      </c>
      <c r="M12" s="29">
        <v>79.22095975268698</v>
      </c>
      <c r="N12" s="29">
        <v>78.867658597912666</v>
      </c>
    </row>
    <row r="13" spans="1:14" x14ac:dyDescent="0.25">
      <c r="A13" s="33" t="s">
        <v>65</v>
      </c>
      <c r="B13" s="18"/>
      <c r="C13" s="26">
        <f>SUM(C14:C15)</f>
        <v>169.5071152539212</v>
      </c>
      <c r="D13" s="26">
        <f t="shared" ref="D13:N13" si="1">SUM(D14:D15)</f>
        <v>175.25295527902847</v>
      </c>
      <c r="E13" s="26">
        <f t="shared" si="1"/>
        <v>174.28045802390972</v>
      </c>
      <c r="F13" s="26">
        <f t="shared" si="1"/>
        <v>178.41306224502543</v>
      </c>
      <c r="G13" s="26">
        <f t="shared" si="1"/>
        <v>176.94872515270362</v>
      </c>
      <c r="H13" s="26">
        <f t="shared" si="1"/>
        <v>178.65170705235798</v>
      </c>
      <c r="I13" s="26">
        <f t="shared" si="1"/>
        <v>180.10772807433221</v>
      </c>
      <c r="J13" s="26">
        <f t="shared" si="1"/>
        <v>180.19259225719816</v>
      </c>
      <c r="K13" s="26">
        <f t="shared" si="1"/>
        <v>181.5475121198977</v>
      </c>
      <c r="L13" s="26">
        <f t="shared" si="1"/>
        <v>182.90360932543373</v>
      </c>
      <c r="M13" s="26">
        <f t="shared" si="1"/>
        <v>182.15947859729874</v>
      </c>
      <c r="N13" s="26">
        <f t="shared" si="1"/>
        <v>185.33885476673646</v>
      </c>
    </row>
    <row r="14" spans="1:14" x14ac:dyDescent="0.25">
      <c r="A14" s="20" t="s">
        <v>66</v>
      </c>
      <c r="B14" s="18"/>
      <c r="C14" s="22">
        <v>81.677253084271555</v>
      </c>
      <c r="D14" s="22">
        <v>83.713385799636896</v>
      </c>
      <c r="E14" s="22">
        <v>83.423863786210234</v>
      </c>
      <c r="F14" s="22">
        <v>85.447899476058438</v>
      </c>
      <c r="G14" s="22">
        <v>85.227360545527944</v>
      </c>
      <c r="H14" s="22">
        <v>86.327127980553399</v>
      </c>
      <c r="I14" s="22">
        <v>86.989460806909747</v>
      </c>
      <c r="J14" s="22">
        <v>87.344733632528644</v>
      </c>
      <c r="K14" s="22">
        <v>88.278631924295937</v>
      </c>
      <c r="L14" s="22">
        <v>89.414554939183418</v>
      </c>
      <c r="M14" s="22">
        <v>89.354565308113536</v>
      </c>
      <c r="N14" s="22">
        <v>91.410498839387159</v>
      </c>
    </row>
    <row r="15" spans="1:14" x14ac:dyDescent="0.25">
      <c r="A15" s="10" t="s">
        <v>67</v>
      </c>
      <c r="B15" s="12"/>
      <c r="C15" s="23">
        <v>87.829862169649658</v>
      </c>
      <c r="D15" s="23">
        <v>91.539569479391574</v>
      </c>
      <c r="E15" s="23">
        <v>90.856594237699468</v>
      </c>
      <c r="F15" s="23">
        <v>92.965162768966991</v>
      </c>
      <c r="G15" s="23">
        <v>91.721364607175673</v>
      </c>
      <c r="H15" s="23">
        <v>92.324579071804578</v>
      </c>
      <c r="I15" s="23">
        <v>93.118267267422453</v>
      </c>
      <c r="J15" s="23">
        <v>92.847858624669499</v>
      </c>
      <c r="K15" s="23">
        <v>93.268880195601781</v>
      </c>
      <c r="L15" s="23">
        <v>93.489054386250316</v>
      </c>
      <c r="M15" s="23">
        <v>92.804913289185208</v>
      </c>
      <c r="N15" s="23">
        <v>93.928355927349287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38</v>
      </c>
      <c r="B17" s="15"/>
      <c r="C17" s="32">
        <f>C10-C13</f>
        <v>9.1062623689540771</v>
      </c>
      <c r="D17" s="32">
        <f t="shared" ref="D17:N17" si="2">D10-D13</f>
        <v>3.3924839340574806</v>
      </c>
      <c r="E17" s="32">
        <f t="shared" si="2"/>
        <v>1.0846603737983287</v>
      </c>
      <c r="F17" s="32">
        <f t="shared" si="2"/>
        <v>-5.648477062852777</v>
      </c>
      <c r="G17" s="32">
        <f t="shared" si="2"/>
        <v>-6.5428392334482623</v>
      </c>
      <c r="H17" s="32">
        <f t="shared" si="2"/>
        <v>-10.136334440504925</v>
      </c>
      <c r="I17" s="32">
        <f t="shared" si="2"/>
        <v>-13.257119859651425</v>
      </c>
      <c r="J17" s="32">
        <f t="shared" si="2"/>
        <v>-15.006847555952277</v>
      </c>
      <c r="K17" s="32">
        <f t="shared" si="2"/>
        <v>-17.564102700567247</v>
      </c>
      <c r="L17" s="32">
        <f t="shared" si="2"/>
        <v>-19.612380190182648</v>
      </c>
      <c r="M17" s="32">
        <f t="shared" si="2"/>
        <v>-19.821446317202458</v>
      </c>
      <c r="N17" s="32">
        <f t="shared" si="2"/>
        <v>-23.545298827523396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68</v>
      </c>
      <c r="B19" s="63"/>
      <c r="C19" s="26">
        <f>SUM(C20:C21)</f>
        <v>895.75035489311574</v>
      </c>
      <c r="D19" s="26">
        <f t="shared" ref="D19:N19" si="3">SUM(D20:D21)</f>
        <v>895.53209946322954</v>
      </c>
      <c r="E19" s="26">
        <f t="shared" si="3"/>
        <v>901.66958845310739</v>
      </c>
      <c r="F19" s="26">
        <f t="shared" si="3"/>
        <v>912.74029631393512</v>
      </c>
      <c r="G19" s="26">
        <f t="shared" si="3"/>
        <v>918.16598437844414</v>
      </c>
      <c r="H19" s="26">
        <f t="shared" si="3"/>
        <v>917.98633294508045</v>
      </c>
      <c r="I19" s="26">
        <f t="shared" si="3"/>
        <v>919.46316923009749</v>
      </c>
      <c r="J19" s="26">
        <f t="shared" si="3"/>
        <v>919.88085404840899</v>
      </c>
      <c r="K19" s="26">
        <f t="shared" si="3"/>
        <v>919.48577768742882</v>
      </c>
      <c r="L19" s="26">
        <f t="shared" si="3"/>
        <v>919.81891074092255</v>
      </c>
      <c r="M19" s="26">
        <f t="shared" si="3"/>
        <v>919.69833250361808</v>
      </c>
      <c r="N19" s="26">
        <f t="shared" si="3"/>
        <v>921.08685414127626</v>
      </c>
    </row>
    <row r="20" spans="1:14" x14ac:dyDescent="0.25">
      <c r="A20" s="60" t="s">
        <v>69</v>
      </c>
      <c r="B20" s="60"/>
      <c r="C20" s="22">
        <v>459.3897840355138</v>
      </c>
      <c r="D20" s="22">
        <v>461.37471775829295</v>
      </c>
      <c r="E20" s="22">
        <v>465.75542162926348</v>
      </c>
      <c r="F20" s="22">
        <v>471.35034153696421</v>
      </c>
      <c r="G20" s="22">
        <v>473.24799356013642</v>
      </c>
      <c r="H20" s="22">
        <v>472.94022663656199</v>
      </c>
      <c r="I20" s="22">
        <v>471.38883758078765</v>
      </c>
      <c r="J20" s="22">
        <v>471.56797349075396</v>
      </c>
      <c r="K20" s="22">
        <v>470.65827422637699</v>
      </c>
      <c r="L20" s="22">
        <v>470.54791285310387</v>
      </c>
      <c r="M20" s="22">
        <v>470.80643989175053</v>
      </c>
      <c r="N20" s="22">
        <v>471.40445009742615</v>
      </c>
    </row>
    <row r="21" spans="1:14" x14ac:dyDescent="0.25">
      <c r="A21" s="27" t="s">
        <v>70</v>
      </c>
      <c r="B21" s="27"/>
      <c r="C21" s="29">
        <v>436.36057085760194</v>
      </c>
      <c r="D21" s="29">
        <v>434.1573817049366</v>
      </c>
      <c r="E21" s="29">
        <v>435.91416682384391</v>
      </c>
      <c r="F21" s="29">
        <v>441.38995477697091</v>
      </c>
      <c r="G21" s="29">
        <v>444.91799081830766</v>
      </c>
      <c r="H21" s="29">
        <v>445.0461063085184</v>
      </c>
      <c r="I21" s="29">
        <v>448.0743316493099</v>
      </c>
      <c r="J21" s="29">
        <v>448.31288055765503</v>
      </c>
      <c r="K21" s="29">
        <v>448.82750346105183</v>
      </c>
      <c r="L21" s="29">
        <v>449.27099788781874</v>
      </c>
      <c r="M21" s="29">
        <v>448.89189261186749</v>
      </c>
      <c r="N21" s="29">
        <v>449.68240404385011</v>
      </c>
    </row>
    <row r="22" spans="1:14" x14ac:dyDescent="0.25">
      <c r="A22" s="63" t="s">
        <v>73</v>
      </c>
      <c r="B22" s="63"/>
      <c r="C22" s="26">
        <f>SUM(C23:C24)</f>
        <v>790.7746228415765</v>
      </c>
      <c r="D22" s="26">
        <f t="shared" ref="D22:N22" si="4">SUM(D23:D24)</f>
        <v>792.66562893497598</v>
      </c>
      <c r="E22" s="26">
        <f t="shared" si="4"/>
        <v>787.97749573265651</v>
      </c>
      <c r="F22" s="26">
        <f t="shared" si="4"/>
        <v>782.74931652323062</v>
      </c>
      <c r="G22" s="26">
        <f t="shared" si="4"/>
        <v>778.31579784007954</v>
      </c>
      <c r="H22" s="26">
        <f t="shared" si="4"/>
        <v>775.58564532196885</v>
      </c>
      <c r="I22" s="26">
        <f t="shared" si="4"/>
        <v>772.87347111719419</v>
      </c>
      <c r="J22" s="26">
        <f t="shared" si="4"/>
        <v>771.50864739460326</v>
      </c>
      <c r="K22" s="26">
        <f t="shared" si="4"/>
        <v>768.60872418725478</v>
      </c>
      <c r="L22" s="26">
        <f t="shared" si="4"/>
        <v>771.16077847375186</v>
      </c>
      <c r="M22" s="26">
        <f t="shared" si="4"/>
        <v>769.44351782533295</v>
      </c>
      <c r="N22" s="26">
        <f t="shared" si="4"/>
        <v>769.56935725247126</v>
      </c>
    </row>
    <row r="23" spans="1:14" x14ac:dyDescent="0.25">
      <c r="A23" s="60" t="s">
        <v>71</v>
      </c>
      <c r="B23" s="60"/>
      <c r="C23" s="23">
        <v>401.71402807759279</v>
      </c>
      <c r="D23" s="22">
        <v>400.67923005144115</v>
      </c>
      <c r="E23" s="22">
        <v>398.56307884410933</v>
      </c>
      <c r="F23" s="22">
        <v>394.77383938097859</v>
      </c>
      <c r="G23" s="22">
        <v>394.44451847877076</v>
      </c>
      <c r="H23" s="22">
        <v>394.39392598765534</v>
      </c>
      <c r="I23" s="22">
        <v>394.11826173802075</v>
      </c>
      <c r="J23" s="22">
        <v>393.79135800673242</v>
      </c>
      <c r="K23" s="22">
        <v>393.4169916221108</v>
      </c>
      <c r="L23" s="22">
        <v>395.53337054784168</v>
      </c>
      <c r="M23" s="22">
        <v>394.38713201710789</v>
      </c>
      <c r="N23" s="22">
        <v>394.52003302713899</v>
      </c>
    </row>
    <row r="24" spans="1:14" x14ac:dyDescent="0.25">
      <c r="A24" s="10" t="s">
        <v>72</v>
      </c>
      <c r="B24" s="10"/>
      <c r="C24" s="23">
        <v>389.06059476398366</v>
      </c>
      <c r="D24" s="23">
        <v>391.98639888353483</v>
      </c>
      <c r="E24" s="23">
        <v>389.41441688854718</v>
      </c>
      <c r="F24" s="23">
        <v>387.97547714225209</v>
      </c>
      <c r="G24" s="23">
        <v>383.87127936130884</v>
      </c>
      <c r="H24" s="23">
        <v>381.19171933431352</v>
      </c>
      <c r="I24" s="23">
        <v>378.75520937917344</v>
      </c>
      <c r="J24" s="23">
        <v>377.71728938787089</v>
      </c>
      <c r="K24" s="23">
        <v>375.19173256514398</v>
      </c>
      <c r="L24" s="23">
        <v>375.62740792591018</v>
      </c>
      <c r="M24" s="23">
        <v>375.05638580822512</v>
      </c>
      <c r="N24" s="23">
        <v>375.04932422533233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39</v>
      </c>
      <c r="B26" s="62"/>
      <c r="C26" s="32">
        <f>C19-C22</f>
        <v>104.97573205153924</v>
      </c>
      <c r="D26" s="32">
        <f t="shared" ref="D26:N26" si="5">D19-D22</f>
        <v>102.86647052825356</v>
      </c>
      <c r="E26" s="32">
        <f t="shared" si="5"/>
        <v>113.69209272045089</v>
      </c>
      <c r="F26" s="32">
        <f t="shared" si="5"/>
        <v>129.9909797907045</v>
      </c>
      <c r="G26" s="32">
        <f t="shared" si="5"/>
        <v>139.8501865383646</v>
      </c>
      <c r="H26" s="32">
        <f t="shared" si="5"/>
        <v>142.40068762311159</v>
      </c>
      <c r="I26" s="32">
        <f t="shared" si="5"/>
        <v>146.58969811290331</v>
      </c>
      <c r="J26" s="32">
        <f t="shared" si="5"/>
        <v>148.37220665380573</v>
      </c>
      <c r="K26" s="32">
        <f t="shared" si="5"/>
        <v>150.87705350017404</v>
      </c>
      <c r="L26" s="32">
        <f t="shared" si="5"/>
        <v>148.65813226717069</v>
      </c>
      <c r="M26" s="32">
        <f t="shared" si="5"/>
        <v>150.25481467828513</v>
      </c>
      <c r="N26" s="32">
        <f t="shared" si="5"/>
        <v>151.517496888805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57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40</v>
      </c>
      <c r="B30" s="62"/>
      <c r="C30" s="32">
        <f>C17+C26+C28</f>
        <v>114.08199442049332</v>
      </c>
      <c r="D30" s="32">
        <f t="shared" ref="D30:N30" si="6">D17+D26+D28</f>
        <v>106.25895446231104</v>
      </c>
      <c r="E30" s="32">
        <f t="shared" si="6"/>
        <v>114.77675309424922</v>
      </c>
      <c r="F30" s="32">
        <f t="shared" si="6"/>
        <v>124.34250272785172</v>
      </c>
      <c r="G30" s="32">
        <f t="shared" si="6"/>
        <v>133.30734730491633</v>
      </c>
      <c r="H30" s="32">
        <f t="shared" si="6"/>
        <v>132.26435318260667</v>
      </c>
      <c r="I30" s="32">
        <f t="shared" si="6"/>
        <v>133.33257825325188</v>
      </c>
      <c r="J30" s="32">
        <f t="shared" si="6"/>
        <v>133.36535909785346</v>
      </c>
      <c r="K30" s="32">
        <f t="shared" si="6"/>
        <v>133.3129507996068</v>
      </c>
      <c r="L30" s="32">
        <f t="shared" si="6"/>
        <v>129.04575207698804</v>
      </c>
      <c r="M30" s="32">
        <f t="shared" si="6"/>
        <v>130.43336836108267</v>
      </c>
      <c r="N30" s="32">
        <f t="shared" si="6"/>
        <v>127.9721980612816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41</v>
      </c>
      <c r="B32" s="59"/>
      <c r="C32" s="21">
        <v>20676.081994420492</v>
      </c>
      <c r="D32" s="21">
        <v>20782.340948882804</v>
      </c>
      <c r="E32" s="21">
        <v>20897.117701977048</v>
      </c>
      <c r="F32" s="21">
        <v>21021.460204704901</v>
      </c>
      <c r="G32" s="21">
        <v>21154.76755200982</v>
      </c>
      <c r="H32" s="21">
        <v>21287.031905192427</v>
      </c>
      <c r="I32" s="21">
        <v>21420.364483445683</v>
      </c>
      <c r="J32" s="21">
        <v>21553.729842543529</v>
      </c>
      <c r="K32" s="21">
        <v>21687.042793343146</v>
      </c>
      <c r="L32" s="21">
        <v>21816.088545420127</v>
      </c>
      <c r="M32" s="21">
        <v>21946.521913781209</v>
      </c>
      <c r="N32" s="21">
        <v>22074.49411184249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42</v>
      </c>
      <c r="B34" s="38"/>
      <c r="C34" s="39">
        <f>(C32/C8)-1</f>
        <v>5.548195429456948E-3</v>
      </c>
      <c r="D34" s="39">
        <f t="shared" ref="D34:N34" si="7">(D32/D8)-1</f>
        <v>5.1392209844682846E-3</v>
      </c>
      <c r="E34" s="39">
        <f t="shared" si="7"/>
        <v>5.522801948854239E-3</v>
      </c>
      <c r="F34" s="39">
        <f t="shared" si="7"/>
        <v>5.950222633626101E-3</v>
      </c>
      <c r="G34" s="39">
        <f t="shared" si="7"/>
        <v>6.3414884602108756E-3</v>
      </c>
      <c r="H34" s="39">
        <f t="shared" si="7"/>
        <v>6.2522243677425315E-3</v>
      </c>
      <c r="I34" s="39">
        <f t="shared" si="7"/>
        <v>6.2635589051158735E-3</v>
      </c>
      <c r="J34" s="39">
        <f t="shared" si="7"/>
        <v>6.2261012972453234E-3</v>
      </c>
      <c r="K34" s="39">
        <f t="shared" si="7"/>
        <v>6.185145298447603E-3</v>
      </c>
      <c r="L34" s="39">
        <f t="shared" si="7"/>
        <v>5.9503618500071909E-3</v>
      </c>
      <c r="M34" s="39">
        <f t="shared" si="7"/>
        <v>5.9787696630184683E-3</v>
      </c>
      <c r="N34" s="39">
        <f t="shared" si="7"/>
        <v>5.8310924420750254E-3</v>
      </c>
    </row>
    <row r="35" spans="1:14" ht="15.75" thickBot="1" x14ac:dyDescent="0.3">
      <c r="A35" s="40" t="s">
        <v>43</v>
      </c>
      <c r="B35" s="41"/>
      <c r="C35" s="42">
        <f>(C32/$C$8)-1</f>
        <v>5.548195429456948E-3</v>
      </c>
      <c r="D35" s="42">
        <f t="shared" ref="D35:N35" si="8">(D32/$C$8)-1</f>
        <v>1.0715929816302205E-2</v>
      </c>
      <c r="E35" s="42">
        <f t="shared" si="8"/>
        <v>1.6297913723229529E-2</v>
      </c>
      <c r="F35" s="42">
        <f t="shared" si="8"/>
        <v>2.2345112571972692E-2</v>
      </c>
      <c r="G35" s="42">
        <f t="shared" si="8"/>
        <v>2.882830230570077E-2</v>
      </c>
      <c r="H35" s="42">
        <f t="shared" si="8"/>
        <v>3.5260767687599781E-2</v>
      </c>
      <c r="I35" s="42">
        <f t="shared" si="8"/>
        <v>4.1745184488166664E-2</v>
      </c>
      <c r="J35" s="42">
        <f t="shared" si="8"/>
        <v>4.8231195532707494E-2</v>
      </c>
      <c r="K35" s="42">
        <f t="shared" si="8"/>
        <v>5.4714657783442533E-2</v>
      </c>
      <c r="L35" s="42">
        <f t="shared" si="8"/>
        <v>6.0990591645760484E-2</v>
      </c>
      <c r="M35" s="42">
        <f t="shared" si="8"/>
        <v>6.7334010007840117E-2</v>
      </c>
      <c r="N35" s="42">
        <f t="shared" si="8"/>
        <v>7.3557733286766291E-2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58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44</v>
      </c>
      <c r="D39" s="36" t="s">
        <v>45</v>
      </c>
      <c r="E39" s="36" t="s">
        <v>46</v>
      </c>
      <c r="F39" s="36" t="s">
        <v>47</v>
      </c>
      <c r="G39" s="36" t="s">
        <v>48</v>
      </c>
      <c r="H39" s="36" t="s">
        <v>49</v>
      </c>
      <c r="I39" s="36" t="s">
        <v>50</v>
      </c>
      <c r="J39" s="36" t="s">
        <v>51</v>
      </c>
      <c r="K39" s="36" t="s">
        <v>52</v>
      </c>
      <c r="L39" s="36" t="s">
        <v>53</v>
      </c>
      <c r="M39" s="36" t="s">
        <v>54</v>
      </c>
      <c r="N39" s="36" t="s">
        <v>55</v>
      </c>
    </row>
    <row r="41" spans="1:14" x14ac:dyDescent="0.25">
      <c r="A41" s="46" t="s">
        <v>59</v>
      </c>
      <c r="B41" s="46"/>
      <c r="C41" s="47">
        <v>1.1095656820650344</v>
      </c>
      <c r="D41" s="47">
        <v>1.1168274302224486</v>
      </c>
      <c r="E41" s="47">
        <v>1.1070723827789366</v>
      </c>
      <c r="F41" s="47">
        <v>1.1043082557805941</v>
      </c>
      <c r="G41" s="47">
        <v>1.1039834270490478</v>
      </c>
      <c r="H41" s="47">
        <v>1.1068204932069545</v>
      </c>
      <c r="I41" s="47">
        <v>1.1108336128553118</v>
      </c>
      <c r="J41" s="47">
        <v>1.1130575618388265</v>
      </c>
      <c r="K41" s="47">
        <v>1.1171328876747866</v>
      </c>
      <c r="L41" s="47">
        <v>1.122997240760484</v>
      </c>
      <c r="M41" s="47">
        <v>1.1266114918370664</v>
      </c>
      <c r="N41" s="47">
        <v>1.1304566550515289</v>
      </c>
    </row>
    <row r="43" spans="1:14" x14ac:dyDescent="0.25">
      <c r="A43" s="48" t="s">
        <v>60</v>
      </c>
      <c r="B43" s="48"/>
      <c r="C43" s="49">
        <v>80.082276259324146</v>
      </c>
      <c r="D43" s="49">
        <v>81.64360732455637</v>
      </c>
      <c r="E43" s="49">
        <v>80.182065314393427</v>
      </c>
      <c r="F43" s="49">
        <v>80.902531872035269</v>
      </c>
      <c r="G43" s="49">
        <v>79.469050779462052</v>
      </c>
      <c r="H43" s="49">
        <v>79.206607728152818</v>
      </c>
      <c r="I43" s="49">
        <v>78.751896269900101</v>
      </c>
      <c r="J43" s="49">
        <v>77.880549159166947</v>
      </c>
      <c r="K43" s="49">
        <v>77.349814657007769</v>
      </c>
      <c r="L43" s="49">
        <v>76.80048169877179</v>
      </c>
      <c r="M43" s="49">
        <v>75.436167496864016</v>
      </c>
      <c r="N43" s="49">
        <v>75.519548140455342</v>
      </c>
    </row>
    <row r="44" spans="1:14" x14ac:dyDescent="0.25">
      <c r="A44" s="19" t="s">
        <v>76</v>
      </c>
      <c r="B44" s="19"/>
      <c r="C44" s="50">
        <v>81.069769310685444</v>
      </c>
      <c r="D44" s="50">
        <v>81.64360732455637</v>
      </c>
      <c r="E44" s="50">
        <v>79.986494405187187</v>
      </c>
      <c r="F44" s="50">
        <v>80.521857836392186</v>
      </c>
      <c r="G44" s="50">
        <v>78.937821656725703</v>
      </c>
      <c r="H44" s="50">
        <v>78.500762960103259</v>
      </c>
      <c r="I44" s="50">
        <v>77.886994151958078</v>
      </c>
      <c r="J44" s="50">
        <v>76.895949313025412</v>
      </c>
      <c r="K44" s="50">
        <v>76.257134233865415</v>
      </c>
      <c r="L44" s="50">
        <v>75.626201645330411</v>
      </c>
      <c r="M44" s="50">
        <v>74.178587476651529</v>
      </c>
      <c r="N44" s="50">
        <v>74.171845294285632</v>
      </c>
    </row>
    <row r="45" spans="1:14" x14ac:dyDescent="0.25">
      <c r="A45" s="51" t="s">
        <v>77</v>
      </c>
      <c r="B45" s="51"/>
      <c r="C45" s="52">
        <v>79.185304796743395</v>
      </c>
      <c r="D45" s="52">
        <v>81.643607324556385</v>
      </c>
      <c r="E45" s="52">
        <v>80.36248120057175</v>
      </c>
      <c r="F45" s="52">
        <v>81.255612585562588</v>
      </c>
      <c r="G45" s="52">
        <v>79.969117059213659</v>
      </c>
      <c r="H45" s="52">
        <v>79.878181065185672</v>
      </c>
      <c r="I45" s="52">
        <v>79.577408595785585</v>
      </c>
      <c r="J45" s="52">
        <v>78.830088908821651</v>
      </c>
      <c r="K45" s="52">
        <v>78.413274520677504</v>
      </c>
      <c r="L45" s="52">
        <v>77.958215564789057</v>
      </c>
      <c r="M45" s="52">
        <v>76.687953218688364</v>
      </c>
      <c r="N45" s="52">
        <v>76.878994622556576</v>
      </c>
    </row>
    <row r="47" spans="1:14" x14ac:dyDescent="0.25">
      <c r="A47" s="48" t="s">
        <v>61</v>
      </c>
      <c r="B47" s="48"/>
      <c r="C47" s="49">
        <v>82.129916460269953</v>
      </c>
      <c r="D47" s="49">
        <v>81.892506373648331</v>
      </c>
      <c r="E47" s="49">
        <v>82.114953457158819</v>
      </c>
      <c r="F47" s="49">
        <v>82.010376403016949</v>
      </c>
      <c r="G47" s="49">
        <v>82.223071281772931</v>
      </c>
      <c r="H47" s="49">
        <v>82.253331554277466</v>
      </c>
      <c r="I47" s="49">
        <v>82.322733325667059</v>
      </c>
      <c r="J47" s="49">
        <v>82.452396906237581</v>
      </c>
      <c r="K47" s="49">
        <v>82.53257242088813</v>
      </c>
      <c r="L47" s="49">
        <v>82.6125719935917</v>
      </c>
      <c r="M47" s="49">
        <v>82.821497995674775</v>
      </c>
      <c r="N47" s="49">
        <v>82.803818777290246</v>
      </c>
    </row>
    <row r="48" spans="1:14" x14ac:dyDescent="0.25">
      <c r="A48" s="19" t="s">
        <v>74</v>
      </c>
      <c r="B48" s="19"/>
      <c r="C48" s="50">
        <v>80.104225416965789</v>
      </c>
      <c r="D48" s="50">
        <v>80.013530159975872</v>
      </c>
      <c r="E48" s="50">
        <v>80.275182617834332</v>
      </c>
      <c r="F48" s="50">
        <v>80.18958099072745</v>
      </c>
      <c r="G48" s="50">
        <v>80.441957121354875</v>
      </c>
      <c r="H48" s="50">
        <v>80.50860014138128</v>
      </c>
      <c r="I48" s="50">
        <v>80.602753453851193</v>
      </c>
      <c r="J48" s="50">
        <v>80.760356883751555</v>
      </c>
      <c r="K48" s="50">
        <v>80.861737594258031</v>
      </c>
      <c r="L48" s="50">
        <v>80.965629803870428</v>
      </c>
      <c r="M48" s="50">
        <v>81.203444437638694</v>
      </c>
      <c r="N48" s="50">
        <v>81.200539357031559</v>
      </c>
    </row>
    <row r="49" spans="1:14" x14ac:dyDescent="0.25">
      <c r="A49" s="51" t="s">
        <v>75</v>
      </c>
      <c r="B49" s="51"/>
      <c r="C49" s="52">
        <v>84.013980500617052</v>
      </c>
      <c r="D49" s="52">
        <v>83.676220676738652</v>
      </c>
      <c r="E49" s="52">
        <v>83.862409858897763</v>
      </c>
      <c r="F49" s="52">
        <v>83.747475781069497</v>
      </c>
      <c r="G49" s="52">
        <v>83.934426926334027</v>
      </c>
      <c r="H49" s="52">
        <v>83.956238820839957</v>
      </c>
      <c r="I49" s="52">
        <v>84.007479662134813</v>
      </c>
      <c r="J49" s="52">
        <v>84.117920661723332</v>
      </c>
      <c r="K49" s="52">
        <v>84.181143247161287</v>
      </c>
      <c r="L49" s="52">
        <v>84.250086951377043</v>
      </c>
      <c r="M49" s="52">
        <v>84.433045188359401</v>
      </c>
      <c r="N49" s="52">
        <v>84.408741909752621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79</v>
      </c>
    </row>
    <row r="53" spans="1:14" x14ac:dyDescent="0.25">
      <c r="A53" s="54" t="s">
        <v>80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35</v>
      </c>
      <c r="B1" s="56"/>
      <c r="C1" s="56"/>
      <c r="D1" s="56"/>
      <c r="E1" s="56"/>
    </row>
    <row r="2" spans="1:14" x14ac:dyDescent="0.25">
      <c r="A2" s="57" t="s">
        <v>105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34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44</v>
      </c>
      <c r="D6" s="36" t="s">
        <v>45</v>
      </c>
      <c r="E6" s="36" t="s">
        <v>46</v>
      </c>
      <c r="F6" s="36" t="s">
        <v>47</v>
      </c>
      <c r="G6" s="36" t="s">
        <v>48</v>
      </c>
      <c r="H6" s="36" t="s">
        <v>49</v>
      </c>
      <c r="I6" s="36" t="s">
        <v>50</v>
      </c>
      <c r="J6" s="36" t="s">
        <v>51</v>
      </c>
      <c r="K6" s="36" t="s">
        <v>52</v>
      </c>
      <c r="L6" s="36" t="s">
        <v>53</v>
      </c>
      <c r="M6" s="36" t="s">
        <v>54</v>
      </c>
      <c r="N6" s="36" t="s">
        <v>55</v>
      </c>
    </row>
    <row r="7" spans="1:14" ht="15.75" thickBot="1" x14ac:dyDescent="0.3"/>
    <row r="8" spans="1:14" ht="16.5" thickTop="1" thickBot="1" x14ac:dyDescent="0.3">
      <c r="A8" s="59" t="s">
        <v>37</v>
      </c>
      <c r="B8" s="59"/>
      <c r="C8" s="21">
        <v>16008</v>
      </c>
      <c r="D8" s="21">
        <v>15953.689149713622</v>
      </c>
      <c r="E8" s="21">
        <v>15893.548706304471</v>
      </c>
      <c r="F8" s="21">
        <v>15842.226437028781</v>
      </c>
      <c r="G8" s="21">
        <v>15805.213733599447</v>
      </c>
      <c r="H8" s="21">
        <v>15777.530379320904</v>
      </c>
      <c r="I8" s="21">
        <v>15749.720706911061</v>
      </c>
      <c r="J8" s="21">
        <v>15723.501831347794</v>
      </c>
      <c r="K8" s="21">
        <v>15698.941064022283</v>
      </c>
      <c r="L8" s="21">
        <v>15673.761772205165</v>
      </c>
      <c r="M8" s="21">
        <v>15647.614491449904</v>
      </c>
      <c r="N8" s="21">
        <v>15620.820210388494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62</v>
      </c>
      <c r="B10" s="25"/>
      <c r="C10" s="26">
        <f>SUM(C11:C12)</f>
        <v>185.98576473940821</v>
      </c>
      <c r="D10" s="26">
        <f t="shared" ref="D10:N10" si="0">SUM(D11:D12)</f>
        <v>185.43876798819602</v>
      </c>
      <c r="E10" s="26">
        <f t="shared" si="0"/>
        <v>181.36912914553028</v>
      </c>
      <c r="F10" s="26">
        <f t="shared" si="0"/>
        <v>178.0152530403374</v>
      </c>
      <c r="G10" s="26">
        <f t="shared" si="0"/>
        <v>174.78612360533194</v>
      </c>
      <c r="H10" s="26">
        <f t="shared" si="0"/>
        <v>171.78563972744141</v>
      </c>
      <c r="I10" s="26">
        <f t="shared" si="0"/>
        <v>168.64498841583028</v>
      </c>
      <c r="J10" s="26">
        <f t="shared" si="0"/>
        <v>165.15414411528974</v>
      </c>
      <c r="K10" s="26">
        <f t="shared" si="0"/>
        <v>161.9914867862351</v>
      </c>
      <c r="L10" s="26">
        <f t="shared" si="0"/>
        <v>159.19599836673788</v>
      </c>
      <c r="M10" s="26">
        <f t="shared" si="0"/>
        <v>156.20877449621455</v>
      </c>
      <c r="N10" s="26">
        <f t="shared" si="0"/>
        <v>153.49083213911476</v>
      </c>
    </row>
    <row r="11" spans="1:14" x14ac:dyDescent="0.25">
      <c r="A11" s="20" t="s">
        <v>63</v>
      </c>
      <c r="B11" s="18"/>
      <c r="C11" s="22">
        <v>95.075410312522635</v>
      </c>
      <c r="D11" s="22">
        <v>94.951664950103819</v>
      </c>
      <c r="E11" s="22">
        <v>92.906058718029726</v>
      </c>
      <c r="F11" s="22">
        <v>91.059220748470452</v>
      </c>
      <c r="G11" s="22">
        <v>89.587685776185822</v>
      </c>
      <c r="H11" s="22">
        <v>87.913827389925885</v>
      </c>
      <c r="I11" s="22">
        <v>86.439215879040361</v>
      </c>
      <c r="J11" s="22">
        <v>84.518718288599175</v>
      </c>
      <c r="K11" s="22">
        <v>82.991454411172043</v>
      </c>
      <c r="L11" s="22">
        <v>81.421422259565801</v>
      </c>
      <c r="M11" s="22">
        <v>79.978892542061843</v>
      </c>
      <c r="N11" s="22">
        <v>78.670407575324788</v>
      </c>
    </row>
    <row r="12" spans="1:14" x14ac:dyDescent="0.25">
      <c r="A12" s="27" t="s">
        <v>64</v>
      </c>
      <c r="B12" s="28"/>
      <c r="C12" s="29">
        <v>90.910354426885576</v>
      </c>
      <c r="D12" s="29">
        <v>90.487103038092201</v>
      </c>
      <c r="E12" s="29">
        <v>88.463070427500554</v>
      </c>
      <c r="F12" s="29">
        <v>86.956032291866947</v>
      </c>
      <c r="G12" s="29">
        <v>85.198437829146116</v>
      </c>
      <c r="H12" s="29">
        <v>83.871812337515522</v>
      </c>
      <c r="I12" s="29">
        <v>82.205772536789922</v>
      </c>
      <c r="J12" s="29">
        <v>80.635425826690565</v>
      </c>
      <c r="K12" s="29">
        <v>79.000032375063057</v>
      </c>
      <c r="L12" s="29">
        <v>77.774576107172081</v>
      </c>
      <c r="M12" s="29">
        <v>76.229881954152702</v>
      </c>
      <c r="N12" s="29">
        <v>74.82042456378997</v>
      </c>
    </row>
    <row r="13" spans="1:14" x14ac:dyDescent="0.25">
      <c r="A13" s="33" t="s">
        <v>65</v>
      </c>
      <c r="B13" s="18"/>
      <c r="C13" s="26">
        <f>SUM(C14:C15)</f>
        <v>188.35980387006799</v>
      </c>
      <c r="D13" s="26">
        <f t="shared" ref="D13:N13" si="1">SUM(D14:D15)</f>
        <v>190.75845817545544</v>
      </c>
      <c r="E13" s="26">
        <f t="shared" si="1"/>
        <v>185.83300343654352</v>
      </c>
      <c r="F13" s="26">
        <f t="shared" si="1"/>
        <v>186.99366877472838</v>
      </c>
      <c r="G13" s="26">
        <f t="shared" si="1"/>
        <v>181.83829767491198</v>
      </c>
      <c r="H13" s="26">
        <f t="shared" si="1"/>
        <v>179.85091999983911</v>
      </c>
      <c r="I13" s="26">
        <f t="shared" si="1"/>
        <v>177.72767977844438</v>
      </c>
      <c r="J13" s="26">
        <f t="shared" si="1"/>
        <v>175.03948689320438</v>
      </c>
      <c r="K13" s="26">
        <f t="shared" si="1"/>
        <v>173.16022935589734</v>
      </c>
      <c r="L13" s="26">
        <f t="shared" si="1"/>
        <v>171.76180447623028</v>
      </c>
      <c r="M13" s="26">
        <f t="shared" si="1"/>
        <v>168.69015303890208</v>
      </c>
      <c r="N13" s="26">
        <f t="shared" si="1"/>
        <v>169.63743835835587</v>
      </c>
    </row>
    <row r="14" spans="1:14" x14ac:dyDescent="0.25">
      <c r="A14" s="20" t="s">
        <v>66</v>
      </c>
      <c r="B14" s="18"/>
      <c r="C14" s="22">
        <v>89.208689446727604</v>
      </c>
      <c r="D14" s="22">
        <v>89.300397030866463</v>
      </c>
      <c r="E14" s="22">
        <v>87.279806483572884</v>
      </c>
      <c r="F14" s="22">
        <v>88.083174817595136</v>
      </c>
      <c r="G14" s="22">
        <v>86.432057345103615</v>
      </c>
      <c r="H14" s="22">
        <v>85.814209013092622</v>
      </c>
      <c r="I14" s="22">
        <v>85.128034880337438</v>
      </c>
      <c r="J14" s="22">
        <v>84.266200273053101</v>
      </c>
      <c r="K14" s="22">
        <v>83.883391118661208</v>
      </c>
      <c r="L14" s="22">
        <v>83.581104118250138</v>
      </c>
      <c r="M14" s="22">
        <v>82.623164964693615</v>
      </c>
      <c r="N14" s="22">
        <v>83.401227640143048</v>
      </c>
    </row>
    <row r="15" spans="1:14" x14ac:dyDescent="0.25">
      <c r="A15" s="10" t="s">
        <v>67</v>
      </c>
      <c r="B15" s="12"/>
      <c r="C15" s="23">
        <v>99.151114423340374</v>
      </c>
      <c r="D15" s="23">
        <v>101.45806114458898</v>
      </c>
      <c r="E15" s="23">
        <v>98.553196952970637</v>
      </c>
      <c r="F15" s="23">
        <v>98.910493957133241</v>
      </c>
      <c r="G15" s="23">
        <v>95.406240329808384</v>
      </c>
      <c r="H15" s="23">
        <v>94.036710986746485</v>
      </c>
      <c r="I15" s="23">
        <v>92.599644898106945</v>
      </c>
      <c r="J15" s="23">
        <v>90.773286620151282</v>
      </c>
      <c r="K15" s="23">
        <v>89.276838237236149</v>
      </c>
      <c r="L15" s="23">
        <v>88.180700357980129</v>
      </c>
      <c r="M15" s="23">
        <v>86.066988074208467</v>
      </c>
      <c r="N15" s="23">
        <v>86.236210718212817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38</v>
      </c>
      <c r="B17" s="15"/>
      <c r="C17" s="32">
        <f>C10-C13</f>
        <v>-2.3740391306597814</v>
      </c>
      <c r="D17" s="32">
        <f t="shared" ref="D17:N17" si="2">D10-D13</f>
        <v>-5.3196901872594253</v>
      </c>
      <c r="E17" s="32">
        <f t="shared" si="2"/>
        <v>-4.4638742910132407</v>
      </c>
      <c r="F17" s="32">
        <f t="shared" si="2"/>
        <v>-8.9784157343909783</v>
      </c>
      <c r="G17" s="32">
        <f t="shared" si="2"/>
        <v>-7.0521740695800474</v>
      </c>
      <c r="H17" s="32">
        <f t="shared" si="2"/>
        <v>-8.0652802723977004</v>
      </c>
      <c r="I17" s="32">
        <f t="shared" si="2"/>
        <v>-9.0826913626140993</v>
      </c>
      <c r="J17" s="32">
        <f t="shared" si="2"/>
        <v>-9.8853427779146443</v>
      </c>
      <c r="K17" s="32">
        <f t="shared" si="2"/>
        <v>-11.168742569662243</v>
      </c>
      <c r="L17" s="32">
        <f t="shared" si="2"/>
        <v>-12.565806109492399</v>
      </c>
      <c r="M17" s="32">
        <f t="shared" si="2"/>
        <v>-12.481378542687537</v>
      </c>
      <c r="N17" s="32">
        <f t="shared" si="2"/>
        <v>-16.146606219241107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68</v>
      </c>
      <c r="B19" s="63"/>
      <c r="C19" s="26">
        <f>SUM(C20:C21)</f>
        <v>754.79655769969702</v>
      </c>
      <c r="D19" s="26">
        <f t="shared" ref="D19:N19" si="3">SUM(D20:D21)</f>
        <v>752.89487064711682</v>
      </c>
      <c r="E19" s="26">
        <f t="shared" si="3"/>
        <v>757.0298405411412</v>
      </c>
      <c r="F19" s="26">
        <f t="shared" si="3"/>
        <v>766.57364094961326</v>
      </c>
      <c r="G19" s="26">
        <f t="shared" si="3"/>
        <v>770.57771537536917</v>
      </c>
      <c r="H19" s="26">
        <f t="shared" si="3"/>
        <v>771.26609348036436</v>
      </c>
      <c r="I19" s="26">
        <f t="shared" si="3"/>
        <v>772.51446636648393</v>
      </c>
      <c r="J19" s="26">
        <f t="shared" si="3"/>
        <v>773.70861488204423</v>
      </c>
      <c r="K19" s="26">
        <f t="shared" si="3"/>
        <v>774.2145837464866</v>
      </c>
      <c r="L19" s="26">
        <f t="shared" si="3"/>
        <v>774.09089353846787</v>
      </c>
      <c r="M19" s="26">
        <f t="shared" si="3"/>
        <v>773.42141519379527</v>
      </c>
      <c r="N19" s="26">
        <f t="shared" si="3"/>
        <v>774.67865925836202</v>
      </c>
    </row>
    <row r="20" spans="1:14" x14ac:dyDescent="0.25">
      <c r="A20" s="60" t="s">
        <v>69</v>
      </c>
      <c r="B20" s="60"/>
      <c r="C20" s="22">
        <v>387.70994961907365</v>
      </c>
      <c r="D20" s="22">
        <v>387.90598724843466</v>
      </c>
      <c r="E20" s="22">
        <v>390.95100567649308</v>
      </c>
      <c r="F20" s="22">
        <v>395.92204363280655</v>
      </c>
      <c r="G20" s="22">
        <v>397.42071331308193</v>
      </c>
      <c r="H20" s="22">
        <v>397.35541560202313</v>
      </c>
      <c r="I20" s="22">
        <v>396.15489188213144</v>
      </c>
      <c r="J20" s="22">
        <v>396.72314159833104</v>
      </c>
      <c r="K20" s="22">
        <v>396.54079345605891</v>
      </c>
      <c r="L20" s="22">
        <v>396.26089585530997</v>
      </c>
      <c r="M20" s="22">
        <v>396.06554028855987</v>
      </c>
      <c r="N20" s="22">
        <v>396.97993824579873</v>
      </c>
    </row>
    <row r="21" spans="1:14" x14ac:dyDescent="0.25">
      <c r="A21" s="27" t="s">
        <v>70</v>
      </c>
      <c r="B21" s="27"/>
      <c r="C21" s="29">
        <v>367.08660808062336</v>
      </c>
      <c r="D21" s="29">
        <v>364.98888339868216</v>
      </c>
      <c r="E21" s="29">
        <v>366.07883486464812</v>
      </c>
      <c r="F21" s="29">
        <v>370.65159731680671</v>
      </c>
      <c r="G21" s="29">
        <v>373.15700206228723</v>
      </c>
      <c r="H21" s="29">
        <v>373.91067787834129</v>
      </c>
      <c r="I21" s="29">
        <v>376.35957448435244</v>
      </c>
      <c r="J21" s="29">
        <v>376.98547328371325</v>
      </c>
      <c r="K21" s="29">
        <v>377.67379029042763</v>
      </c>
      <c r="L21" s="29">
        <v>377.8299976831579</v>
      </c>
      <c r="M21" s="29">
        <v>377.3558749052354</v>
      </c>
      <c r="N21" s="29">
        <v>377.69872101256328</v>
      </c>
    </row>
    <row r="22" spans="1:14" x14ac:dyDescent="0.25">
      <c r="A22" s="63" t="s">
        <v>73</v>
      </c>
      <c r="B22" s="63"/>
      <c r="C22" s="26">
        <f>SUM(C23:C24)</f>
        <v>806.73336885541426</v>
      </c>
      <c r="D22" s="26">
        <f t="shared" ref="D22:N22" si="4">SUM(D23:D24)</f>
        <v>807.71562386900973</v>
      </c>
      <c r="E22" s="26">
        <f t="shared" si="4"/>
        <v>803.88823552581789</v>
      </c>
      <c r="F22" s="26">
        <f t="shared" si="4"/>
        <v>794.60792864455107</v>
      </c>
      <c r="G22" s="26">
        <f t="shared" si="4"/>
        <v>791.20889558433646</v>
      </c>
      <c r="H22" s="26">
        <f t="shared" si="4"/>
        <v>791.01048561780999</v>
      </c>
      <c r="I22" s="26">
        <f t="shared" si="4"/>
        <v>789.65065056713956</v>
      </c>
      <c r="J22" s="26">
        <f t="shared" si="4"/>
        <v>788.38403942963782</v>
      </c>
      <c r="K22" s="26">
        <f t="shared" si="4"/>
        <v>788.22513299394018</v>
      </c>
      <c r="L22" s="26">
        <f t="shared" si="4"/>
        <v>787.67236818423953</v>
      </c>
      <c r="M22" s="26">
        <f t="shared" si="4"/>
        <v>787.73431771251944</v>
      </c>
      <c r="N22" s="26">
        <f t="shared" si="4"/>
        <v>786.73851579496682</v>
      </c>
    </row>
    <row r="23" spans="1:14" x14ac:dyDescent="0.25">
      <c r="A23" s="60" t="s">
        <v>71</v>
      </c>
      <c r="B23" s="60"/>
      <c r="C23" s="23">
        <v>398.40394639699639</v>
      </c>
      <c r="D23" s="22">
        <v>396.93523436271556</v>
      </c>
      <c r="E23" s="22">
        <v>394.59232307761329</v>
      </c>
      <c r="F23" s="22">
        <v>389.25647515805628</v>
      </c>
      <c r="G23" s="22">
        <v>389.15157407997776</v>
      </c>
      <c r="H23" s="22">
        <v>389.32443881005531</v>
      </c>
      <c r="I23" s="22">
        <v>389.92535035546354</v>
      </c>
      <c r="J23" s="22">
        <v>389.47648266622537</v>
      </c>
      <c r="K23" s="22">
        <v>390.1341043093654</v>
      </c>
      <c r="L23" s="22">
        <v>389.88369712511872</v>
      </c>
      <c r="M23" s="22">
        <v>389.82699565960803</v>
      </c>
      <c r="N23" s="22">
        <v>389.6659092177045</v>
      </c>
    </row>
    <row r="24" spans="1:14" x14ac:dyDescent="0.25">
      <c r="A24" s="10" t="s">
        <v>72</v>
      </c>
      <c r="B24" s="10"/>
      <c r="C24" s="23">
        <v>408.32942245841792</v>
      </c>
      <c r="D24" s="23">
        <v>410.78038950629423</v>
      </c>
      <c r="E24" s="23">
        <v>409.29591244820466</v>
      </c>
      <c r="F24" s="23">
        <v>405.35145348649473</v>
      </c>
      <c r="G24" s="23">
        <v>402.05732150435875</v>
      </c>
      <c r="H24" s="23">
        <v>401.68604680775468</v>
      </c>
      <c r="I24" s="23">
        <v>399.72530021167603</v>
      </c>
      <c r="J24" s="23">
        <v>398.90755676341252</v>
      </c>
      <c r="K24" s="23">
        <v>398.09102868457478</v>
      </c>
      <c r="L24" s="23">
        <v>397.78867105912082</v>
      </c>
      <c r="M24" s="23">
        <v>397.90732205291135</v>
      </c>
      <c r="N24" s="23">
        <v>397.07260657726238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39</v>
      </c>
      <c r="B26" s="62"/>
      <c r="C26" s="32">
        <f>C19-C22</f>
        <v>-51.936811155717237</v>
      </c>
      <c r="D26" s="32">
        <f t="shared" ref="D26:N26" si="5">D19-D22</f>
        <v>-54.820753221892915</v>
      </c>
      <c r="E26" s="32">
        <f t="shared" si="5"/>
        <v>-46.858394984676693</v>
      </c>
      <c r="F26" s="32">
        <f t="shared" si="5"/>
        <v>-28.034287694937802</v>
      </c>
      <c r="G26" s="32">
        <f t="shared" si="5"/>
        <v>-20.631180208967294</v>
      </c>
      <c r="H26" s="32">
        <f t="shared" si="5"/>
        <v>-19.744392137445629</v>
      </c>
      <c r="I26" s="32">
        <f t="shared" si="5"/>
        <v>-17.136184200655634</v>
      </c>
      <c r="J26" s="32">
        <f t="shared" si="5"/>
        <v>-14.675424547593593</v>
      </c>
      <c r="K26" s="32">
        <f t="shared" si="5"/>
        <v>-14.010549247453582</v>
      </c>
      <c r="L26" s="32">
        <f t="shared" si="5"/>
        <v>-13.581474645771664</v>
      </c>
      <c r="M26" s="32">
        <f t="shared" si="5"/>
        <v>-14.312902518724172</v>
      </c>
      <c r="N26" s="32">
        <f t="shared" si="5"/>
        <v>-12.059856536604798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57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40</v>
      </c>
      <c r="B30" s="62"/>
      <c r="C30" s="32">
        <f>C17+C26+C28</f>
        <v>-54.310850286377018</v>
      </c>
      <c r="D30" s="32">
        <f t="shared" ref="D30:N30" si="6">D17+D26+D28</f>
        <v>-60.14044340915234</v>
      </c>
      <c r="E30" s="32">
        <f t="shared" si="6"/>
        <v>-51.322269275689933</v>
      </c>
      <c r="F30" s="32">
        <f t="shared" si="6"/>
        <v>-37.012703429328781</v>
      </c>
      <c r="G30" s="32">
        <f t="shared" si="6"/>
        <v>-27.683354278547341</v>
      </c>
      <c r="H30" s="32">
        <f t="shared" si="6"/>
        <v>-27.80967240984333</v>
      </c>
      <c r="I30" s="32">
        <f t="shared" si="6"/>
        <v>-26.218875563269734</v>
      </c>
      <c r="J30" s="32">
        <f t="shared" si="6"/>
        <v>-24.560767325508237</v>
      </c>
      <c r="K30" s="32">
        <f t="shared" si="6"/>
        <v>-25.179291817115825</v>
      </c>
      <c r="L30" s="32">
        <f t="shared" si="6"/>
        <v>-26.147280755264063</v>
      </c>
      <c r="M30" s="32">
        <f t="shared" si="6"/>
        <v>-26.794281061411709</v>
      </c>
      <c r="N30" s="32">
        <f t="shared" si="6"/>
        <v>-28.206462755845905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41</v>
      </c>
      <c r="B32" s="59"/>
      <c r="C32" s="21">
        <v>15953.689149713622</v>
      </c>
      <c r="D32" s="21">
        <v>15893.548706304471</v>
      </c>
      <c r="E32" s="21">
        <v>15842.226437028781</v>
      </c>
      <c r="F32" s="21">
        <v>15805.213733599447</v>
      </c>
      <c r="G32" s="21">
        <v>15777.530379320904</v>
      </c>
      <c r="H32" s="21">
        <v>15749.720706911061</v>
      </c>
      <c r="I32" s="21">
        <v>15723.501831347794</v>
      </c>
      <c r="J32" s="21">
        <v>15698.941064022283</v>
      </c>
      <c r="K32" s="21">
        <v>15673.761772205165</v>
      </c>
      <c r="L32" s="21">
        <v>15647.614491449904</v>
      </c>
      <c r="M32" s="21">
        <v>15620.820210388494</v>
      </c>
      <c r="N32" s="21">
        <v>15592.613747632648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42</v>
      </c>
      <c r="B34" s="38"/>
      <c r="C34" s="39">
        <f>(C32/C8)-1</f>
        <v>-3.3927317770101606E-3</v>
      </c>
      <c r="D34" s="39">
        <f t="shared" ref="D34:N34" si="7">(D32/D8)-1</f>
        <v>-3.7696888064432388E-3</v>
      </c>
      <c r="E34" s="39">
        <f t="shared" si="7"/>
        <v>-3.22912586887103E-3</v>
      </c>
      <c r="F34" s="39">
        <f t="shared" si="7"/>
        <v>-2.3363321801046499E-3</v>
      </c>
      <c r="G34" s="39">
        <f t="shared" si="7"/>
        <v>-1.7515330539119578E-3</v>
      </c>
      <c r="H34" s="39">
        <f t="shared" si="7"/>
        <v>-1.7626125091346756E-3</v>
      </c>
      <c r="I34" s="39">
        <f t="shared" si="7"/>
        <v>-1.66472003225826E-3</v>
      </c>
      <c r="J34" s="39">
        <f t="shared" si="7"/>
        <v>-1.5620418141552017E-3</v>
      </c>
      <c r="K34" s="39">
        <f t="shared" si="7"/>
        <v>-1.6038847279210566E-3</v>
      </c>
      <c r="L34" s="39">
        <f t="shared" si="7"/>
        <v>-1.6682198654843772E-3</v>
      </c>
      <c r="M34" s="39">
        <f t="shared" si="7"/>
        <v>-1.7123556485910685E-3</v>
      </c>
      <c r="N34" s="39">
        <f t="shared" si="7"/>
        <v>-1.8056966520291207E-3</v>
      </c>
    </row>
    <row r="35" spans="1:14" ht="15.75" thickBot="1" x14ac:dyDescent="0.3">
      <c r="A35" s="40" t="s">
        <v>43</v>
      </c>
      <c r="B35" s="41"/>
      <c r="C35" s="42">
        <f>(C32/$C$8)-1</f>
        <v>-3.3927317770101606E-3</v>
      </c>
      <c r="D35" s="42">
        <f t="shared" ref="D35:N35" si="8">(D32/$C$8)-1</f>
        <v>-7.1496310404502994E-3</v>
      </c>
      <c r="E35" s="42">
        <f t="shared" si="8"/>
        <v>-1.0355669850775739E-2</v>
      </c>
      <c r="F35" s="42">
        <f t="shared" si="8"/>
        <v>-1.2667807746161497E-2</v>
      </c>
      <c r="G35" s="42">
        <f t="shared" si="8"/>
        <v>-1.4397152716085437E-2</v>
      </c>
      <c r="H35" s="42">
        <f t="shared" si="8"/>
        <v>-1.6134388623746831E-2</v>
      </c>
      <c r="I35" s="42">
        <f t="shared" si="8"/>
        <v>-1.7772249416054819E-2</v>
      </c>
      <c r="J35" s="42">
        <f t="shared" si="8"/>
        <v>-1.9306530233490604E-2</v>
      </c>
      <c r="K35" s="42">
        <f t="shared" si="8"/>
        <v>-2.0879449512420933E-2</v>
      </c>
      <c r="L35" s="42">
        <f t="shared" si="8"/>
        <v>-2.2512837865448332E-2</v>
      </c>
      <c r="M35" s="42">
        <f t="shared" si="8"/>
        <v>-2.418664352895461E-2</v>
      </c>
      <c r="N35" s="42">
        <f t="shared" si="8"/>
        <v>-2.5948666439739698E-2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58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44</v>
      </c>
      <c r="D39" s="36" t="s">
        <v>45</v>
      </c>
      <c r="E39" s="36" t="s">
        <v>46</v>
      </c>
      <c r="F39" s="36" t="s">
        <v>47</v>
      </c>
      <c r="G39" s="36" t="s">
        <v>48</v>
      </c>
      <c r="H39" s="36" t="s">
        <v>49</v>
      </c>
      <c r="I39" s="36" t="s">
        <v>50</v>
      </c>
      <c r="J39" s="36" t="s">
        <v>51</v>
      </c>
      <c r="K39" s="36" t="s">
        <v>52</v>
      </c>
      <c r="L39" s="36" t="s">
        <v>53</v>
      </c>
      <c r="M39" s="36" t="s">
        <v>54</v>
      </c>
      <c r="N39" s="36" t="s">
        <v>55</v>
      </c>
    </row>
    <row r="41" spans="1:14" x14ac:dyDescent="0.25">
      <c r="A41" s="46" t="s">
        <v>59</v>
      </c>
      <c r="B41" s="46"/>
      <c r="C41" s="47">
        <v>1.3483657373658335</v>
      </c>
      <c r="D41" s="47">
        <v>1.3575688344086145</v>
      </c>
      <c r="E41" s="47">
        <v>1.3458529578657679</v>
      </c>
      <c r="F41" s="47">
        <v>1.3432292538937638</v>
      </c>
      <c r="G41" s="47">
        <v>1.3433875205762373</v>
      </c>
      <c r="H41" s="47">
        <v>1.3470303550516141</v>
      </c>
      <c r="I41" s="47">
        <v>1.3524505821190143</v>
      </c>
      <c r="J41" s="47">
        <v>1.3552921765885355</v>
      </c>
      <c r="K41" s="47">
        <v>1.3608823755518484</v>
      </c>
      <c r="L41" s="47">
        <v>1.3684668987295738</v>
      </c>
      <c r="M41" s="47">
        <v>1.3731147886999948</v>
      </c>
      <c r="N41" s="47">
        <v>1.3780695344090359</v>
      </c>
    </row>
    <row r="43" spans="1:14" x14ac:dyDescent="0.25">
      <c r="A43" s="48" t="s">
        <v>60</v>
      </c>
      <c r="B43" s="48"/>
      <c r="C43" s="49">
        <v>115.53742281347441</v>
      </c>
      <c r="D43" s="49">
        <v>117.81482575948642</v>
      </c>
      <c r="E43" s="49">
        <v>115.70689755376759</v>
      </c>
      <c r="F43" s="49">
        <v>116.73626585746395</v>
      </c>
      <c r="G43" s="49">
        <v>114.65265523716333</v>
      </c>
      <c r="H43" s="49">
        <v>114.24459838377942</v>
      </c>
      <c r="I43" s="49">
        <v>113.54981315251072</v>
      </c>
      <c r="J43" s="49">
        <v>112.24490565914785</v>
      </c>
      <c r="K43" s="49">
        <v>111.40639818520087</v>
      </c>
      <c r="L43" s="49">
        <v>110.54217847811323</v>
      </c>
      <c r="M43" s="49">
        <v>108.51293343524959</v>
      </c>
      <c r="N43" s="49">
        <v>108.5591199538286</v>
      </c>
    </row>
    <row r="44" spans="1:14" x14ac:dyDescent="0.25">
      <c r="A44" s="19" t="s">
        <v>76</v>
      </c>
      <c r="B44" s="19"/>
      <c r="C44" s="50">
        <v>116.98250024966966</v>
      </c>
      <c r="D44" s="50">
        <v>117.81482575948642</v>
      </c>
      <c r="E44" s="50">
        <v>115.42404148468212</v>
      </c>
      <c r="F44" s="50">
        <v>116.19348169335414</v>
      </c>
      <c r="G44" s="50">
        <v>113.89530043184341</v>
      </c>
      <c r="H44" s="50">
        <v>113.250794840471</v>
      </c>
      <c r="I44" s="50">
        <v>112.35877069676704</v>
      </c>
      <c r="J44" s="50">
        <v>110.89970704073266</v>
      </c>
      <c r="K44" s="50">
        <v>109.9231034483519</v>
      </c>
      <c r="L44" s="50">
        <v>108.95355857007169</v>
      </c>
      <c r="M44" s="50">
        <v>106.82586436364659</v>
      </c>
      <c r="N44" s="50">
        <v>106.77164264598144</v>
      </c>
    </row>
    <row r="45" spans="1:14" x14ac:dyDescent="0.25">
      <c r="A45" s="51" t="s">
        <v>77</v>
      </c>
      <c r="B45" s="51"/>
      <c r="C45" s="52">
        <v>114.26742717627727</v>
      </c>
      <c r="D45" s="52">
        <v>117.81482575948641</v>
      </c>
      <c r="E45" s="52">
        <v>115.95855807339687</v>
      </c>
      <c r="F45" s="52">
        <v>117.22392035461149</v>
      </c>
      <c r="G45" s="52">
        <v>115.34751939184926</v>
      </c>
      <c r="H45" s="52">
        <v>115.16684811254811</v>
      </c>
      <c r="I45" s="52">
        <v>114.66724989482044</v>
      </c>
      <c r="J45" s="52">
        <v>113.52321525072254</v>
      </c>
      <c r="K45" s="52">
        <v>112.8370280653459</v>
      </c>
      <c r="L45" s="52">
        <v>112.09129840759432</v>
      </c>
      <c r="M45" s="52">
        <v>110.18340020443982</v>
      </c>
      <c r="N45" s="52">
        <v>110.34570136341311</v>
      </c>
    </row>
    <row r="47" spans="1:14" x14ac:dyDescent="0.25">
      <c r="A47" s="48" t="s">
        <v>61</v>
      </c>
      <c r="B47" s="48"/>
      <c r="C47" s="49">
        <v>77.641498172693318</v>
      </c>
      <c r="D47" s="49">
        <v>77.433150394559206</v>
      </c>
      <c r="E47" s="49">
        <v>77.672695677816805</v>
      </c>
      <c r="F47" s="49">
        <v>77.573065858487226</v>
      </c>
      <c r="G47" s="49">
        <v>77.796894920379373</v>
      </c>
      <c r="H47" s="49">
        <v>77.846768303365295</v>
      </c>
      <c r="I47" s="49">
        <v>77.926491620340684</v>
      </c>
      <c r="J47" s="49">
        <v>78.067736771720178</v>
      </c>
      <c r="K47" s="49">
        <v>78.155387407814274</v>
      </c>
      <c r="L47" s="49">
        <v>78.249800216155805</v>
      </c>
      <c r="M47" s="49">
        <v>78.46717566954004</v>
      </c>
      <c r="N47" s="49">
        <v>78.45874202206663</v>
      </c>
    </row>
    <row r="48" spans="1:14" x14ac:dyDescent="0.25">
      <c r="A48" s="19" t="s">
        <v>74</v>
      </c>
      <c r="B48" s="19"/>
      <c r="C48" s="50">
        <v>75.368604218175548</v>
      </c>
      <c r="D48" s="50">
        <v>75.286555078108094</v>
      </c>
      <c r="E48" s="50">
        <v>75.562275424596706</v>
      </c>
      <c r="F48" s="50">
        <v>75.484533270849568</v>
      </c>
      <c r="G48" s="50">
        <v>75.750600600870612</v>
      </c>
      <c r="H48" s="50">
        <v>75.828944614308554</v>
      </c>
      <c r="I48" s="50">
        <v>75.934779218959918</v>
      </c>
      <c r="J48" s="50">
        <v>76.104412131448484</v>
      </c>
      <c r="K48" s="50">
        <v>76.216605115155758</v>
      </c>
      <c r="L48" s="50">
        <v>76.331432384913526</v>
      </c>
      <c r="M48" s="50">
        <v>76.581755553092037</v>
      </c>
      <c r="N48" s="50">
        <v>76.587899049484065</v>
      </c>
    </row>
    <row r="49" spans="1:14" x14ac:dyDescent="0.25">
      <c r="A49" s="51" t="s">
        <v>75</v>
      </c>
      <c r="B49" s="51"/>
      <c r="C49" s="52">
        <v>79.854832605885449</v>
      </c>
      <c r="D49" s="52">
        <v>79.528213111463302</v>
      </c>
      <c r="E49" s="52">
        <v>79.72870410524358</v>
      </c>
      <c r="F49" s="52">
        <v>79.622802242386015</v>
      </c>
      <c r="G49" s="52">
        <v>79.822679004985574</v>
      </c>
      <c r="H49" s="52">
        <v>79.857165467582632</v>
      </c>
      <c r="I49" s="52">
        <v>79.920183329454431</v>
      </c>
      <c r="J49" s="52">
        <v>80.042088334807531</v>
      </c>
      <c r="K49" s="52">
        <v>80.115967094299791</v>
      </c>
      <c r="L49" s="52">
        <v>80.19554626478218</v>
      </c>
      <c r="M49" s="52">
        <v>80.391500251068365</v>
      </c>
      <c r="N49" s="52">
        <v>80.377750791814677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79</v>
      </c>
    </row>
    <row r="53" spans="1:14" x14ac:dyDescent="0.25">
      <c r="A53" s="54" t="s">
        <v>80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28F83C-1DD6-49B9-AAF7-FA6A6FCBC83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543e12e-b41e-4b3f-8a83-41e12152c6a2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ea622ab-6d0b-4c8a-8736-27bd26b1fd5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Contents</vt:lpstr>
      <vt:lpstr>Area Codes</vt:lpstr>
      <vt:lpstr>Aberdeen City</vt:lpstr>
      <vt:lpstr>Airyhal</vt:lpstr>
      <vt:lpstr>BrdgeDon</vt:lpstr>
      <vt:lpstr>DyceBuck</vt:lpstr>
      <vt:lpstr>GeogHarb</vt:lpstr>
      <vt:lpstr>HazleAsh</vt:lpstr>
      <vt:lpstr>HiltWood</vt:lpstr>
      <vt:lpstr>Kincorth</vt:lpstr>
      <vt:lpstr>Kingswel</vt:lpstr>
      <vt:lpstr>LowerDee</vt:lpstr>
      <vt:lpstr>Midstock</vt:lpstr>
      <vt:lpstr>Nrthfild</vt:lpstr>
      <vt:lpstr>Tillydrn</vt:lpstr>
      <vt:lpstr>TorFerry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2020-07-15T14:42:44Z</dcterms:created>
  <dcterms:modified xsi:type="dcterms:W3CDTF">2020-08-13T14:55:21Z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