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1. Publications/2. Summary Tables/"/>
    </mc:Choice>
  </mc:AlternateContent>
  <xr:revisionPtr revIDLastSave="332" documentId="8_{E5517EEE-7DB3-457C-B0E9-A7518853C8E8}" xr6:coauthVersionLast="45" xr6:coauthVersionMax="45" xr10:uidLastSave="{189C9F8D-5754-474E-8A27-48CC595C42FE}"/>
  <bookViews>
    <workbookView xWindow="-120" yWindow="-120" windowWidth="20730" windowHeight="11160" xr2:uid="{C755531B-7A9C-4546-B442-7F0F8920DE0C}"/>
  </bookViews>
  <sheets>
    <sheet name="Contents" sheetId="1" r:id="rId1"/>
    <sheet name="Area Codes" sheetId="2" r:id="rId2"/>
    <sheet name="Aberdeenshire" sheetId="3" r:id="rId3"/>
    <sheet name="AboyneUp" sheetId="4" r:id="rId4"/>
    <sheet name="Banchory" sheetId="5" r:id="rId5"/>
    <sheet name="Banffand" sheetId="6" r:id="rId6"/>
    <sheet name="CentralB" sheetId="7" r:id="rId7"/>
    <sheet name="EastGari" sheetId="8" r:id="rId8"/>
    <sheet name="Ellonand" sheetId="9" r:id="rId9"/>
    <sheet name="Fraserbu" sheetId="10" r:id="rId10"/>
    <sheet name="HuntlySt" sheetId="11" r:id="rId11"/>
    <sheet name="Inveruri" sheetId="12" r:id="rId12"/>
    <sheet name="Mearns" sheetId="13" r:id="rId13"/>
    <sheet name="MidForma" sheetId="14" r:id="rId14"/>
    <sheet name="NorthKin" sheetId="15" r:id="rId15"/>
    <sheet name="PeterNaR" sheetId="16" r:id="rId16"/>
    <sheet name="PeterSaC" sheetId="17" r:id="rId17"/>
    <sheet name="Stonehav" sheetId="18" r:id="rId18"/>
    <sheet name="Troup" sheetId="19" r:id="rId19"/>
    <sheet name="TurriffD" sheetId="20" r:id="rId20"/>
    <sheet name="WestGari" sheetId="21" r:id="rId21"/>
    <sheet name="Westhill" sheetId="22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5" i="22" l="1"/>
  <c r="M35" i="22"/>
  <c r="L35" i="22"/>
  <c r="K35" i="22"/>
  <c r="J35" i="22"/>
  <c r="I35" i="22"/>
  <c r="H35" i="22"/>
  <c r="G35" i="22"/>
  <c r="F35" i="22"/>
  <c r="E35" i="22"/>
  <c r="D35" i="22"/>
  <c r="C35" i="22"/>
  <c r="N34" i="22"/>
  <c r="M34" i="22"/>
  <c r="L34" i="22"/>
  <c r="K34" i="22"/>
  <c r="J34" i="22"/>
  <c r="I34" i="22"/>
  <c r="H34" i="22"/>
  <c r="G34" i="22"/>
  <c r="F34" i="22"/>
  <c r="E34" i="22"/>
  <c r="D34" i="22"/>
  <c r="C34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N19" i="22"/>
  <c r="N26" i="22" s="1"/>
  <c r="M19" i="22"/>
  <c r="M26" i="22" s="1"/>
  <c r="L19" i="22"/>
  <c r="L26" i="22" s="1"/>
  <c r="K19" i="22"/>
  <c r="K26" i="22" s="1"/>
  <c r="J19" i="22"/>
  <c r="J26" i="22" s="1"/>
  <c r="I19" i="22"/>
  <c r="I26" i="22" s="1"/>
  <c r="H19" i="22"/>
  <c r="H26" i="22" s="1"/>
  <c r="G19" i="22"/>
  <c r="G26" i="22" s="1"/>
  <c r="F19" i="22"/>
  <c r="F26" i="22" s="1"/>
  <c r="E19" i="22"/>
  <c r="E26" i="22" s="1"/>
  <c r="D19" i="22"/>
  <c r="D26" i="22" s="1"/>
  <c r="C19" i="22"/>
  <c r="C26" i="22" s="1"/>
  <c r="N13" i="22"/>
  <c r="M13" i="22"/>
  <c r="L13" i="22"/>
  <c r="K13" i="22"/>
  <c r="J13" i="22"/>
  <c r="I13" i="22"/>
  <c r="H13" i="22"/>
  <c r="G13" i="22"/>
  <c r="F13" i="22"/>
  <c r="E13" i="22"/>
  <c r="D13" i="22"/>
  <c r="C13" i="22"/>
  <c r="N10" i="22"/>
  <c r="N17" i="22" s="1"/>
  <c r="N30" i="22" s="1"/>
  <c r="M10" i="22"/>
  <c r="M17" i="22" s="1"/>
  <c r="M30" i="22" s="1"/>
  <c r="L10" i="22"/>
  <c r="L17" i="22" s="1"/>
  <c r="L30" i="22" s="1"/>
  <c r="K10" i="22"/>
  <c r="K17" i="22" s="1"/>
  <c r="K30" i="22" s="1"/>
  <c r="J10" i="22"/>
  <c r="J17" i="22" s="1"/>
  <c r="J30" i="22" s="1"/>
  <c r="I10" i="22"/>
  <c r="I17" i="22" s="1"/>
  <c r="I30" i="22" s="1"/>
  <c r="H10" i="22"/>
  <c r="H17" i="22" s="1"/>
  <c r="H30" i="22" s="1"/>
  <c r="G10" i="22"/>
  <c r="G17" i="22" s="1"/>
  <c r="G30" i="22" s="1"/>
  <c r="F10" i="22"/>
  <c r="F17" i="22" s="1"/>
  <c r="F30" i="22" s="1"/>
  <c r="E10" i="22"/>
  <c r="E17" i="22" s="1"/>
  <c r="E30" i="22" s="1"/>
  <c r="D10" i="22"/>
  <c r="D17" i="22" s="1"/>
  <c r="D30" i="22" s="1"/>
  <c r="C10" i="22"/>
  <c r="C17" i="22" s="1"/>
  <c r="C30" i="22" s="1"/>
  <c r="N35" i="21"/>
  <c r="M35" i="21"/>
  <c r="L35" i="21"/>
  <c r="K35" i="21"/>
  <c r="J35" i="21"/>
  <c r="I35" i="21"/>
  <c r="H35" i="21"/>
  <c r="G35" i="21"/>
  <c r="F35" i="21"/>
  <c r="E35" i="21"/>
  <c r="D35" i="21"/>
  <c r="C35" i="21"/>
  <c r="N34" i="21"/>
  <c r="M34" i="21"/>
  <c r="L34" i="21"/>
  <c r="K34" i="21"/>
  <c r="J34" i="21"/>
  <c r="I34" i="21"/>
  <c r="H34" i="21"/>
  <c r="G34" i="21"/>
  <c r="F34" i="21"/>
  <c r="E34" i="21"/>
  <c r="D34" i="21"/>
  <c r="C34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N19" i="21"/>
  <c r="N26" i="21" s="1"/>
  <c r="M19" i="21"/>
  <c r="M26" i="21" s="1"/>
  <c r="L19" i="21"/>
  <c r="L26" i="21" s="1"/>
  <c r="K19" i="21"/>
  <c r="K26" i="21" s="1"/>
  <c r="J19" i="21"/>
  <c r="J26" i="21" s="1"/>
  <c r="I19" i="21"/>
  <c r="I26" i="21" s="1"/>
  <c r="H19" i="21"/>
  <c r="H26" i="21" s="1"/>
  <c r="G19" i="21"/>
  <c r="G26" i="21" s="1"/>
  <c r="F19" i="21"/>
  <c r="F26" i="21" s="1"/>
  <c r="E19" i="21"/>
  <c r="E26" i="21" s="1"/>
  <c r="D19" i="21"/>
  <c r="D26" i="21" s="1"/>
  <c r="C19" i="21"/>
  <c r="C26" i="21" s="1"/>
  <c r="N13" i="21"/>
  <c r="M13" i="21"/>
  <c r="L13" i="21"/>
  <c r="K13" i="21"/>
  <c r="J13" i="21"/>
  <c r="I13" i="21"/>
  <c r="H13" i="21"/>
  <c r="G13" i="21"/>
  <c r="F13" i="21"/>
  <c r="E13" i="21"/>
  <c r="D13" i="21"/>
  <c r="C13" i="21"/>
  <c r="N10" i="21"/>
  <c r="N17" i="21" s="1"/>
  <c r="N30" i="21" s="1"/>
  <c r="M10" i="21"/>
  <c r="M17" i="21" s="1"/>
  <c r="M30" i="21" s="1"/>
  <c r="L10" i="21"/>
  <c r="L17" i="21" s="1"/>
  <c r="L30" i="21" s="1"/>
  <c r="K10" i="21"/>
  <c r="K17" i="21" s="1"/>
  <c r="K30" i="21" s="1"/>
  <c r="J10" i="21"/>
  <c r="J17" i="21" s="1"/>
  <c r="J30" i="21" s="1"/>
  <c r="I10" i="21"/>
  <c r="I17" i="21" s="1"/>
  <c r="I30" i="21" s="1"/>
  <c r="H10" i="21"/>
  <c r="H17" i="21" s="1"/>
  <c r="H30" i="21" s="1"/>
  <c r="G10" i="21"/>
  <c r="G17" i="21" s="1"/>
  <c r="G30" i="21" s="1"/>
  <c r="F10" i="21"/>
  <c r="F17" i="21" s="1"/>
  <c r="F30" i="21" s="1"/>
  <c r="E10" i="21"/>
  <c r="E17" i="21" s="1"/>
  <c r="E30" i="21" s="1"/>
  <c r="D10" i="21"/>
  <c r="D17" i="21" s="1"/>
  <c r="D30" i="21" s="1"/>
  <c r="C10" i="21"/>
  <c r="C17" i="21" s="1"/>
  <c r="C30" i="21" s="1"/>
  <c r="N35" i="20"/>
  <c r="M35" i="20"/>
  <c r="L35" i="20"/>
  <c r="K35" i="20"/>
  <c r="J35" i="20"/>
  <c r="I35" i="20"/>
  <c r="H35" i="20"/>
  <c r="G35" i="20"/>
  <c r="F35" i="20"/>
  <c r="E35" i="20"/>
  <c r="D35" i="20"/>
  <c r="C35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N19" i="20"/>
  <c r="N26" i="20" s="1"/>
  <c r="M19" i="20"/>
  <c r="M26" i="20" s="1"/>
  <c r="L19" i="20"/>
  <c r="L26" i="20" s="1"/>
  <c r="K19" i="20"/>
  <c r="K26" i="20" s="1"/>
  <c r="J19" i="20"/>
  <c r="J26" i="20" s="1"/>
  <c r="I19" i="20"/>
  <c r="I26" i="20" s="1"/>
  <c r="H19" i="20"/>
  <c r="H26" i="20" s="1"/>
  <c r="G19" i="20"/>
  <c r="G26" i="20" s="1"/>
  <c r="F19" i="20"/>
  <c r="F26" i="20" s="1"/>
  <c r="E19" i="20"/>
  <c r="E26" i="20" s="1"/>
  <c r="D19" i="20"/>
  <c r="D26" i="20" s="1"/>
  <c r="C19" i="20"/>
  <c r="C26" i="20" s="1"/>
  <c r="N13" i="20"/>
  <c r="M13" i="20"/>
  <c r="L13" i="20"/>
  <c r="K13" i="20"/>
  <c r="J13" i="20"/>
  <c r="I13" i="20"/>
  <c r="H13" i="20"/>
  <c r="G13" i="20"/>
  <c r="F13" i="20"/>
  <c r="E13" i="20"/>
  <c r="D13" i="20"/>
  <c r="C13" i="20"/>
  <c r="N10" i="20"/>
  <c r="N17" i="20" s="1"/>
  <c r="N30" i="20" s="1"/>
  <c r="M10" i="20"/>
  <c r="M17" i="20" s="1"/>
  <c r="M30" i="20" s="1"/>
  <c r="L10" i="20"/>
  <c r="L17" i="20" s="1"/>
  <c r="L30" i="20" s="1"/>
  <c r="K10" i="20"/>
  <c r="K17" i="20" s="1"/>
  <c r="K30" i="20" s="1"/>
  <c r="J10" i="20"/>
  <c r="J17" i="20" s="1"/>
  <c r="J30" i="20" s="1"/>
  <c r="I10" i="20"/>
  <c r="I17" i="20" s="1"/>
  <c r="I30" i="20" s="1"/>
  <c r="H10" i="20"/>
  <c r="H17" i="20" s="1"/>
  <c r="H30" i="20" s="1"/>
  <c r="G10" i="20"/>
  <c r="G17" i="20" s="1"/>
  <c r="G30" i="20" s="1"/>
  <c r="F10" i="20"/>
  <c r="F17" i="20" s="1"/>
  <c r="F30" i="20" s="1"/>
  <c r="E10" i="20"/>
  <c r="E17" i="20" s="1"/>
  <c r="E30" i="20" s="1"/>
  <c r="D10" i="20"/>
  <c r="D17" i="20" s="1"/>
  <c r="D30" i="20" s="1"/>
  <c r="C10" i="20"/>
  <c r="C17" i="20" s="1"/>
  <c r="C30" i="20" s="1"/>
  <c r="N35" i="19"/>
  <c r="M35" i="19"/>
  <c r="L35" i="19"/>
  <c r="K35" i="19"/>
  <c r="J35" i="19"/>
  <c r="I35" i="19"/>
  <c r="H35" i="19"/>
  <c r="G35" i="19"/>
  <c r="F35" i="19"/>
  <c r="E35" i="19"/>
  <c r="D35" i="19"/>
  <c r="C35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N19" i="19"/>
  <c r="N26" i="19" s="1"/>
  <c r="M19" i="19"/>
  <c r="M26" i="19" s="1"/>
  <c r="L19" i="19"/>
  <c r="L26" i="19" s="1"/>
  <c r="K19" i="19"/>
  <c r="K26" i="19" s="1"/>
  <c r="J19" i="19"/>
  <c r="J26" i="19" s="1"/>
  <c r="I19" i="19"/>
  <c r="I26" i="19" s="1"/>
  <c r="H19" i="19"/>
  <c r="H26" i="19" s="1"/>
  <c r="G19" i="19"/>
  <c r="G26" i="19" s="1"/>
  <c r="F19" i="19"/>
  <c r="F26" i="19" s="1"/>
  <c r="E19" i="19"/>
  <c r="E26" i="19" s="1"/>
  <c r="D19" i="19"/>
  <c r="D26" i="19" s="1"/>
  <c r="C19" i="19"/>
  <c r="C26" i="19" s="1"/>
  <c r="N13" i="19"/>
  <c r="M13" i="19"/>
  <c r="L13" i="19"/>
  <c r="K13" i="19"/>
  <c r="J13" i="19"/>
  <c r="I13" i="19"/>
  <c r="H13" i="19"/>
  <c r="G13" i="19"/>
  <c r="F13" i="19"/>
  <c r="E13" i="19"/>
  <c r="D13" i="19"/>
  <c r="C13" i="19"/>
  <c r="N10" i="19"/>
  <c r="N17" i="19" s="1"/>
  <c r="N30" i="19" s="1"/>
  <c r="M10" i="19"/>
  <c r="M17" i="19" s="1"/>
  <c r="M30" i="19" s="1"/>
  <c r="L10" i="19"/>
  <c r="L17" i="19" s="1"/>
  <c r="L30" i="19" s="1"/>
  <c r="K10" i="19"/>
  <c r="K17" i="19" s="1"/>
  <c r="K30" i="19" s="1"/>
  <c r="J10" i="19"/>
  <c r="J17" i="19" s="1"/>
  <c r="J30" i="19" s="1"/>
  <c r="I10" i="19"/>
  <c r="I17" i="19" s="1"/>
  <c r="I30" i="19" s="1"/>
  <c r="H10" i="19"/>
  <c r="H17" i="19" s="1"/>
  <c r="H30" i="19" s="1"/>
  <c r="G10" i="19"/>
  <c r="G17" i="19" s="1"/>
  <c r="G30" i="19" s="1"/>
  <c r="F10" i="19"/>
  <c r="F17" i="19" s="1"/>
  <c r="F30" i="19" s="1"/>
  <c r="E10" i="19"/>
  <c r="E17" i="19" s="1"/>
  <c r="E30" i="19" s="1"/>
  <c r="D10" i="19"/>
  <c r="D17" i="19" s="1"/>
  <c r="D30" i="19" s="1"/>
  <c r="C10" i="19"/>
  <c r="C17" i="19" s="1"/>
  <c r="C30" i="19" s="1"/>
  <c r="N35" i="18"/>
  <c r="M35" i="18"/>
  <c r="L35" i="18"/>
  <c r="K35" i="18"/>
  <c r="J35" i="18"/>
  <c r="I35" i="18"/>
  <c r="H35" i="18"/>
  <c r="G35" i="18"/>
  <c r="F35" i="18"/>
  <c r="E35" i="18"/>
  <c r="D35" i="18"/>
  <c r="C35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N19" i="18"/>
  <c r="N26" i="18" s="1"/>
  <c r="M19" i="18"/>
  <c r="M26" i="18" s="1"/>
  <c r="L19" i="18"/>
  <c r="L26" i="18" s="1"/>
  <c r="K19" i="18"/>
  <c r="K26" i="18" s="1"/>
  <c r="J19" i="18"/>
  <c r="J26" i="18" s="1"/>
  <c r="I19" i="18"/>
  <c r="I26" i="18" s="1"/>
  <c r="H19" i="18"/>
  <c r="H26" i="18" s="1"/>
  <c r="G19" i="18"/>
  <c r="G26" i="18" s="1"/>
  <c r="F19" i="18"/>
  <c r="F26" i="18" s="1"/>
  <c r="E19" i="18"/>
  <c r="E26" i="18" s="1"/>
  <c r="D19" i="18"/>
  <c r="D26" i="18" s="1"/>
  <c r="C19" i="18"/>
  <c r="C26" i="18" s="1"/>
  <c r="N13" i="18"/>
  <c r="M13" i="18"/>
  <c r="L13" i="18"/>
  <c r="K13" i="18"/>
  <c r="J13" i="18"/>
  <c r="I13" i="18"/>
  <c r="H13" i="18"/>
  <c r="G13" i="18"/>
  <c r="F13" i="18"/>
  <c r="E13" i="18"/>
  <c r="D13" i="18"/>
  <c r="C13" i="18"/>
  <c r="N10" i="18"/>
  <c r="N17" i="18" s="1"/>
  <c r="N30" i="18" s="1"/>
  <c r="M10" i="18"/>
  <c r="M17" i="18" s="1"/>
  <c r="M30" i="18" s="1"/>
  <c r="L10" i="18"/>
  <c r="L17" i="18" s="1"/>
  <c r="L30" i="18" s="1"/>
  <c r="K10" i="18"/>
  <c r="K17" i="18" s="1"/>
  <c r="K30" i="18" s="1"/>
  <c r="J10" i="18"/>
  <c r="J17" i="18" s="1"/>
  <c r="J30" i="18" s="1"/>
  <c r="I10" i="18"/>
  <c r="I17" i="18" s="1"/>
  <c r="I30" i="18" s="1"/>
  <c r="H10" i="18"/>
  <c r="H17" i="18" s="1"/>
  <c r="H30" i="18" s="1"/>
  <c r="G10" i="18"/>
  <c r="G17" i="18" s="1"/>
  <c r="G30" i="18" s="1"/>
  <c r="F10" i="18"/>
  <c r="F17" i="18" s="1"/>
  <c r="F30" i="18" s="1"/>
  <c r="E10" i="18"/>
  <c r="E17" i="18" s="1"/>
  <c r="E30" i="18" s="1"/>
  <c r="D10" i="18"/>
  <c r="D17" i="18" s="1"/>
  <c r="D30" i="18" s="1"/>
  <c r="C10" i="18"/>
  <c r="C17" i="18" s="1"/>
  <c r="C30" i="18" s="1"/>
  <c r="N35" i="17"/>
  <c r="M35" i="17"/>
  <c r="L35" i="17"/>
  <c r="K35" i="17"/>
  <c r="J35" i="17"/>
  <c r="I35" i="17"/>
  <c r="H35" i="17"/>
  <c r="G35" i="17"/>
  <c r="F35" i="17"/>
  <c r="E35" i="17"/>
  <c r="D35" i="17"/>
  <c r="C35" i="17"/>
  <c r="N34" i="17"/>
  <c r="M34" i="17"/>
  <c r="L34" i="17"/>
  <c r="K34" i="17"/>
  <c r="J34" i="17"/>
  <c r="I34" i="17"/>
  <c r="H34" i="17"/>
  <c r="G34" i="17"/>
  <c r="F34" i="17"/>
  <c r="E34" i="17"/>
  <c r="D34" i="17"/>
  <c r="C34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N19" i="17"/>
  <c r="N26" i="17" s="1"/>
  <c r="M19" i="17"/>
  <c r="M26" i="17" s="1"/>
  <c r="L19" i="17"/>
  <c r="L26" i="17" s="1"/>
  <c r="K19" i="17"/>
  <c r="K26" i="17" s="1"/>
  <c r="J19" i="17"/>
  <c r="J26" i="17" s="1"/>
  <c r="I19" i="17"/>
  <c r="I26" i="17" s="1"/>
  <c r="H19" i="17"/>
  <c r="H26" i="17" s="1"/>
  <c r="G19" i="17"/>
  <c r="G26" i="17" s="1"/>
  <c r="F19" i="17"/>
  <c r="F26" i="17" s="1"/>
  <c r="E19" i="17"/>
  <c r="E26" i="17" s="1"/>
  <c r="D19" i="17"/>
  <c r="D26" i="17" s="1"/>
  <c r="C19" i="17"/>
  <c r="C26" i="17" s="1"/>
  <c r="N13" i="17"/>
  <c r="M13" i="17"/>
  <c r="L13" i="17"/>
  <c r="K13" i="17"/>
  <c r="J13" i="17"/>
  <c r="I13" i="17"/>
  <c r="H13" i="17"/>
  <c r="G13" i="17"/>
  <c r="F13" i="17"/>
  <c r="E13" i="17"/>
  <c r="D13" i="17"/>
  <c r="C13" i="17"/>
  <c r="N10" i="17"/>
  <c r="N17" i="17" s="1"/>
  <c r="N30" i="17" s="1"/>
  <c r="M10" i="17"/>
  <c r="M17" i="17" s="1"/>
  <c r="M30" i="17" s="1"/>
  <c r="L10" i="17"/>
  <c r="L17" i="17" s="1"/>
  <c r="L30" i="17" s="1"/>
  <c r="K10" i="17"/>
  <c r="K17" i="17" s="1"/>
  <c r="K30" i="17" s="1"/>
  <c r="J10" i="17"/>
  <c r="J17" i="17" s="1"/>
  <c r="J30" i="17" s="1"/>
  <c r="I10" i="17"/>
  <c r="I17" i="17" s="1"/>
  <c r="I30" i="17" s="1"/>
  <c r="H10" i="17"/>
  <c r="H17" i="17" s="1"/>
  <c r="H30" i="17" s="1"/>
  <c r="G10" i="17"/>
  <c r="G17" i="17" s="1"/>
  <c r="G30" i="17" s="1"/>
  <c r="F10" i="17"/>
  <c r="F17" i="17" s="1"/>
  <c r="F30" i="17" s="1"/>
  <c r="E10" i="17"/>
  <c r="E17" i="17" s="1"/>
  <c r="E30" i="17" s="1"/>
  <c r="D10" i="17"/>
  <c r="D17" i="17" s="1"/>
  <c r="D30" i="17" s="1"/>
  <c r="C10" i="17"/>
  <c r="C17" i="17" s="1"/>
  <c r="C30" i="17" s="1"/>
  <c r="N35" i="16" l="1"/>
  <c r="M35" i="16"/>
  <c r="L35" i="16"/>
  <c r="K35" i="16"/>
  <c r="J35" i="16"/>
  <c r="I35" i="16"/>
  <c r="H35" i="16"/>
  <c r="G35" i="16"/>
  <c r="F35" i="16"/>
  <c r="E35" i="16"/>
  <c r="D35" i="16"/>
  <c r="C35" i="16"/>
  <c r="N34" i="16"/>
  <c r="M34" i="16"/>
  <c r="L34" i="16"/>
  <c r="K34" i="16"/>
  <c r="J34" i="16"/>
  <c r="I34" i="16"/>
  <c r="H34" i="16"/>
  <c r="G34" i="16"/>
  <c r="F34" i="16"/>
  <c r="E34" i="16"/>
  <c r="D34" i="16"/>
  <c r="C34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N19" i="16"/>
  <c r="N26" i="16" s="1"/>
  <c r="M19" i="16"/>
  <c r="M26" i="16" s="1"/>
  <c r="L19" i="16"/>
  <c r="L26" i="16" s="1"/>
  <c r="K19" i="16"/>
  <c r="K26" i="16" s="1"/>
  <c r="J19" i="16"/>
  <c r="J26" i="16" s="1"/>
  <c r="I19" i="16"/>
  <c r="I26" i="16" s="1"/>
  <c r="H19" i="16"/>
  <c r="H26" i="16" s="1"/>
  <c r="G19" i="16"/>
  <c r="G26" i="16" s="1"/>
  <c r="F19" i="16"/>
  <c r="F26" i="16" s="1"/>
  <c r="E19" i="16"/>
  <c r="E26" i="16" s="1"/>
  <c r="D19" i="16"/>
  <c r="D26" i="16" s="1"/>
  <c r="C19" i="16"/>
  <c r="C26" i="16" s="1"/>
  <c r="N13" i="16"/>
  <c r="M13" i="16"/>
  <c r="L13" i="16"/>
  <c r="K13" i="16"/>
  <c r="J13" i="16"/>
  <c r="I13" i="16"/>
  <c r="H13" i="16"/>
  <c r="G13" i="16"/>
  <c r="F13" i="16"/>
  <c r="E13" i="16"/>
  <c r="D13" i="16"/>
  <c r="C13" i="16"/>
  <c r="N10" i="16"/>
  <c r="N17" i="16" s="1"/>
  <c r="N30" i="16" s="1"/>
  <c r="M10" i="16"/>
  <c r="M17" i="16" s="1"/>
  <c r="M30" i="16" s="1"/>
  <c r="L10" i="16"/>
  <c r="L17" i="16" s="1"/>
  <c r="L30" i="16" s="1"/>
  <c r="K10" i="16"/>
  <c r="K17" i="16" s="1"/>
  <c r="K30" i="16" s="1"/>
  <c r="J10" i="16"/>
  <c r="J17" i="16" s="1"/>
  <c r="J30" i="16" s="1"/>
  <c r="I10" i="16"/>
  <c r="I17" i="16" s="1"/>
  <c r="I30" i="16" s="1"/>
  <c r="H10" i="16"/>
  <c r="H17" i="16" s="1"/>
  <c r="H30" i="16" s="1"/>
  <c r="G10" i="16"/>
  <c r="G17" i="16" s="1"/>
  <c r="G30" i="16" s="1"/>
  <c r="F10" i="16"/>
  <c r="F17" i="16" s="1"/>
  <c r="F30" i="16" s="1"/>
  <c r="E10" i="16"/>
  <c r="E17" i="16" s="1"/>
  <c r="E30" i="16" s="1"/>
  <c r="D10" i="16"/>
  <c r="D17" i="16" s="1"/>
  <c r="D30" i="16" s="1"/>
  <c r="C10" i="16"/>
  <c r="C17" i="16" s="1"/>
  <c r="C30" i="16" s="1"/>
  <c r="N35" i="15"/>
  <c r="M35" i="15"/>
  <c r="L35" i="15"/>
  <c r="K35" i="15"/>
  <c r="J35" i="15"/>
  <c r="I35" i="15"/>
  <c r="H35" i="15"/>
  <c r="G35" i="15"/>
  <c r="F35" i="15"/>
  <c r="E35" i="15"/>
  <c r="D35" i="15"/>
  <c r="C35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N19" i="15"/>
  <c r="N26" i="15" s="1"/>
  <c r="M19" i="15"/>
  <c r="M26" i="15" s="1"/>
  <c r="L19" i="15"/>
  <c r="L26" i="15" s="1"/>
  <c r="K19" i="15"/>
  <c r="K26" i="15" s="1"/>
  <c r="J19" i="15"/>
  <c r="J26" i="15" s="1"/>
  <c r="I19" i="15"/>
  <c r="I26" i="15" s="1"/>
  <c r="H19" i="15"/>
  <c r="H26" i="15" s="1"/>
  <c r="G19" i="15"/>
  <c r="G26" i="15" s="1"/>
  <c r="F19" i="15"/>
  <c r="F26" i="15" s="1"/>
  <c r="E19" i="15"/>
  <c r="E26" i="15" s="1"/>
  <c r="D19" i="15"/>
  <c r="D26" i="15" s="1"/>
  <c r="C19" i="15"/>
  <c r="C26" i="15" s="1"/>
  <c r="N13" i="15"/>
  <c r="M13" i="15"/>
  <c r="L13" i="15"/>
  <c r="K13" i="15"/>
  <c r="J13" i="15"/>
  <c r="I13" i="15"/>
  <c r="H13" i="15"/>
  <c r="G13" i="15"/>
  <c r="F13" i="15"/>
  <c r="E13" i="15"/>
  <c r="D13" i="15"/>
  <c r="C13" i="15"/>
  <c r="N10" i="15"/>
  <c r="N17" i="15" s="1"/>
  <c r="N30" i="15" s="1"/>
  <c r="M10" i="15"/>
  <c r="L10" i="15"/>
  <c r="L17" i="15" s="1"/>
  <c r="L30" i="15" s="1"/>
  <c r="K10" i="15"/>
  <c r="K17" i="15" s="1"/>
  <c r="K30" i="15" s="1"/>
  <c r="J10" i="15"/>
  <c r="J17" i="15" s="1"/>
  <c r="J30" i="15" s="1"/>
  <c r="I10" i="15"/>
  <c r="I17" i="15" s="1"/>
  <c r="I30" i="15" s="1"/>
  <c r="H10" i="15"/>
  <c r="H17" i="15" s="1"/>
  <c r="H30" i="15" s="1"/>
  <c r="G10" i="15"/>
  <c r="G17" i="15" s="1"/>
  <c r="G30" i="15" s="1"/>
  <c r="F10" i="15"/>
  <c r="F17" i="15" s="1"/>
  <c r="F30" i="15" s="1"/>
  <c r="E10" i="15"/>
  <c r="E17" i="15" s="1"/>
  <c r="E30" i="15" s="1"/>
  <c r="D10" i="15"/>
  <c r="D17" i="15" s="1"/>
  <c r="D30" i="15" s="1"/>
  <c r="C10" i="15"/>
  <c r="C17" i="15" s="1"/>
  <c r="C30" i="15" s="1"/>
  <c r="N35" i="14"/>
  <c r="M35" i="14"/>
  <c r="L35" i="14"/>
  <c r="K35" i="14"/>
  <c r="J35" i="14"/>
  <c r="I35" i="14"/>
  <c r="H35" i="14"/>
  <c r="G35" i="14"/>
  <c r="F35" i="14"/>
  <c r="E35" i="14"/>
  <c r="D35" i="14"/>
  <c r="C35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N19" i="14"/>
  <c r="N26" i="14" s="1"/>
  <c r="M19" i="14"/>
  <c r="M26" i="14" s="1"/>
  <c r="L19" i="14"/>
  <c r="L26" i="14" s="1"/>
  <c r="K19" i="14"/>
  <c r="K26" i="14" s="1"/>
  <c r="J19" i="14"/>
  <c r="J26" i="14" s="1"/>
  <c r="I19" i="14"/>
  <c r="I26" i="14" s="1"/>
  <c r="H19" i="14"/>
  <c r="H26" i="14" s="1"/>
  <c r="G19" i="14"/>
  <c r="G26" i="14" s="1"/>
  <c r="F19" i="14"/>
  <c r="F26" i="14" s="1"/>
  <c r="E19" i="14"/>
  <c r="E26" i="14" s="1"/>
  <c r="D19" i="14"/>
  <c r="D26" i="14" s="1"/>
  <c r="C19" i="14"/>
  <c r="C26" i="14" s="1"/>
  <c r="N13" i="14"/>
  <c r="M13" i="14"/>
  <c r="L13" i="14"/>
  <c r="K13" i="14"/>
  <c r="J13" i="14"/>
  <c r="I13" i="14"/>
  <c r="H13" i="14"/>
  <c r="G13" i="14"/>
  <c r="F13" i="14"/>
  <c r="E13" i="14"/>
  <c r="D13" i="14"/>
  <c r="C13" i="14"/>
  <c r="N10" i="14"/>
  <c r="N17" i="14" s="1"/>
  <c r="N30" i="14" s="1"/>
  <c r="M10" i="14"/>
  <c r="M17" i="14" s="1"/>
  <c r="M30" i="14" s="1"/>
  <c r="L10" i="14"/>
  <c r="L17" i="14" s="1"/>
  <c r="L30" i="14" s="1"/>
  <c r="K10" i="14"/>
  <c r="K17" i="14" s="1"/>
  <c r="K30" i="14" s="1"/>
  <c r="J10" i="14"/>
  <c r="J17" i="14" s="1"/>
  <c r="J30" i="14" s="1"/>
  <c r="I10" i="14"/>
  <c r="I17" i="14" s="1"/>
  <c r="I30" i="14" s="1"/>
  <c r="H10" i="14"/>
  <c r="H17" i="14" s="1"/>
  <c r="H30" i="14" s="1"/>
  <c r="G10" i="14"/>
  <c r="G17" i="14" s="1"/>
  <c r="G30" i="14" s="1"/>
  <c r="F10" i="14"/>
  <c r="F17" i="14" s="1"/>
  <c r="F30" i="14" s="1"/>
  <c r="E10" i="14"/>
  <c r="E17" i="14" s="1"/>
  <c r="E30" i="14" s="1"/>
  <c r="D10" i="14"/>
  <c r="D17" i="14" s="1"/>
  <c r="D30" i="14" s="1"/>
  <c r="C10" i="14"/>
  <c r="C17" i="14" s="1"/>
  <c r="C30" i="14" s="1"/>
  <c r="N35" i="13"/>
  <c r="M35" i="13"/>
  <c r="L35" i="13"/>
  <c r="K35" i="13"/>
  <c r="J35" i="13"/>
  <c r="I35" i="13"/>
  <c r="H35" i="13"/>
  <c r="G35" i="13"/>
  <c r="F35" i="13"/>
  <c r="E35" i="13"/>
  <c r="D35" i="13"/>
  <c r="C35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N19" i="13"/>
  <c r="N26" i="13" s="1"/>
  <c r="M19" i="13"/>
  <c r="M26" i="13" s="1"/>
  <c r="L19" i="13"/>
  <c r="L26" i="13" s="1"/>
  <c r="K19" i="13"/>
  <c r="K26" i="13" s="1"/>
  <c r="J19" i="13"/>
  <c r="J26" i="13" s="1"/>
  <c r="I19" i="13"/>
  <c r="I26" i="13" s="1"/>
  <c r="H19" i="13"/>
  <c r="H26" i="13" s="1"/>
  <c r="G19" i="13"/>
  <c r="G26" i="13" s="1"/>
  <c r="F19" i="13"/>
  <c r="F26" i="13" s="1"/>
  <c r="E19" i="13"/>
  <c r="E26" i="13" s="1"/>
  <c r="D19" i="13"/>
  <c r="D26" i="13" s="1"/>
  <c r="C19" i="13"/>
  <c r="C26" i="13" s="1"/>
  <c r="N13" i="13"/>
  <c r="M13" i="13"/>
  <c r="L13" i="13"/>
  <c r="K13" i="13"/>
  <c r="J13" i="13"/>
  <c r="I13" i="13"/>
  <c r="H13" i="13"/>
  <c r="G13" i="13"/>
  <c r="F13" i="13"/>
  <c r="E13" i="13"/>
  <c r="D13" i="13"/>
  <c r="C13" i="13"/>
  <c r="N10" i="13"/>
  <c r="N17" i="13" s="1"/>
  <c r="N30" i="13" s="1"/>
  <c r="M10" i="13"/>
  <c r="M17" i="13" s="1"/>
  <c r="M30" i="13" s="1"/>
  <c r="L10" i="13"/>
  <c r="L17" i="13" s="1"/>
  <c r="L30" i="13" s="1"/>
  <c r="K10" i="13"/>
  <c r="K17" i="13" s="1"/>
  <c r="K30" i="13" s="1"/>
  <c r="J10" i="13"/>
  <c r="J17" i="13" s="1"/>
  <c r="J30" i="13" s="1"/>
  <c r="I10" i="13"/>
  <c r="I17" i="13" s="1"/>
  <c r="I30" i="13" s="1"/>
  <c r="H10" i="13"/>
  <c r="H17" i="13" s="1"/>
  <c r="H30" i="13" s="1"/>
  <c r="G10" i="13"/>
  <c r="G17" i="13" s="1"/>
  <c r="G30" i="13" s="1"/>
  <c r="F10" i="13"/>
  <c r="F17" i="13" s="1"/>
  <c r="F30" i="13" s="1"/>
  <c r="E10" i="13"/>
  <c r="E17" i="13" s="1"/>
  <c r="E30" i="13" s="1"/>
  <c r="D10" i="13"/>
  <c r="D17" i="13" s="1"/>
  <c r="D30" i="13" s="1"/>
  <c r="C10" i="13"/>
  <c r="C17" i="13" s="1"/>
  <c r="C30" i="13" s="1"/>
  <c r="N35" i="12"/>
  <c r="M35" i="12"/>
  <c r="L35" i="12"/>
  <c r="K35" i="12"/>
  <c r="J35" i="12"/>
  <c r="I35" i="12"/>
  <c r="H35" i="12"/>
  <c r="G35" i="12"/>
  <c r="F35" i="12"/>
  <c r="E35" i="12"/>
  <c r="D35" i="12"/>
  <c r="C35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N19" i="12"/>
  <c r="N26" i="12" s="1"/>
  <c r="M19" i="12"/>
  <c r="M26" i="12" s="1"/>
  <c r="L19" i="12"/>
  <c r="L26" i="12" s="1"/>
  <c r="K19" i="12"/>
  <c r="K26" i="12" s="1"/>
  <c r="J19" i="12"/>
  <c r="J26" i="12" s="1"/>
  <c r="I19" i="12"/>
  <c r="I26" i="12" s="1"/>
  <c r="H19" i="12"/>
  <c r="H26" i="12" s="1"/>
  <c r="G19" i="12"/>
  <c r="G26" i="12" s="1"/>
  <c r="F19" i="12"/>
  <c r="F26" i="12" s="1"/>
  <c r="E19" i="12"/>
  <c r="E26" i="12" s="1"/>
  <c r="D19" i="12"/>
  <c r="D26" i="12" s="1"/>
  <c r="C19" i="12"/>
  <c r="C26" i="12" s="1"/>
  <c r="N13" i="12"/>
  <c r="M13" i="12"/>
  <c r="L13" i="12"/>
  <c r="K13" i="12"/>
  <c r="J13" i="12"/>
  <c r="I13" i="12"/>
  <c r="H13" i="12"/>
  <c r="G13" i="12"/>
  <c r="F13" i="12"/>
  <c r="E13" i="12"/>
  <c r="D13" i="12"/>
  <c r="C13" i="12"/>
  <c r="N10" i="12"/>
  <c r="N17" i="12" s="1"/>
  <c r="N30" i="12" s="1"/>
  <c r="M10" i="12"/>
  <c r="M17" i="12" s="1"/>
  <c r="M30" i="12" s="1"/>
  <c r="L10" i="12"/>
  <c r="L17" i="12" s="1"/>
  <c r="L30" i="12" s="1"/>
  <c r="K10" i="12"/>
  <c r="K17" i="12" s="1"/>
  <c r="K30" i="12" s="1"/>
  <c r="J10" i="12"/>
  <c r="J17" i="12" s="1"/>
  <c r="J30" i="12" s="1"/>
  <c r="I10" i="12"/>
  <c r="I17" i="12" s="1"/>
  <c r="I30" i="12" s="1"/>
  <c r="H10" i="12"/>
  <c r="H17" i="12" s="1"/>
  <c r="H30" i="12" s="1"/>
  <c r="G10" i="12"/>
  <c r="G17" i="12" s="1"/>
  <c r="G30" i="12" s="1"/>
  <c r="F10" i="12"/>
  <c r="F17" i="12" s="1"/>
  <c r="F30" i="12" s="1"/>
  <c r="E10" i="12"/>
  <c r="E17" i="12" s="1"/>
  <c r="E30" i="12" s="1"/>
  <c r="D10" i="12"/>
  <c r="D17" i="12" s="1"/>
  <c r="D30" i="12" s="1"/>
  <c r="C10" i="12"/>
  <c r="C17" i="12" s="1"/>
  <c r="N35" i="11"/>
  <c r="M35" i="11"/>
  <c r="L35" i="11"/>
  <c r="K35" i="11"/>
  <c r="J35" i="11"/>
  <c r="I35" i="11"/>
  <c r="H35" i="11"/>
  <c r="G35" i="11"/>
  <c r="F35" i="11"/>
  <c r="E35" i="11"/>
  <c r="D35" i="11"/>
  <c r="C35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N19" i="11"/>
  <c r="N26" i="11" s="1"/>
  <c r="M19" i="11"/>
  <c r="M26" i="11" s="1"/>
  <c r="L19" i="11"/>
  <c r="L26" i="11" s="1"/>
  <c r="K19" i="11"/>
  <c r="K26" i="11" s="1"/>
  <c r="J19" i="11"/>
  <c r="J26" i="11" s="1"/>
  <c r="I19" i="11"/>
  <c r="I26" i="11" s="1"/>
  <c r="H19" i="11"/>
  <c r="H26" i="11" s="1"/>
  <c r="G19" i="11"/>
  <c r="G26" i="11" s="1"/>
  <c r="F19" i="11"/>
  <c r="F26" i="11" s="1"/>
  <c r="E19" i="11"/>
  <c r="E26" i="11" s="1"/>
  <c r="D19" i="11"/>
  <c r="D26" i="11" s="1"/>
  <c r="C19" i="11"/>
  <c r="C26" i="11" s="1"/>
  <c r="N13" i="11"/>
  <c r="M13" i="11"/>
  <c r="L13" i="11"/>
  <c r="K13" i="11"/>
  <c r="J13" i="11"/>
  <c r="I13" i="11"/>
  <c r="H13" i="11"/>
  <c r="G13" i="11"/>
  <c r="F13" i="11"/>
  <c r="E13" i="11"/>
  <c r="D13" i="11"/>
  <c r="C13" i="11"/>
  <c r="N10" i="11"/>
  <c r="N17" i="11" s="1"/>
  <c r="N30" i="11" s="1"/>
  <c r="M10" i="11"/>
  <c r="M17" i="11" s="1"/>
  <c r="M30" i="11" s="1"/>
  <c r="L10" i="11"/>
  <c r="L17" i="11" s="1"/>
  <c r="L30" i="11" s="1"/>
  <c r="K10" i="11"/>
  <c r="K17" i="11" s="1"/>
  <c r="K30" i="11" s="1"/>
  <c r="J10" i="11"/>
  <c r="J17" i="11" s="1"/>
  <c r="J30" i="11" s="1"/>
  <c r="I10" i="11"/>
  <c r="I17" i="11" s="1"/>
  <c r="I30" i="11" s="1"/>
  <c r="H10" i="11"/>
  <c r="H17" i="11" s="1"/>
  <c r="H30" i="11" s="1"/>
  <c r="G10" i="11"/>
  <c r="G17" i="11" s="1"/>
  <c r="G30" i="11" s="1"/>
  <c r="F10" i="11"/>
  <c r="F17" i="11" s="1"/>
  <c r="F30" i="11" s="1"/>
  <c r="E10" i="11"/>
  <c r="E17" i="11" s="1"/>
  <c r="E30" i="11" s="1"/>
  <c r="D10" i="11"/>
  <c r="D17" i="11" s="1"/>
  <c r="D30" i="11" s="1"/>
  <c r="C10" i="11"/>
  <c r="C17" i="11" s="1"/>
  <c r="C30" i="11" s="1"/>
  <c r="N35" i="10"/>
  <c r="M35" i="10"/>
  <c r="L35" i="10"/>
  <c r="K35" i="10"/>
  <c r="J35" i="10"/>
  <c r="I35" i="10"/>
  <c r="H35" i="10"/>
  <c r="G35" i="10"/>
  <c r="F35" i="10"/>
  <c r="E35" i="10"/>
  <c r="D35" i="10"/>
  <c r="C35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N19" i="10"/>
  <c r="N26" i="10" s="1"/>
  <c r="M19" i="10"/>
  <c r="M26" i="10" s="1"/>
  <c r="L19" i="10"/>
  <c r="L26" i="10" s="1"/>
  <c r="K19" i="10"/>
  <c r="K26" i="10" s="1"/>
  <c r="J19" i="10"/>
  <c r="J26" i="10" s="1"/>
  <c r="I19" i="10"/>
  <c r="I26" i="10" s="1"/>
  <c r="H19" i="10"/>
  <c r="H26" i="10" s="1"/>
  <c r="G19" i="10"/>
  <c r="G26" i="10" s="1"/>
  <c r="F19" i="10"/>
  <c r="F26" i="10" s="1"/>
  <c r="E19" i="10"/>
  <c r="E26" i="10" s="1"/>
  <c r="D19" i="10"/>
  <c r="D26" i="10" s="1"/>
  <c r="C19" i="10"/>
  <c r="C26" i="10" s="1"/>
  <c r="N13" i="10"/>
  <c r="M13" i="10"/>
  <c r="L13" i="10"/>
  <c r="K13" i="10"/>
  <c r="J13" i="10"/>
  <c r="I13" i="10"/>
  <c r="H13" i="10"/>
  <c r="G13" i="10"/>
  <c r="F13" i="10"/>
  <c r="E13" i="10"/>
  <c r="D13" i="10"/>
  <c r="C13" i="10"/>
  <c r="N10" i="10"/>
  <c r="N17" i="10" s="1"/>
  <c r="N30" i="10" s="1"/>
  <c r="M10" i="10"/>
  <c r="M17" i="10" s="1"/>
  <c r="M30" i="10" s="1"/>
  <c r="L10" i="10"/>
  <c r="L17" i="10" s="1"/>
  <c r="L30" i="10" s="1"/>
  <c r="K10" i="10"/>
  <c r="K17" i="10" s="1"/>
  <c r="K30" i="10" s="1"/>
  <c r="J10" i="10"/>
  <c r="J17" i="10" s="1"/>
  <c r="J30" i="10" s="1"/>
  <c r="I10" i="10"/>
  <c r="I17" i="10" s="1"/>
  <c r="I30" i="10" s="1"/>
  <c r="H10" i="10"/>
  <c r="H17" i="10" s="1"/>
  <c r="H30" i="10" s="1"/>
  <c r="G10" i="10"/>
  <c r="G17" i="10" s="1"/>
  <c r="G30" i="10" s="1"/>
  <c r="F10" i="10"/>
  <c r="F17" i="10" s="1"/>
  <c r="F30" i="10" s="1"/>
  <c r="E10" i="10"/>
  <c r="E17" i="10" s="1"/>
  <c r="E30" i="10" s="1"/>
  <c r="D10" i="10"/>
  <c r="D17" i="10" s="1"/>
  <c r="D30" i="10" s="1"/>
  <c r="C10" i="10"/>
  <c r="C17" i="10" s="1"/>
  <c r="C30" i="10" s="1"/>
  <c r="N35" i="9"/>
  <c r="M35" i="9"/>
  <c r="L35" i="9"/>
  <c r="K35" i="9"/>
  <c r="J35" i="9"/>
  <c r="I35" i="9"/>
  <c r="H35" i="9"/>
  <c r="G35" i="9"/>
  <c r="F35" i="9"/>
  <c r="E35" i="9"/>
  <c r="D35" i="9"/>
  <c r="C35" i="9"/>
  <c r="N34" i="9"/>
  <c r="M34" i="9"/>
  <c r="L34" i="9"/>
  <c r="K34" i="9"/>
  <c r="J34" i="9"/>
  <c r="I34" i="9"/>
  <c r="H34" i="9"/>
  <c r="G34" i="9"/>
  <c r="F34" i="9"/>
  <c r="E34" i="9"/>
  <c r="D34" i="9"/>
  <c r="C34" i="9"/>
  <c r="N22" i="9"/>
  <c r="M22" i="9"/>
  <c r="L22" i="9"/>
  <c r="K22" i="9"/>
  <c r="J22" i="9"/>
  <c r="I22" i="9"/>
  <c r="H22" i="9"/>
  <c r="G22" i="9"/>
  <c r="F22" i="9"/>
  <c r="E22" i="9"/>
  <c r="D22" i="9"/>
  <c r="C22" i="9"/>
  <c r="N19" i="9"/>
  <c r="N26" i="9" s="1"/>
  <c r="M19" i="9"/>
  <c r="M26" i="9" s="1"/>
  <c r="L19" i="9"/>
  <c r="L26" i="9" s="1"/>
  <c r="K19" i="9"/>
  <c r="K26" i="9" s="1"/>
  <c r="J19" i="9"/>
  <c r="J26" i="9" s="1"/>
  <c r="I19" i="9"/>
  <c r="I26" i="9" s="1"/>
  <c r="H19" i="9"/>
  <c r="H26" i="9" s="1"/>
  <c r="G19" i="9"/>
  <c r="G26" i="9" s="1"/>
  <c r="F19" i="9"/>
  <c r="F26" i="9" s="1"/>
  <c r="E19" i="9"/>
  <c r="E26" i="9" s="1"/>
  <c r="D19" i="9"/>
  <c r="D26" i="9" s="1"/>
  <c r="C19" i="9"/>
  <c r="N13" i="9"/>
  <c r="M13" i="9"/>
  <c r="L13" i="9"/>
  <c r="K13" i="9"/>
  <c r="J13" i="9"/>
  <c r="I13" i="9"/>
  <c r="H13" i="9"/>
  <c r="G13" i="9"/>
  <c r="F13" i="9"/>
  <c r="E13" i="9"/>
  <c r="D13" i="9"/>
  <c r="C13" i="9"/>
  <c r="N10" i="9"/>
  <c r="N17" i="9" s="1"/>
  <c r="N30" i="9" s="1"/>
  <c r="M10" i="9"/>
  <c r="M17" i="9" s="1"/>
  <c r="M30" i="9" s="1"/>
  <c r="L10" i="9"/>
  <c r="L17" i="9" s="1"/>
  <c r="L30" i="9" s="1"/>
  <c r="K10" i="9"/>
  <c r="K17" i="9" s="1"/>
  <c r="K30" i="9" s="1"/>
  <c r="J10" i="9"/>
  <c r="I10" i="9"/>
  <c r="I17" i="9" s="1"/>
  <c r="I30" i="9" s="1"/>
  <c r="H10" i="9"/>
  <c r="H17" i="9" s="1"/>
  <c r="H30" i="9" s="1"/>
  <c r="G10" i="9"/>
  <c r="G17" i="9" s="1"/>
  <c r="G30" i="9" s="1"/>
  <c r="F10" i="9"/>
  <c r="F17" i="9" s="1"/>
  <c r="F30" i="9" s="1"/>
  <c r="E10" i="9"/>
  <c r="E17" i="9" s="1"/>
  <c r="E30" i="9" s="1"/>
  <c r="D10" i="9"/>
  <c r="D17" i="9" s="1"/>
  <c r="D30" i="9" s="1"/>
  <c r="C10" i="9"/>
  <c r="C17" i="9" s="1"/>
  <c r="N35" i="8"/>
  <c r="M35" i="8"/>
  <c r="L35" i="8"/>
  <c r="K35" i="8"/>
  <c r="J35" i="8"/>
  <c r="I35" i="8"/>
  <c r="H35" i="8"/>
  <c r="G35" i="8"/>
  <c r="F35" i="8"/>
  <c r="E35" i="8"/>
  <c r="D35" i="8"/>
  <c r="C35" i="8"/>
  <c r="N34" i="8"/>
  <c r="M34" i="8"/>
  <c r="L34" i="8"/>
  <c r="K34" i="8"/>
  <c r="J34" i="8"/>
  <c r="I34" i="8"/>
  <c r="H34" i="8"/>
  <c r="G34" i="8"/>
  <c r="F34" i="8"/>
  <c r="E34" i="8"/>
  <c r="D34" i="8"/>
  <c r="C34" i="8"/>
  <c r="N22" i="8"/>
  <c r="M22" i="8"/>
  <c r="L22" i="8"/>
  <c r="K22" i="8"/>
  <c r="J22" i="8"/>
  <c r="I22" i="8"/>
  <c r="H22" i="8"/>
  <c r="G22" i="8"/>
  <c r="F22" i="8"/>
  <c r="E22" i="8"/>
  <c r="D22" i="8"/>
  <c r="C22" i="8"/>
  <c r="N19" i="8"/>
  <c r="N26" i="8" s="1"/>
  <c r="M19" i="8"/>
  <c r="M26" i="8" s="1"/>
  <c r="L19" i="8"/>
  <c r="L26" i="8" s="1"/>
  <c r="K19" i="8"/>
  <c r="K26" i="8" s="1"/>
  <c r="J19" i="8"/>
  <c r="J26" i="8" s="1"/>
  <c r="I19" i="8"/>
  <c r="I26" i="8" s="1"/>
  <c r="H19" i="8"/>
  <c r="H26" i="8" s="1"/>
  <c r="G19" i="8"/>
  <c r="G26" i="8" s="1"/>
  <c r="F19" i="8"/>
  <c r="F26" i="8" s="1"/>
  <c r="E19" i="8"/>
  <c r="E26" i="8" s="1"/>
  <c r="D19" i="8"/>
  <c r="D26" i="8" s="1"/>
  <c r="C19" i="8"/>
  <c r="C26" i="8" s="1"/>
  <c r="N13" i="8"/>
  <c r="M13" i="8"/>
  <c r="L13" i="8"/>
  <c r="K13" i="8"/>
  <c r="J13" i="8"/>
  <c r="I13" i="8"/>
  <c r="H13" i="8"/>
  <c r="G13" i="8"/>
  <c r="F13" i="8"/>
  <c r="E13" i="8"/>
  <c r="D13" i="8"/>
  <c r="C13" i="8"/>
  <c r="N10" i="8"/>
  <c r="N17" i="8" s="1"/>
  <c r="N30" i="8" s="1"/>
  <c r="M10" i="8"/>
  <c r="M17" i="8" s="1"/>
  <c r="M30" i="8" s="1"/>
  <c r="L10" i="8"/>
  <c r="L17" i="8" s="1"/>
  <c r="L30" i="8" s="1"/>
  <c r="K10" i="8"/>
  <c r="K17" i="8" s="1"/>
  <c r="K30" i="8" s="1"/>
  <c r="J10" i="8"/>
  <c r="J17" i="8" s="1"/>
  <c r="J30" i="8" s="1"/>
  <c r="I10" i="8"/>
  <c r="I17" i="8" s="1"/>
  <c r="I30" i="8" s="1"/>
  <c r="H10" i="8"/>
  <c r="H17" i="8" s="1"/>
  <c r="H30" i="8" s="1"/>
  <c r="G10" i="8"/>
  <c r="G17" i="8" s="1"/>
  <c r="G30" i="8" s="1"/>
  <c r="F10" i="8"/>
  <c r="F17" i="8" s="1"/>
  <c r="F30" i="8" s="1"/>
  <c r="E10" i="8"/>
  <c r="E17" i="8" s="1"/>
  <c r="E30" i="8" s="1"/>
  <c r="D10" i="8"/>
  <c r="D17" i="8" s="1"/>
  <c r="D30" i="8" s="1"/>
  <c r="C10" i="8"/>
  <c r="C17" i="8" s="1"/>
  <c r="C30" i="8" s="1"/>
  <c r="N35" i="7"/>
  <c r="M35" i="7"/>
  <c r="L35" i="7"/>
  <c r="K35" i="7"/>
  <c r="J35" i="7"/>
  <c r="I35" i="7"/>
  <c r="H35" i="7"/>
  <c r="G35" i="7"/>
  <c r="F35" i="7"/>
  <c r="E35" i="7"/>
  <c r="D35" i="7"/>
  <c r="C35" i="7"/>
  <c r="N34" i="7"/>
  <c r="M34" i="7"/>
  <c r="L34" i="7"/>
  <c r="K34" i="7"/>
  <c r="J34" i="7"/>
  <c r="I34" i="7"/>
  <c r="H34" i="7"/>
  <c r="G34" i="7"/>
  <c r="F34" i="7"/>
  <c r="E34" i="7"/>
  <c r="D34" i="7"/>
  <c r="C34" i="7"/>
  <c r="N22" i="7"/>
  <c r="M22" i="7"/>
  <c r="L22" i="7"/>
  <c r="K22" i="7"/>
  <c r="J22" i="7"/>
  <c r="I22" i="7"/>
  <c r="H22" i="7"/>
  <c r="G22" i="7"/>
  <c r="F22" i="7"/>
  <c r="E22" i="7"/>
  <c r="D22" i="7"/>
  <c r="C22" i="7"/>
  <c r="N19" i="7"/>
  <c r="N26" i="7" s="1"/>
  <c r="M19" i="7"/>
  <c r="M26" i="7" s="1"/>
  <c r="L19" i="7"/>
  <c r="L26" i="7" s="1"/>
  <c r="K19" i="7"/>
  <c r="K26" i="7" s="1"/>
  <c r="J19" i="7"/>
  <c r="J26" i="7" s="1"/>
  <c r="I19" i="7"/>
  <c r="I26" i="7" s="1"/>
  <c r="H19" i="7"/>
  <c r="H26" i="7" s="1"/>
  <c r="G19" i="7"/>
  <c r="G26" i="7" s="1"/>
  <c r="F19" i="7"/>
  <c r="F26" i="7" s="1"/>
  <c r="E19" i="7"/>
  <c r="E26" i="7" s="1"/>
  <c r="D19" i="7"/>
  <c r="D26" i="7" s="1"/>
  <c r="C19" i="7"/>
  <c r="C26" i="7" s="1"/>
  <c r="N13" i="7"/>
  <c r="M13" i="7"/>
  <c r="L13" i="7"/>
  <c r="K13" i="7"/>
  <c r="J13" i="7"/>
  <c r="I13" i="7"/>
  <c r="H13" i="7"/>
  <c r="G13" i="7"/>
  <c r="F13" i="7"/>
  <c r="E13" i="7"/>
  <c r="D13" i="7"/>
  <c r="C13" i="7"/>
  <c r="N10" i="7"/>
  <c r="N17" i="7" s="1"/>
  <c r="N30" i="7" s="1"/>
  <c r="M10" i="7"/>
  <c r="M17" i="7" s="1"/>
  <c r="M30" i="7" s="1"/>
  <c r="L10" i="7"/>
  <c r="L17" i="7" s="1"/>
  <c r="L30" i="7" s="1"/>
  <c r="K10" i="7"/>
  <c r="K17" i="7" s="1"/>
  <c r="K30" i="7" s="1"/>
  <c r="J10" i="7"/>
  <c r="J17" i="7" s="1"/>
  <c r="J30" i="7" s="1"/>
  <c r="I10" i="7"/>
  <c r="I17" i="7" s="1"/>
  <c r="I30" i="7" s="1"/>
  <c r="H10" i="7"/>
  <c r="H17" i="7" s="1"/>
  <c r="G10" i="7"/>
  <c r="G17" i="7" s="1"/>
  <c r="G30" i="7" s="1"/>
  <c r="F10" i="7"/>
  <c r="F17" i="7" s="1"/>
  <c r="F30" i="7" s="1"/>
  <c r="E10" i="7"/>
  <c r="E17" i="7" s="1"/>
  <c r="E30" i="7" s="1"/>
  <c r="D10" i="7"/>
  <c r="D17" i="7" s="1"/>
  <c r="D30" i="7" s="1"/>
  <c r="C10" i="7"/>
  <c r="C17" i="7" s="1"/>
  <c r="C30" i="7" s="1"/>
  <c r="N35" i="6"/>
  <c r="M35" i="6"/>
  <c r="L35" i="6"/>
  <c r="K35" i="6"/>
  <c r="J35" i="6"/>
  <c r="I35" i="6"/>
  <c r="H35" i="6"/>
  <c r="G35" i="6"/>
  <c r="F35" i="6"/>
  <c r="E35" i="6"/>
  <c r="D35" i="6"/>
  <c r="C35" i="6"/>
  <c r="N34" i="6"/>
  <c r="M34" i="6"/>
  <c r="L34" i="6"/>
  <c r="K34" i="6"/>
  <c r="J34" i="6"/>
  <c r="I34" i="6"/>
  <c r="H34" i="6"/>
  <c r="G34" i="6"/>
  <c r="F34" i="6"/>
  <c r="E34" i="6"/>
  <c r="D34" i="6"/>
  <c r="C34" i="6"/>
  <c r="N22" i="6"/>
  <c r="M22" i="6"/>
  <c r="L22" i="6"/>
  <c r="K22" i="6"/>
  <c r="J22" i="6"/>
  <c r="I22" i="6"/>
  <c r="H22" i="6"/>
  <c r="G22" i="6"/>
  <c r="F22" i="6"/>
  <c r="E22" i="6"/>
  <c r="D22" i="6"/>
  <c r="C22" i="6"/>
  <c r="N19" i="6"/>
  <c r="N26" i="6" s="1"/>
  <c r="M19" i="6"/>
  <c r="M26" i="6" s="1"/>
  <c r="L19" i="6"/>
  <c r="L26" i="6" s="1"/>
  <c r="K19" i="6"/>
  <c r="K26" i="6" s="1"/>
  <c r="J19" i="6"/>
  <c r="J26" i="6" s="1"/>
  <c r="I19" i="6"/>
  <c r="I26" i="6" s="1"/>
  <c r="H19" i="6"/>
  <c r="H26" i="6" s="1"/>
  <c r="G19" i="6"/>
  <c r="G26" i="6" s="1"/>
  <c r="F19" i="6"/>
  <c r="F26" i="6" s="1"/>
  <c r="E19" i="6"/>
  <c r="E26" i="6" s="1"/>
  <c r="D19" i="6"/>
  <c r="D26" i="6" s="1"/>
  <c r="C19" i="6"/>
  <c r="C26" i="6" s="1"/>
  <c r="N13" i="6"/>
  <c r="M13" i="6"/>
  <c r="L13" i="6"/>
  <c r="K13" i="6"/>
  <c r="J13" i="6"/>
  <c r="I13" i="6"/>
  <c r="H13" i="6"/>
  <c r="G13" i="6"/>
  <c r="F13" i="6"/>
  <c r="E13" i="6"/>
  <c r="D13" i="6"/>
  <c r="C13" i="6"/>
  <c r="N10" i="6"/>
  <c r="N17" i="6" s="1"/>
  <c r="N30" i="6" s="1"/>
  <c r="M10" i="6"/>
  <c r="M17" i="6" s="1"/>
  <c r="M30" i="6" s="1"/>
  <c r="L10" i="6"/>
  <c r="K10" i="6"/>
  <c r="K17" i="6" s="1"/>
  <c r="K30" i="6" s="1"/>
  <c r="J10" i="6"/>
  <c r="J17" i="6" s="1"/>
  <c r="J30" i="6" s="1"/>
  <c r="I10" i="6"/>
  <c r="I17" i="6" s="1"/>
  <c r="I30" i="6" s="1"/>
  <c r="H10" i="6"/>
  <c r="H17" i="6" s="1"/>
  <c r="H30" i="6" s="1"/>
  <c r="G10" i="6"/>
  <c r="G17" i="6" s="1"/>
  <c r="G30" i="6" s="1"/>
  <c r="F10" i="6"/>
  <c r="F17" i="6" s="1"/>
  <c r="F30" i="6" s="1"/>
  <c r="E10" i="6"/>
  <c r="E17" i="6" s="1"/>
  <c r="E30" i="6" s="1"/>
  <c r="D10" i="6"/>
  <c r="D17" i="6" s="1"/>
  <c r="D30" i="6" s="1"/>
  <c r="C10" i="6"/>
  <c r="C17" i="6" s="1"/>
  <c r="N35" i="5"/>
  <c r="M35" i="5"/>
  <c r="L35" i="5"/>
  <c r="K35" i="5"/>
  <c r="J35" i="5"/>
  <c r="I35" i="5"/>
  <c r="H35" i="5"/>
  <c r="G35" i="5"/>
  <c r="F35" i="5"/>
  <c r="E35" i="5"/>
  <c r="D35" i="5"/>
  <c r="C35" i="5"/>
  <c r="N34" i="5"/>
  <c r="M34" i="5"/>
  <c r="L34" i="5"/>
  <c r="K34" i="5"/>
  <c r="J34" i="5"/>
  <c r="I34" i="5"/>
  <c r="H34" i="5"/>
  <c r="G34" i="5"/>
  <c r="F34" i="5"/>
  <c r="E34" i="5"/>
  <c r="D34" i="5"/>
  <c r="C34" i="5"/>
  <c r="N22" i="5"/>
  <c r="M22" i="5"/>
  <c r="L22" i="5"/>
  <c r="K22" i="5"/>
  <c r="J22" i="5"/>
  <c r="I22" i="5"/>
  <c r="H22" i="5"/>
  <c r="G22" i="5"/>
  <c r="F22" i="5"/>
  <c r="E22" i="5"/>
  <c r="D22" i="5"/>
  <c r="C22" i="5"/>
  <c r="N19" i="5"/>
  <c r="N26" i="5" s="1"/>
  <c r="M19" i="5"/>
  <c r="M26" i="5" s="1"/>
  <c r="L19" i="5"/>
  <c r="L26" i="5" s="1"/>
  <c r="K19" i="5"/>
  <c r="K26" i="5" s="1"/>
  <c r="J19" i="5"/>
  <c r="J26" i="5" s="1"/>
  <c r="I19" i="5"/>
  <c r="I26" i="5" s="1"/>
  <c r="H19" i="5"/>
  <c r="H26" i="5" s="1"/>
  <c r="G19" i="5"/>
  <c r="G26" i="5" s="1"/>
  <c r="F19" i="5"/>
  <c r="F26" i="5" s="1"/>
  <c r="E19" i="5"/>
  <c r="E26" i="5" s="1"/>
  <c r="D19" i="5"/>
  <c r="D26" i="5" s="1"/>
  <c r="C19" i="5"/>
  <c r="C26" i="5" s="1"/>
  <c r="N13" i="5"/>
  <c r="M13" i="5"/>
  <c r="L13" i="5"/>
  <c r="K13" i="5"/>
  <c r="J13" i="5"/>
  <c r="I13" i="5"/>
  <c r="H13" i="5"/>
  <c r="G13" i="5"/>
  <c r="F13" i="5"/>
  <c r="E13" i="5"/>
  <c r="D13" i="5"/>
  <c r="C13" i="5"/>
  <c r="N10" i="5"/>
  <c r="N17" i="5" s="1"/>
  <c r="N30" i="5" s="1"/>
  <c r="M10" i="5"/>
  <c r="M17" i="5" s="1"/>
  <c r="M30" i="5" s="1"/>
  <c r="L10" i="5"/>
  <c r="L17" i="5" s="1"/>
  <c r="L30" i="5" s="1"/>
  <c r="K10" i="5"/>
  <c r="K17" i="5" s="1"/>
  <c r="K30" i="5" s="1"/>
  <c r="J10" i="5"/>
  <c r="J17" i="5" s="1"/>
  <c r="J30" i="5" s="1"/>
  <c r="I10" i="5"/>
  <c r="I17" i="5" s="1"/>
  <c r="I30" i="5" s="1"/>
  <c r="H10" i="5"/>
  <c r="H17" i="5" s="1"/>
  <c r="H30" i="5" s="1"/>
  <c r="G10" i="5"/>
  <c r="G17" i="5" s="1"/>
  <c r="G30" i="5" s="1"/>
  <c r="F10" i="5"/>
  <c r="F17" i="5" s="1"/>
  <c r="F30" i="5" s="1"/>
  <c r="E10" i="5"/>
  <c r="E17" i="5" s="1"/>
  <c r="E30" i="5" s="1"/>
  <c r="D10" i="5"/>
  <c r="D17" i="5" s="1"/>
  <c r="D30" i="5" s="1"/>
  <c r="C10" i="5"/>
  <c r="C17" i="5" s="1"/>
  <c r="C30" i="5" s="1"/>
  <c r="N22" i="4"/>
  <c r="M22" i="4"/>
  <c r="L22" i="4"/>
  <c r="K22" i="4"/>
  <c r="J22" i="4"/>
  <c r="I22" i="4"/>
  <c r="H22" i="4"/>
  <c r="G22" i="4"/>
  <c r="F22" i="4"/>
  <c r="E22" i="4"/>
  <c r="D22" i="4"/>
  <c r="C22" i="4"/>
  <c r="N19" i="4"/>
  <c r="N26" i="4" s="1"/>
  <c r="M19" i="4"/>
  <c r="M26" i="4" s="1"/>
  <c r="L19" i="4"/>
  <c r="L26" i="4" s="1"/>
  <c r="K19" i="4"/>
  <c r="K26" i="4" s="1"/>
  <c r="J19" i="4"/>
  <c r="J26" i="4" s="1"/>
  <c r="I19" i="4"/>
  <c r="I26" i="4" s="1"/>
  <c r="H19" i="4"/>
  <c r="H26" i="4" s="1"/>
  <c r="G19" i="4"/>
  <c r="G26" i="4" s="1"/>
  <c r="F19" i="4"/>
  <c r="F26" i="4" s="1"/>
  <c r="E19" i="4"/>
  <c r="E26" i="4" s="1"/>
  <c r="D19" i="4"/>
  <c r="D26" i="4" s="1"/>
  <c r="C19" i="4"/>
  <c r="C26" i="4" s="1"/>
  <c r="N13" i="4"/>
  <c r="M13" i="4"/>
  <c r="L13" i="4"/>
  <c r="K13" i="4"/>
  <c r="J13" i="4"/>
  <c r="I13" i="4"/>
  <c r="H13" i="4"/>
  <c r="G13" i="4"/>
  <c r="F13" i="4"/>
  <c r="E13" i="4"/>
  <c r="D13" i="4"/>
  <c r="C13" i="4"/>
  <c r="N10" i="4"/>
  <c r="N17" i="4" s="1"/>
  <c r="N30" i="4" s="1"/>
  <c r="M10" i="4"/>
  <c r="M17" i="4" s="1"/>
  <c r="M30" i="4" s="1"/>
  <c r="L10" i="4"/>
  <c r="L17" i="4" s="1"/>
  <c r="L30" i="4" s="1"/>
  <c r="K10" i="4"/>
  <c r="K17" i="4" s="1"/>
  <c r="K30" i="4" s="1"/>
  <c r="J10" i="4"/>
  <c r="J17" i="4" s="1"/>
  <c r="J30" i="4" s="1"/>
  <c r="I10" i="4"/>
  <c r="I17" i="4" s="1"/>
  <c r="I30" i="4" s="1"/>
  <c r="H10" i="4"/>
  <c r="H17" i="4" s="1"/>
  <c r="H30" i="4" s="1"/>
  <c r="G10" i="4"/>
  <c r="G17" i="4" s="1"/>
  <c r="G30" i="4" s="1"/>
  <c r="F10" i="4"/>
  <c r="F17" i="4" s="1"/>
  <c r="F30" i="4" s="1"/>
  <c r="E10" i="4"/>
  <c r="E17" i="4" s="1"/>
  <c r="E30" i="4" s="1"/>
  <c r="D10" i="4"/>
  <c r="D17" i="4" s="1"/>
  <c r="D30" i="4" s="1"/>
  <c r="C10" i="4"/>
  <c r="C17" i="4" s="1"/>
  <c r="C30" i="4" s="1"/>
  <c r="M17" i="15" l="1"/>
  <c r="M30" i="15" s="1"/>
  <c r="H30" i="7"/>
  <c r="L17" i="6"/>
  <c r="L30" i="6" s="1"/>
  <c r="C30" i="12"/>
  <c r="C26" i="9"/>
  <c r="C30" i="9" s="1"/>
  <c r="J17" i="9"/>
  <c r="J30" i="9" s="1"/>
  <c r="C30" i="6"/>
  <c r="C35" i="4"/>
  <c r="C34" i="4"/>
  <c r="G35" i="4"/>
  <c r="G34" i="4"/>
  <c r="K35" i="4"/>
  <c r="K34" i="4"/>
  <c r="D35" i="4"/>
  <c r="D34" i="4"/>
  <c r="H35" i="4"/>
  <c r="H34" i="4"/>
  <c r="L35" i="4"/>
  <c r="L34" i="4"/>
  <c r="E35" i="4"/>
  <c r="E34" i="4"/>
  <c r="I35" i="4"/>
  <c r="I34" i="4"/>
  <c r="M35" i="4"/>
  <c r="M34" i="4"/>
  <c r="F35" i="4"/>
  <c r="F34" i="4"/>
  <c r="J35" i="4"/>
  <c r="J34" i="4"/>
  <c r="N35" i="4"/>
  <c r="N34" i="4"/>
  <c r="D35" i="3"/>
  <c r="E35" i="3"/>
  <c r="F35" i="3"/>
  <c r="G35" i="3"/>
  <c r="H35" i="3"/>
  <c r="I35" i="3"/>
  <c r="J35" i="3"/>
  <c r="K35" i="3"/>
  <c r="L35" i="3"/>
  <c r="M35" i="3"/>
  <c r="N35" i="3"/>
  <c r="C35" i="3"/>
  <c r="C34" i="3" l="1"/>
  <c r="K34" i="3"/>
  <c r="G34" i="3"/>
  <c r="N34" i="3"/>
  <c r="J34" i="3"/>
  <c r="F34" i="3"/>
  <c r="M34" i="3"/>
  <c r="I34" i="3"/>
  <c r="E34" i="3"/>
  <c r="L34" i="3"/>
  <c r="H34" i="3"/>
  <c r="D34" i="3"/>
  <c r="D22" i="3"/>
  <c r="E22" i="3"/>
  <c r="F22" i="3"/>
  <c r="G22" i="3"/>
  <c r="H22" i="3"/>
  <c r="I22" i="3"/>
  <c r="J22" i="3"/>
  <c r="K22" i="3"/>
  <c r="L22" i="3"/>
  <c r="M22" i="3"/>
  <c r="N22" i="3"/>
  <c r="C22" i="3"/>
  <c r="D19" i="3"/>
  <c r="D26" i="3" s="1"/>
  <c r="E19" i="3"/>
  <c r="F19" i="3"/>
  <c r="F26" i="3" s="1"/>
  <c r="G19" i="3"/>
  <c r="G26" i="3" s="1"/>
  <c r="H19" i="3"/>
  <c r="H26" i="3" s="1"/>
  <c r="I19" i="3"/>
  <c r="I26" i="3" s="1"/>
  <c r="J19" i="3"/>
  <c r="J26" i="3" s="1"/>
  <c r="K19" i="3"/>
  <c r="K26" i="3" s="1"/>
  <c r="L19" i="3"/>
  <c r="L26" i="3" s="1"/>
  <c r="M19" i="3"/>
  <c r="M26" i="3" s="1"/>
  <c r="N19" i="3"/>
  <c r="N26" i="3" s="1"/>
  <c r="C19" i="3"/>
  <c r="C26" i="3" s="1"/>
  <c r="D13" i="3"/>
  <c r="E13" i="3"/>
  <c r="F13" i="3"/>
  <c r="G13" i="3"/>
  <c r="H13" i="3"/>
  <c r="I13" i="3"/>
  <c r="J13" i="3"/>
  <c r="K13" i="3"/>
  <c r="L13" i="3"/>
  <c r="M13" i="3"/>
  <c r="N13" i="3"/>
  <c r="C13" i="3"/>
  <c r="D10" i="3"/>
  <c r="D17" i="3" s="1"/>
  <c r="D30" i="3" s="1"/>
  <c r="E10" i="3"/>
  <c r="E17" i="3" s="1"/>
  <c r="F10" i="3"/>
  <c r="F17" i="3" s="1"/>
  <c r="F30" i="3" s="1"/>
  <c r="G10" i="3"/>
  <c r="G17" i="3" s="1"/>
  <c r="G30" i="3" s="1"/>
  <c r="H10" i="3"/>
  <c r="H17" i="3" s="1"/>
  <c r="H30" i="3" s="1"/>
  <c r="I10" i="3"/>
  <c r="I17" i="3" s="1"/>
  <c r="J10" i="3"/>
  <c r="J17" i="3" s="1"/>
  <c r="J30" i="3" s="1"/>
  <c r="K10" i="3"/>
  <c r="K17" i="3" s="1"/>
  <c r="K30" i="3" s="1"/>
  <c r="L10" i="3"/>
  <c r="L17" i="3" s="1"/>
  <c r="L30" i="3" s="1"/>
  <c r="M10" i="3"/>
  <c r="M17" i="3" s="1"/>
  <c r="M30" i="3" s="1"/>
  <c r="N10" i="3"/>
  <c r="N17" i="3" s="1"/>
  <c r="N30" i="3" s="1"/>
  <c r="C10" i="3"/>
  <c r="C17" i="3" s="1"/>
  <c r="C30" i="3" s="1"/>
  <c r="I30" i="3" l="1"/>
  <c r="E26" i="3"/>
  <c r="E30" i="3" s="1"/>
</calcChain>
</file>

<file path=xl/sharedStrings.xml><?xml version="1.0" encoding="utf-8"?>
<sst xmlns="http://schemas.openxmlformats.org/spreadsheetml/2006/main" count="1230" uniqueCount="132">
  <si>
    <t>Dataset Title:</t>
  </si>
  <si>
    <t>Time Period of Dataset:</t>
  </si>
  <si>
    <t>Mid-year 2018-2030</t>
  </si>
  <si>
    <t>Geographic Coverage:</t>
  </si>
  <si>
    <t>Contents</t>
  </si>
  <si>
    <t>Area Codes</t>
  </si>
  <si>
    <t>Multi-Member Ward - Projection Geography</t>
  </si>
  <si>
    <t>Tab Name</t>
  </si>
  <si>
    <t>Components of change (mid-year to mid-year)</t>
  </si>
  <si>
    <t>Population Projections for Sub-Council Areas (2018-based)</t>
  </si>
  <si>
    <t>Population at start</t>
  </si>
  <si>
    <t xml:space="preserve">  Natural change</t>
  </si>
  <si>
    <t xml:space="preserve">  Net migration</t>
  </si>
  <si>
    <t xml:space="preserve">  Total change</t>
  </si>
  <si>
    <t>Population at end</t>
  </si>
  <si>
    <t>Annual Percentage Change</t>
  </si>
  <si>
    <t>Percentage change from 2018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</si>
  <si>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</si>
  <si>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</si>
  <si>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</si>
  <si>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</si>
  <si>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</si>
  <si>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</si>
  <si>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</si>
  <si>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</si>
  <si>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</si>
  <si>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</si>
  <si>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</si>
  <si>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</si>
  <si>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 xml:space="preserve">  Special Population Change (Prisoner)</t>
  </si>
  <si>
    <t>Fertility and Mortality</t>
  </si>
  <si>
    <t>Total Fertility Rate (TFR)</t>
  </si>
  <si>
    <t>Standardised Mortality Ratio - Persons (SMR)</t>
  </si>
  <si>
    <t>Life Expectancy - Persons</t>
  </si>
  <si>
    <t xml:space="preserve">  Births - Persons</t>
  </si>
  <si>
    <t xml:space="preserve">    Births - Male</t>
  </si>
  <si>
    <t xml:space="preserve">    Births - Female</t>
  </si>
  <si>
    <t xml:space="preserve">  Deaths - Persons</t>
  </si>
  <si>
    <t xml:space="preserve">    Deaths - Male</t>
  </si>
  <si>
    <t xml:space="preserve">    Deaths - Female</t>
  </si>
  <si>
    <t xml:space="preserve">  Migration inflows - Persons</t>
  </si>
  <si>
    <t xml:space="preserve">    Migration inflows - Male</t>
  </si>
  <si>
    <t xml:space="preserve">    Migration inflows - Female</t>
  </si>
  <si>
    <t xml:space="preserve">    Migration outflows - Male</t>
  </si>
  <si>
    <t xml:space="preserve">    Migration outflows - Female</t>
  </si>
  <si>
    <t xml:space="preserve">  Migration outflows - Persons</t>
  </si>
  <si>
    <t xml:space="preserve">  Life Expectancy - Males</t>
  </si>
  <si>
    <t xml:space="preserve">  Life Expectancy - Females</t>
  </si>
  <si>
    <t xml:space="preserve">  SMR - Males</t>
  </si>
  <si>
    <t xml:space="preserve">  SMR - Females</t>
  </si>
  <si>
    <t>Note</t>
  </si>
  <si>
    <t>These are not whole numbers due to the way the software POPGROUP works.</t>
  </si>
  <si>
    <t>List of tab names and full area names</t>
  </si>
  <si>
    <t>2018-based population projections for sub-council areas - Summary Table, 2018-2030</t>
  </si>
  <si>
    <t>Aberdeenshire Multi-Member Wards</t>
  </si>
  <si>
    <t>Aboyne, Upper Deeside and Donside</t>
  </si>
  <si>
    <t>AboyneUp</t>
  </si>
  <si>
    <t>Banchory and Mid Deeside</t>
  </si>
  <si>
    <t>Banchory</t>
  </si>
  <si>
    <t>Banff and District</t>
  </si>
  <si>
    <t>Banffand</t>
  </si>
  <si>
    <t>Central Buchan</t>
  </si>
  <si>
    <t>CentralB</t>
  </si>
  <si>
    <t>East Garioch</t>
  </si>
  <si>
    <t>EastGari</t>
  </si>
  <si>
    <t>Ellon and District</t>
  </si>
  <si>
    <t>Ellonand</t>
  </si>
  <si>
    <t>Fraserburgh and District</t>
  </si>
  <si>
    <t>Fraserbu</t>
  </si>
  <si>
    <t>HuntlySt</t>
  </si>
  <si>
    <t>Inverurie and District</t>
  </si>
  <si>
    <t>Inveruri</t>
  </si>
  <si>
    <t>Mearns</t>
  </si>
  <si>
    <t>Mid Formartine</t>
  </si>
  <si>
    <t>MidForma</t>
  </si>
  <si>
    <t>North Kincardine</t>
  </si>
  <si>
    <t>NorthKin</t>
  </si>
  <si>
    <t>Peterhead North and Rattray</t>
  </si>
  <si>
    <t>PaterNaR</t>
  </si>
  <si>
    <t>Peterhead South and Cruden</t>
  </si>
  <si>
    <t>PeterSaC</t>
  </si>
  <si>
    <t>Stonehaven and Lower Deeside</t>
  </si>
  <si>
    <t>Stonehav</t>
  </si>
  <si>
    <t>Troup</t>
  </si>
  <si>
    <t>TurriffD</t>
  </si>
  <si>
    <t>West Garioch</t>
  </si>
  <si>
    <t>WestGari</t>
  </si>
  <si>
    <t>Westhill and District</t>
  </si>
  <si>
    <t>Westhill</t>
  </si>
  <si>
    <t>Aberdeenshire</t>
  </si>
  <si>
    <t>Summary table for Aberdeenshire</t>
  </si>
  <si>
    <t>Summary table for Aboyne, Upper Deeside and Donside</t>
  </si>
  <si>
    <t>Summary table for Banchory and Mid Deeside</t>
  </si>
  <si>
    <t>Summary table for Banff and District</t>
  </si>
  <si>
    <t>Summary table for Central Buchan</t>
  </si>
  <si>
    <t>Summary table for East Garioch</t>
  </si>
  <si>
    <t>Summary table for Ellon and District</t>
  </si>
  <si>
    <t>Summary table for Fraserburgh and District</t>
  </si>
  <si>
    <t>Summary table for Huntly, Strathbogie and Howe of Alford</t>
  </si>
  <si>
    <t>Summary table for Inverurie and District</t>
  </si>
  <si>
    <t>Summary table for Mearns</t>
  </si>
  <si>
    <t>Summary table for Mid Formartine</t>
  </si>
  <si>
    <t>Summary table for North Kincardine</t>
  </si>
  <si>
    <t>Summary table for Peterhead North and Rattray</t>
  </si>
  <si>
    <t>Summary table for Peterhead South and Cruden</t>
  </si>
  <si>
    <t>Summary table for Stonehaven and Lower Deeside</t>
  </si>
  <si>
    <t>Summary table for Troup</t>
  </si>
  <si>
    <t>Summary table for Turriff and District</t>
  </si>
  <si>
    <t>Summary table for West Garioch</t>
  </si>
  <si>
    <t>Summary table for Westhill and District</t>
  </si>
  <si>
    <t>2018-based principal population projection summary table - Aberdeenshire</t>
  </si>
  <si>
    <t>2018-based principal population projection summary table -  Aboyne, Upper Deeside and Donside</t>
  </si>
  <si>
    <t>2018-based principal population projection summary table - Banchory and Mid Deeside</t>
  </si>
  <si>
    <t>2018-based principal population projection summary table - Banff and District</t>
  </si>
  <si>
    <t>2018-based principal population projection summary table - Central Buchan</t>
  </si>
  <si>
    <t>2018-based principal population projection summary table - East Garioch</t>
  </si>
  <si>
    <t>2018-based principal population projection summary table - Ellon and District</t>
  </si>
  <si>
    <t>2018-based principal population projection summary table - Fraserburgh and District</t>
  </si>
  <si>
    <t>2018-based principal population projection summary table - Inverurie and District</t>
  </si>
  <si>
    <t>2018-based principal population projection summary table - Mearns</t>
  </si>
  <si>
    <t>2018-based principal population projection summary table - Mid Formartine</t>
  </si>
  <si>
    <t>2018-based principal population projection summary table - North Kincardine</t>
  </si>
  <si>
    <t>2018-based principal population projection summary table - Peterhead North and Rattray</t>
  </si>
  <si>
    <t>2018-based principal population projection summary table - Peterhead South and Cruden</t>
  </si>
  <si>
    <t>2018-based principal population projection summary table - Stonehaven and Lower Deeside</t>
  </si>
  <si>
    <t>2018-based principal population projection summary table - Troup</t>
  </si>
  <si>
    <t>2018-based principal population projection summary table - West Garioch</t>
  </si>
  <si>
    <t>2018-based principal population projection summary table - Westhill and District</t>
  </si>
  <si>
    <t>Turriff and District</t>
  </si>
  <si>
    <t>2018-based principal population projection summary table - Turriff and District</t>
  </si>
  <si>
    <t>Huntly, Strathbogie and Howe of Alford</t>
  </si>
  <si>
    <t>2018-based principal population projection summary table - Huntly, Strathbogie and Howe of Alford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</si>
</sst>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_)"/>
    <numFmt numFmtId="165" formatCode="0.0"/>
    <numFmt numFmtId="166" formatCode="0.0%"/>
    <numFmt numFmtId="167" formatCode=";;;"/>
    <numFmt numFmtId="168" formatCode="_-* #,##0_-;\-* #,##0_-;_-* &quot;-&quot;??_-;_-@_-"/>
    <numFmt numFmtId="169" formatCode="\+0;\-0;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centerContinuous"/>
    </xf>
    <xf numFmtId="164" fontId="6" fillId="2" borderId="0" xfId="0" applyNumberFormat="1" applyFont="1" applyFill="1" applyAlignment="1">
      <alignment horizontal="centerContinuous"/>
    </xf>
    <xf numFmtId="164" fontId="5" fillId="2" borderId="0" xfId="0" applyNumberFormat="1" applyFont="1" applyFill="1" applyAlignment="1">
      <alignment horizontal="left"/>
    </xf>
    <xf numFmtId="164" fontId="5" fillId="2" borderId="0" xfId="0" applyNumberFormat="1" applyFont="1" applyFill="1"/>
    <xf numFmtId="167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right"/>
    </xf>
    <xf numFmtId="164" fontId="6" fillId="2" borderId="0" xfId="0" applyNumberFormat="1" applyFont="1" applyFill="1"/>
    <xf numFmtId="164" fontId="5" fillId="2" borderId="1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3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/>
    <xf numFmtId="0" fontId="0" fillId="2" borderId="0" xfId="0" applyFill="1" applyBorder="1"/>
    <xf numFmtId="164" fontId="6" fillId="2" borderId="0" xfId="0" applyNumberFormat="1" applyFont="1" applyFill="1" applyBorder="1" applyAlignment="1">
      <alignment horizontal="left"/>
    </xf>
    <xf numFmtId="168" fontId="2" fillId="2" borderId="2" xfId="1" applyNumberFormat="1" applyFont="1" applyFill="1" applyBorder="1"/>
    <xf numFmtId="168" fontId="0" fillId="2" borderId="0" xfId="1" applyNumberFormat="1" applyFont="1" applyFill="1" applyBorder="1"/>
    <xf numFmtId="168" fontId="0" fillId="2" borderId="0" xfId="1" applyNumberFormat="1" applyFont="1" applyFill="1"/>
    <xf numFmtId="164" fontId="7" fillId="2" borderId="0" xfId="0" applyNumberFormat="1" applyFont="1" applyFill="1" applyBorder="1" applyAlignment="1">
      <alignment horizontal="left"/>
    </xf>
    <xf numFmtId="164" fontId="7" fillId="2" borderId="0" xfId="0" applyNumberFormat="1" applyFont="1" applyFill="1" applyBorder="1"/>
    <xf numFmtId="168" fontId="10" fillId="2" borderId="0" xfId="1" applyNumberFormat="1" applyFont="1" applyFill="1" applyBorder="1"/>
    <xf numFmtId="164" fontId="6" fillId="2" borderId="6" xfId="0" applyNumberFormat="1" applyFont="1" applyFill="1" applyBorder="1" applyAlignment="1">
      <alignment horizontal="left"/>
    </xf>
    <xf numFmtId="164" fontId="6" fillId="2" borderId="6" xfId="0" applyNumberFormat="1" applyFont="1" applyFill="1" applyBorder="1"/>
    <xf numFmtId="168" fontId="0" fillId="2" borderId="6" xfId="1" applyNumberFormat="1" applyFont="1" applyFill="1" applyBorder="1"/>
    <xf numFmtId="164" fontId="5" fillId="2" borderId="0" xfId="0" applyNumberFormat="1" applyFont="1" applyFill="1" applyBorder="1" applyAlignment="1">
      <alignment horizontal="left"/>
    </xf>
    <xf numFmtId="168" fontId="2" fillId="2" borderId="0" xfId="1" applyNumberFormat="1" applyFont="1" applyFill="1" applyBorder="1"/>
    <xf numFmtId="169" fontId="0" fillId="2" borderId="3" xfId="1" applyNumberFormat="1" applyFont="1" applyFill="1" applyBorder="1"/>
    <xf numFmtId="164" fontId="7" fillId="2" borderId="0" xfId="0" applyNumberFormat="1" applyFont="1" applyFill="1" applyBorder="1" applyAlignment="1">
      <alignment horizontal="left"/>
    </xf>
    <xf numFmtId="1" fontId="0" fillId="2" borderId="0" xfId="1" applyNumberFormat="1" applyFont="1" applyFill="1"/>
    <xf numFmtId="168" fontId="0" fillId="2" borderId="0" xfId="0" applyNumberFormat="1" applyFill="1"/>
    <xf numFmtId="0" fontId="3" fillId="2" borderId="0" xfId="0" applyFont="1" applyFill="1" applyAlignment="1">
      <alignment horizontal="right" vertical="top"/>
    </xf>
    <xf numFmtId="164" fontId="5" fillId="2" borderId="5" xfId="0" applyNumberFormat="1" applyFont="1" applyFill="1" applyBorder="1" applyAlignment="1">
      <alignment horizontal="fill"/>
    </xf>
    <xf numFmtId="164" fontId="5" fillId="2" borderId="5" xfId="0" applyNumberFormat="1" applyFont="1" applyFill="1" applyBorder="1" applyAlignment="1">
      <alignment horizontal="left" wrapText="1"/>
    </xf>
    <xf numFmtId="166" fontId="2" fillId="2" borderId="5" xfId="2" applyNumberFormat="1" applyFont="1" applyFill="1" applyBorder="1"/>
    <xf numFmtId="164" fontId="5" fillId="2" borderId="7" xfId="0" applyNumberFormat="1" applyFont="1" applyFill="1" applyBorder="1" applyAlignment="1">
      <alignment horizontal="fill"/>
    </xf>
    <xf numFmtId="0" fontId="11" fillId="2" borderId="7" xfId="0" applyFont="1" applyFill="1" applyBorder="1"/>
    <xf numFmtId="166" fontId="2" fillId="2" borderId="7" xfId="2" applyNumberFormat="1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0" fillId="2" borderId="8" xfId="0" applyFill="1" applyBorder="1"/>
    <xf numFmtId="0" fontId="10" fillId="2" borderId="4" xfId="0" applyFont="1" applyFill="1" applyBorder="1"/>
    <xf numFmtId="2" fontId="10" fillId="2" borderId="4" xfId="0" applyNumberFormat="1" applyFont="1" applyFill="1" applyBorder="1"/>
    <xf numFmtId="0" fontId="10" fillId="2" borderId="9" xfId="0" applyFont="1" applyFill="1" applyBorder="1"/>
    <xf numFmtId="165" fontId="10" fillId="2" borderId="9" xfId="0" applyNumberFormat="1" applyFont="1" applyFill="1" applyBorder="1"/>
    <xf numFmtId="165" fontId="0" fillId="2" borderId="0" xfId="0" applyNumberFormat="1" applyFill="1" applyBorder="1"/>
    <xf numFmtId="0" fontId="0" fillId="2" borderId="6" xfId="0" applyFill="1" applyBorder="1"/>
    <xf numFmtId="165" fontId="0" fillId="2" borderId="6" xfId="0" applyNumberFormat="1" applyFill="1" applyBorder="1"/>
    <xf numFmtId="0" fontId="12" fillId="3" borderId="0" xfId="0" applyFont="1" applyFill="1"/>
    <xf numFmtId="0" fontId="13" fillId="3" borderId="0" xfId="0" applyFont="1" applyFill="1"/>
    <xf numFmtId="0" fontId="14" fillId="2" borderId="0" xfId="3" applyFill="1"/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  <xf numFmtId="0" fontId="9" fillId="2" borderId="0" xfId="0" applyFont="1" applyFill="1"/>
    <xf numFmtId="0" fontId="8" fillId="2" borderId="0" xfId="0" applyFont="1" applyFill="1"/>
    <xf numFmtId="164" fontId="5" fillId="2" borderId="1" xfId="0" applyNumberFormat="1" applyFont="1" applyFill="1" applyBorder="1" applyAlignment="1">
      <alignment horizontal="left" indent="1"/>
    </xf>
    <xf numFmtId="164" fontId="5" fillId="2" borderId="2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ACFB-D162-45B7-9571-1DCE48D7325F}">
  <dimension ref="A1:D28"/>
  <sheetViews>
    <sheetView tabSelected="1" topLeftCell="A10" workbookViewId="0">
      <selection activeCell="D26" sqref="D26"/>
    </sheetView>
  </sheetViews>
  <sheetFormatPr defaultRowHeight="15" x14ac:dyDescent="0.25"/>
  <cols>
    <col min="1" max="1" width="25" style="1" customWidth="1"/>
    <col min="2" max="3" width="12.42578125" style="1" customWidth="1"/>
    <col min="4" max="16384" width="9.140625" style="1"/>
  </cols>
  <sheetData>
    <row r="1" spans="1:4" ht="18.75" x14ac:dyDescent="0.3">
      <c r="A1" s="3" t="s">
        <v>53</v>
      </c>
    </row>
    <row r="3" spans="1:4" ht="15.75" x14ac:dyDescent="0.25">
      <c r="A3" s="2" t="s">
        <v>0</v>
      </c>
      <c r="B3" s="1" t="s">
        <v>53</v>
      </c>
    </row>
    <row r="4" spans="1:4" ht="15.75" x14ac:dyDescent="0.25">
      <c r="A4" s="2" t="s">
        <v>1</v>
      </c>
      <c r="B4" s="1" t="s">
        <v>2</v>
      </c>
    </row>
    <row r="5" spans="1:4" ht="15.75" x14ac:dyDescent="0.25">
      <c r="A5" s="2" t="s">
        <v>3</v>
      </c>
      <c r="B5" s="1" t="s">
        <v>54</v>
      </c>
    </row>
    <row r="7" spans="1:4" ht="18.75" x14ac:dyDescent="0.3">
      <c r="A7" s="3" t="s">
        <v>4</v>
      </c>
    </row>
    <row r="8" spans="1:4" x14ac:dyDescent="0.25">
      <c r="A8" s="1" t="s">
        <v>5</v>
      </c>
      <c r="D8" s="55" t="s">
        <v>52</v>
      </c>
    </row>
    <row r="9" spans="1:4" x14ac:dyDescent="0.25">
      <c r="A9" s="1" t="s">
        <v>89</v>
      </c>
      <c r="D9" s="55" t="s">
        <v>110</v>
      </c>
    </row>
    <row r="10" spans="1:4" x14ac:dyDescent="0.25">
      <c r="A10" s="54" t="s">
        <v>55</v>
      </c>
      <c r="D10" s="55" t="s">
        <v>111</v>
      </c>
    </row>
    <row r="11" spans="1:4" x14ac:dyDescent="0.25">
      <c r="A11" s="54" t="s">
        <v>57</v>
      </c>
      <c r="D11" s="55" t="s">
        <v>112</v>
      </c>
    </row>
    <row r="12" spans="1:4" x14ac:dyDescent="0.25">
      <c r="A12" s="54" t="s">
        <v>59</v>
      </c>
      <c r="D12" s="55" t="s">
        <v>113</v>
      </c>
    </row>
    <row r="13" spans="1:4" x14ac:dyDescent="0.25">
      <c r="A13" s="54" t="s">
        <v>61</v>
      </c>
      <c r="D13" s="55" t="s">
        <v>114</v>
      </c>
    </row>
    <row r="14" spans="1:4" x14ac:dyDescent="0.25">
      <c r="A14" s="54" t="s">
        <v>63</v>
      </c>
      <c r="D14" s="55" t="s">
        <v>115</v>
      </c>
    </row>
    <row r="15" spans="1:4" x14ac:dyDescent="0.25">
      <c r="A15" s="54" t="s">
        <v>65</v>
      </c>
      <c r="D15" s="55" t="s">
        <v>116</v>
      </c>
    </row>
    <row r="16" spans="1:4" x14ac:dyDescent="0.25">
      <c r="A16" s="54" t="s">
        <v>67</v>
      </c>
      <c r="D16" s="55" t="s">
        <v>117</v>
      </c>
    </row>
    <row r="17" spans="1:4" x14ac:dyDescent="0.25">
      <c r="A17" s="54" t="s">
        <v>130</v>
      </c>
      <c r="D17" s="55" t="s">
        <v>131</v>
      </c>
    </row>
    <row r="18" spans="1:4" x14ac:dyDescent="0.25">
      <c r="A18" s="54" t="s">
        <v>70</v>
      </c>
      <c r="D18" s="55" t="s">
        <v>118</v>
      </c>
    </row>
    <row r="19" spans="1:4" x14ac:dyDescent="0.25">
      <c r="A19" s="54" t="s">
        <v>72</v>
      </c>
      <c r="D19" s="55" t="s">
        <v>119</v>
      </c>
    </row>
    <row r="20" spans="1:4" x14ac:dyDescent="0.25">
      <c r="A20" s="54" t="s">
        <v>73</v>
      </c>
      <c r="D20" s="55" t="s">
        <v>120</v>
      </c>
    </row>
    <row r="21" spans="1:4" x14ac:dyDescent="0.25">
      <c r="A21" s="54" t="s">
        <v>75</v>
      </c>
      <c r="D21" s="55" t="s">
        <v>121</v>
      </c>
    </row>
    <row r="22" spans="1:4" x14ac:dyDescent="0.25">
      <c r="A22" s="54" t="s">
        <v>77</v>
      </c>
      <c r="D22" s="55" t="s">
        <v>122</v>
      </c>
    </row>
    <row r="23" spans="1:4" x14ac:dyDescent="0.25">
      <c r="A23" s="54" t="s">
        <v>79</v>
      </c>
      <c r="D23" s="55" t="s">
        <v>123</v>
      </c>
    </row>
    <row r="24" spans="1:4" x14ac:dyDescent="0.25">
      <c r="A24" s="54" t="s">
        <v>81</v>
      </c>
      <c r="D24" s="55" t="s">
        <v>124</v>
      </c>
    </row>
    <row r="25" spans="1:4" x14ac:dyDescent="0.25">
      <c r="A25" s="54" t="s">
        <v>83</v>
      </c>
      <c r="D25" s="55" t="s">
        <v>125</v>
      </c>
    </row>
    <row r="26" spans="1:4" x14ac:dyDescent="0.25">
      <c r="A26" s="54" t="s">
        <v>128</v>
      </c>
      <c r="D26" s="55" t="s">
        <v>129</v>
      </c>
    </row>
    <row r="27" spans="1:4" x14ac:dyDescent="0.25">
      <c r="A27" s="54" t="s">
        <v>85</v>
      </c>
      <c r="D27" s="55" t="s">
        <v>126</v>
      </c>
    </row>
    <row r="28" spans="1:4" x14ac:dyDescent="0.25">
      <c r="A28" s="54" t="s">
        <v>87</v>
      </c>
      <c r="D28" s="55" t="s">
        <v>127</v>
      </c>
    </row>
  </sheetData>
  <hyperlinks>
    <hyperlink ref="D8" location="'Area Codes'!A1" display="List of tab names and full area names" xr:uid="{BE5125AB-85E8-4CB8-8948-AE6F703B5CC8}"/>
    <hyperlink ref="D9" location="Aberdeenshire!A1" display="2018-based principal population projection summary table - Aberdeenshire" xr:uid="{8C13A383-8A2F-4E4C-ADE7-42713AD6A7C8}"/>
    <hyperlink ref="D10:D22" location="'Aberdeen City'!A1" display="2018-based principal population projection summary table - Aberdeen City" xr:uid="{17A158A8-A0EB-40E8-8F57-8EE5E1B6227A}"/>
    <hyperlink ref="D10" location="AboyneUp!A1" display="2018-based principal population projection summary table -  Aboyne, Upper Deeside and Donside" xr:uid="{EBE67AB4-B547-4A5A-A4B1-0D8E956FFDCC}"/>
    <hyperlink ref="D11" location="Banchory!A1" display="2018-based principal population projection summary table - Banchory and Mid Deeside" xr:uid="{E1B18499-F634-4753-B982-D88ED63873AE}"/>
    <hyperlink ref="D12" location="Banffand!A1" display="2018-based principal population projection summary table - Banff and District" xr:uid="{C4B50ADF-354F-4822-88CB-2FB03FE9CA6E}"/>
    <hyperlink ref="D13" location="CentralB!A1" display="2018-based principal population projection summary table - Central Buchan" xr:uid="{0F36F2A4-F883-4E29-A8DB-11A050E9D77B}"/>
    <hyperlink ref="D14" location="EastGari!A1" display="2018-based principal population projection summary table - East Garioch" xr:uid="{7EC15C19-EE2C-4ABB-B393-DADEBF6BF999}"/>
    <hyperlink ref="D15" location="Ellonand!A1" display="2018-based principal population projection summary table - Ellon and District" xr:uid="{F816666B-5353-4820-B77B-D590E3FDED93}"/>
    <hyperlink ref="D16" location="Fraserbu!A1" display="2018-based principal population projection summary table - Fraserburgh and District" xr:uid="{9602A636-BBF9-4DEE-B37C-99CBB204962B}"/>
    <hyperlink ref="D17" location="HuntlySt!A1" display="2018-based principal population projection summary table - Huntly, Strathbogie and Howe of Alford" xr:uid="{FA6AE335-210B-43A8-955B-6E4061BBAA98}"/>
    <hyperlink ref="D18" location="Inveruri!A1" display="2018-based principal population projection summary table - Inverurie and District" xr:uid="{C3C43296-E3B1-4C50-8ECD-384F50434CC3}"/>
    <hyperlink ref="D19" location="Mearns!A1" display="2018-based principal population projection summary table - Mearns" xr:uid="{F2672562-7D70-48A8-B164-B9DC529A0EBC}"/>
    <hyperlink ref="D20" location="MidForma!A1" display="2018-based principal population projection summary table - Mid Formartine" xr:uid="{2E54B9FA-E03A-4FEA-B610-51B95DEF08A8}"/>
    <hyperlink ref="D21" location="NorthKin!A1" display="2018-based principal population projection summary table - North Kincardine" xr:uid="{11371946-A574-44F1-9F40-311903DA72C8}"/>
    <hyperlink ref="D22" location="PeterNaR!A1" display="2018-based principal population projection summary table - Peterhead North and Rattray" xr:uid="{50FEE6C1-015B-4D86-B6E8-5E7BCB73F80B}"/>
    <hyperlink ref="D23:D28" location="'Aberdeen City'!A1" display="2018-based principal population projection summary table - Aberdeen City" xr:uid="{32F52387-B7AF-45A1-B72E-5F805CE62092}"/>
    <hyperlink ref="D23" location="PeterSaC!A1" display="2018-based principal population projection summary table - Peterhead South and Cruden" xr:uid="{679961EA-4FF6-420C-9F7B-ABD8A7E81191}"/>
    <hyperlink ref="D24" location="Stonehav!A1" display="2018-based principal population projection summary table - Stonehaven and Lower Deeside" xr:uid="{D11CF891-79B3-4737-AF8B-694CE0D40079}"/>
    <hyperlink ref="D25" location="Troup!A1" display="2018-based principal population projection summary table - Troup" xr:uid="{FE41D618-53C5-4EF7-BDD4-7CE6B63DDD93}"/>
    <hyperlink ref="D26" location="TurriffD!A1" display="2018-based principal population projection summary table - Turriff and District" xr:uid="{19E9B512-EC92-4FA8-B5E7-13D0D4B55358}"/>
    <hyperlink ref="D27" location="WestGari!A1" display="2018-based principal population projection summary table - West Garioch" xr:uid="{ED636E84-1894-476C-8774-3DD613C738C4}"/>
    <hyperlink ref="D28" location="Westhill!A1" display="2018-based principal population projection summary table - Westhill and District" xr:uid="{B343AEC0-87EC-4FC1-8802-765D3D25ADAF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1C6AB-7A3D-4023-A53D-5FE2AC7FE661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9</v>
      </c>
      <c r="B1" s="60"/>
      <c r="C1" s="60"/>
      <c r="D1" s="60"/>
      <c r="E1" s="60"/>
    </row>
    <row r="2" spans="1:14" x14ac:dyDescent="0.25">
      <c r="A2" s="61" t="s">
        <v>97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8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36" t="s">
        <v>26</v>
      </c>
      <c r="M6" s="36" t="s">
        <v>27</v>
      </c>
      <c r="N6" s="36" t="s">
        <v>28</v>
      </c>
    </row>
    <row r="7" spans="1:14" ht="15.75" thickBot="1" x14ac:dyDescent="0.3"/>
    <row r="8" spans="1:14" ht="16.5" thickTop="1" thickBot="1" x14ac:dyDescent="0.3">
      <c r="A8" s="63" t="s">
        <v>10</v>
      </c>
      <c r="B8" s="63"/>
      <c r="C8" s="21">
        <v>15979</v>
      </c>
      <c r="D8" s="21">
        <v>15934.475282519654</v>
      </c>
      <c r="E8" s="21">
        <v>15880.573359158088</v>
      </c>
      <c r="F8" s="21">
        <v>15818.802160281077</v>
      </c>
      <c r="G8" s="21">
        <v>15762.874523702065</v>
      </c>
      <c r="H8" s="21">
        <v>15712.162305703399</v>
      </c>
      <c r="I8" s="21">
        <v>15659.725856068257</v>
      </c>
      <c r="J8" s="21">
        <v>15597.679177947057</v>
      </c>
      <c r="K8" s="21">
        <v>15528.580352308662</v>
      </c>
      <c r="L8" s="21">
        <v>15455.524540936005</v>
      </c>
      <c r="M8" s="21">
        <v>15377.220358449589</v>
      </c>
      <c r="N8" s="21">
        <v>15293.005794348541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34</v>
      </c>
      <c r="B10" s="25"/>
      <c r="C10" s="26">
        <f>SUM(C11:C12)</f>
        <v>167.22168138643244</v>
      </c>
      <c r="D10" s="26">
        <f t="shared" ref="D10:N10" si="0">SUM(D11:D12)</f>
        <v>168.03219182382864</v>
      </c>
      <c r="E10" s="26">
        <f t="shared" si="0"/>
        <v>166.3912316688029</v>
      </c>
      <c r="F10" s="26">
        <f t="shared" si="0"/>
        <v>164.45945885573093</v>
      </c>
      <c r="G10" s="26">
        <f t="shared" si="0"/>
        <v>162.99691780612841</v>
      </c>
      <c r="H10" s="26">
        <f t="shared" si="0"/>
        <v>162.07112401866698</v>
      </c>
      <c r="I10" s="26">
        <f t="shared" si="0"/>
        <v>160.99157574733016</v>
      </c>
      <c r="J10" s="26">
        <f t="shared" si="0"/>
        <v>160.10188311408442</v>
      </c>
      <c r="K10" s="26">
        <f t="shared" si="0"/>
        <v>158.71604844248156</v>
      </c>
      <c r="L10" s="26">
        <f t="shared" si="0"/>
        <v>156.52706644144902</v>
      </c>
      <c r="M10" s="26">
        <f t="shared" si="0"/>
        <v>154.88381910026615</v>
      </c>
      <c r="N10" s="26">
        <f t="shared" si="0"/>
        <v>153.23209439084582</v>
      </c>
    </row>
    <row r="11" spans="1:14" x14ac:dyDescent="0.25">
      <c r="A11" s="20" t="s">
        <v>35</v>
      </c>
      <c r="B11" s="18"/>
      <c r="C11" s="22">
        <v>85.794827565124791</v>
      </c>
      <c r="D11" s="22">
        <v>86.131960396329049</v>
      </c>
      <c r="E11" s="22">
        <v>85.245410045417202</v>
      </c>
      <c r="F11" s="22">
        <v>84.538274619395111</v>
      </c>
      <c r="G11" s="22">
        <v>83.416452152079273</v>
      </c>
      <c r="H11" s="22">
        <v>82.985094375235661</v>
      </c>
      <c r="I11" s="22">
        <v>82.57142462786112</v>
      </c>
      <c r="J11" s="22">
        <v>82.025509868801024</v>
      </c>
      <c r="K11" s="22">
        <v>81.32664539956356</v>
      </c>
      <c r="L11" s="22">
        <v>80.222530154029485</v>
      </c>
      <c r="M11" s="22">
        <v>79.262193609661978</v>
      </c>
      <c r="N11" s="22">
        <v>78.328491958896763</v>
      </c>
    </row>
    <row r="12" spans="1:14" x14ac:dyDescent="0.25">
      <c r="A12" s="27" t="s">
        <v>36</v>
      </c>
      <c r="B12" s="28"/>
      <c r="C12" s="29">
        <v>81.426853821307645</v>
      </c>
      <c r="D12" s="29">
        <v>81.900231427499591</v>
      </c>
      <c r="E12" s="29">
        <v>81.1458216233857</v>
      </c>
      <c r="F12" s="29">
        <v>79.921184236335819</v>
      </c>
      <c r="G12" s="29">
        <v>79.580465654049135</v>
      </c>
      <c r="H12" s="29">
        <v>79.086029643431317</v>
      </c>
      <c r="I12" s="29">
        <v>78.42015111946904</v>
      </c>
      <c r="J12" s="29">
        <v>78.076373245283392</v>
      </c>
      <c r="K12" s="29">
        <v>77.389403042918005</v>
      </c>
      <c r="L12" s="29">
        <v>76.304536287419538</v>
      </c>
      <c r="M12" s="29">
        <v>75.621625490604174</v>
      </c>
      <c r="N12" s="29">
        <v>74.903602431949054</v>
      </c>
    </row>
    <row r="13" spans="1:14" x14ac:dyDescent="0.25">
      <c r="A13" s="33" t="s">
        <v>37</v>
      </c>
      <c r="B13" s="18"/>
      <c r="C13" s="26">
        <f>SUM(C14:C15)</f>
        <v>180.59024609606936</v>
      </c>
      <c r="D13" s="26">
        <f t="shared" ref="D13:N13" si="1">SUM(D14:D15)</f>
        <v>187.81872938067255</v>
      </c>
      <c r="E13" s="26">
        <f t="shared" si="1"/>
        <v>191.549290791234</v>
      </c>
      <c r="F13" s="26">
        <f t="shared" si="1"/>
        <v>192.51969786769081</v>
      </c>
      <c r="G13" s="26">
        <f t="shared" si="1"/>
        <v>194.13723958199967</v>
      </c>
      <c r="H13" s="26">
        <f t="shared" si="1"/>
        <v>195.97033038222412</v>
      </c>
      <c r="I13" s="26">
        <f t="shared" si="1"/>
        <v>196.4289968835804</v>
      </c>
      <c r="J13" s="26">
        <f t="shared" si="1"/>
        <v>199.45448281512202</v>
      </c>
      <c r="K13" s="26">
        <f t="shared" si="1"/>
        <v>199.94990522943277</v>
      </c>
      <c r="L13" s="26">
        <f t="shared" si="1"/>
        <v>201.10436689166437</v>
      </c>
      <c r="M13" s="26">
        <f t="shared" si="1"/>
        <v>204.0861435491984</v>
      </c>
      <c r="N13" s="26">
        <f t="shared" si="1"/>
        <v>207.32119421971851</v>
      </c>
    </row>
    <row r="14" spans="1:14" x14ac:dyDescent="0.25">
      <c r="A14" s="20" t="s">
        <v>38</v>
      </c>
      <c r="B14" s="18"/>
      <c r="C14" s="22">
        <v>90.672500597319896</v>
      </c>
      <c r="D14" s="22">
        <v>93.494794619489383</v>
      </c>
      <c r="E14" s="22">
        <v>95.615802059098783</v>
      </c>
      <c r="F14" s="22">
        <v>96.248687937168697</v>
      </c>
      <c r="G14" s="22">
        <v>97.296565077101221</v>
      </c>
      <c r="H14" s="22">
        <v>98.324310932995886</v>
      </c>
      <c r="I14" s="22">
        <v>98.703882082099611</v>
      </c>
      <c r="J14" s="22">
        <v>100.33754351646131</v>
      </c>
      <c r="K14" s="22">
        <v>100.54131153622899</v>
      </c>
      <c r="L14" s="22">
        <v>101.41505995495635</v>
      </c>
      <c r="M14" s="22">
        <v>102.95448494571581</v>
      </c>
      <c r="N14" s="22">
        <v>104.44027188492922</v>
      </c>
    </row>
    <row r="15" spans="1:14" x14ac:dyDescent="0.25">
      <c r="A15" s="10" t="s">
        <v>39</v>
      </c>
      <c r="B15" s="12"/>
      <c r="C15" s="23">
        <v>89.917745498749468</v>
      </c>
      <c r="D15" s="23">
        <v>94.323934761183168</v>
      </c>
      <c r="E15" s="23">
        <v>95.933488732135203</v>
      </c>
      <c r="F15" s="23">
        <v>96.271009930522112</v>
      </c>
      <c r="G15" s="23">
        <v>96.840674504898459</v>
      </c>
      <c r="H15" s="23">
        <v>97.646019449228248</v>
      </c>
      <c r="I15" s="23">
        <v>97.725114801480785</v>
      </c>
      <c r="J15" s="23">
        <v>99.116939298660711</v>
      </c>
      <c r="K15" s="23">
        <v>99.408593693203784</v>
      </c>
      <c r="L15" s="23">
        <v>99.689306936708022</v>
      </c>
      <c r="M15" s="23">
        <v>101.13165860348259</v>
      </c>
      <c r="N15" s="23">
        <v>102.88092233478929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11</v>
      </c>
      <c r="B17" s="15"/>
      <c r="C17" s="32">
        <f>C10-C13</f>
        <v>-13.368564709636928</v>
      </c>
      <c r="D17" s="32">
        <f t="shared" ref="D17:N17" si="2">D10-D13</f>
        <v>-19.786537556843911</v>
      </c>
      <c r="E17" s="32">
        <f t="shared" si="2"/>
        <v>-25.158059122431098</v>
      </c>
      <c r="F17" s="32">
        <f t="shared" si="2"/>
        <v>-28.060239011959879</v>
      </c>
      <c r="G17" s="32">
        <f t="shared" si="2"/>
        <v>-31.140321775871257</v>
      </c>
      <c r="H17" s="32">
        <f t="shared" si="2"/>
        <v>-33.899206363557141</v>
      </c>
      <c r="I17" s="32">
        <f t="shared" si="2"/>
        <v>-35.437421136250236</v>
      </c>
      <c r="J17" s="32">
        <f t="shared" si="2"/>
        <v>-39.352599701037605</v>
      </c>
      <c r="K17" s="32">
        <f t="shared" si="2"/>
        <v>-41.233856786951208</v>
      </c>
      <c r="L17" s="32">
        <f t="shared" si="2"/>
        <v>-44.577300450215347</v>
      </c>
      <c r="M17" s="32">
        <f t="shared" si="2"/>
        <v>-49.202324448932245</v>
      </c>
      <c r="N17" s="32">
        <f t="shared" si="2"/>
        <v>-54.089099828872691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40</v>
      </c>
      <c r="B19" s="67"/>
      <c r="C19" s="26">
        <f>SUM(C20:C21)</f>
        <v>672.80494914960832</v>
      </c>
      <c r="D19" s="26">
        <f t="shared" ref="D19:N19" si="3">SUM(D20:D21)</f>
        <v>672.27366366914111</v>
      </c>
      <c r="E19" s="26">
        <f t="shared" si="3"/>
        <v>671.89745247869814</v>
      </c>
      <c r="F19" s="26">
        <f t="shared" si="3"/>
        <v>675.96124963001364</v>
      </c>
      <c r="G19" s="26">
        <f t="shared" si="3"/>
        <v>679.20816641005763</v>
      </c>
      <c r="H19" s="26">
        <f t="shared" si="3"/>
        <v>679.39781543842309</v>
      </c>
      <c r="I19" s="26">
        <f t="shared" si="3"/>
        <v>675.65944410330872</v>
      </c>
      <c r="J19" s="26">
        <f t="shared" si="3"/>
        <v>673.9433621402145</v>
      </c>
      <c r="K19" s="26">
        <f t="shared" si="3"/>
        <v>673.00822629495633</v>
      </c>
      <c r="L19" s="26">
        <f t="shared" si="3"/>
        <v>671.93012614795884</v>
      </c>
      <c r="M19" s="26">
        <f t="shared" si="3"/>
        <v>671.46014592636095</v>
      </c>
      <c r="N19" s="26">
        <f t="shared" si="3"/>
        <v>672.14068859985946</v>
      </c>
    </row>
    <row r="20" spans="1:14" x14ac:dyDescent="0.25">
      <c r="A20" s="64" t="s">
        <v>41</v>
      </c>
      <c r="B20" s="64"/>
      <c r="C20" s="22">
        <v>335.85684946652685</v>
      </c>
      <c r="D20" s="22">
        <v>334.46256137087107</v>
      </c>
      <c r="E20" s="22">
        <v>335.99441263704</v>
      </c>
      <c r="F20" s="22">
        <v>338.83347265459349</v>
      </c>
      <c r="G20" s="22">
        <v>341.16524839013749</v>
      </c>
      <c r="H20" s="22">
        <v>342.25720072135476</v>
      </c>
      <c r="I20" s="22">
        <v>340.18493240318594</v>
      </c>
      <c r="J20" s="22">
        <v>339.00559975663811</v>
      </c>
      <c r="K20" s="22">
        <v>339.44648542073486</v>
      </c>
      <c r="L20" s="22">
        <v>339.29110477560073</v>
      </c>
      <c r="M20" s="22">
        <v>338.71759335612461</v>
      </c>
      <c r="N20" s="22">
        <v>338.93801163501968</v>
      </c>
    </row>
    <row r="21" spans="1:14" x14ac:dyDescent="0.25">
      <c r="A21" s="27" t="s">
        <v>42</v>
      </c>
      <c r="B21" s="27"/>
      <c r="C21" s="29">
        <v>336.94809968308141</v>
      </c>
      <c r="D21" s="29">
        <v>337.8111022982701</v>
      </c>
      <c r="E21" s="29">
        <v>335.9030398416582</v>
      </c>
      <c r="F21" s="29">
        <v>337.12777697542015</v>
      </c>
      <c r="G21" s="29">
        <v>338.04291801992008</v>
      </c>
      <c r="H21" s="29">
        <v>337.14061471706839</v>
      </c>
      <c r="I21" s="29">
        <v>335.47451170012283</v>
      </c>
      <c r="J21" s="29">
        <v>334.93776238357646</v>
      </c>
      <c r="K21" s="29">
        <v>333.56174087422147</v>
      </c>
      <c r="L21" s="29">
        <v>332.63902137235806</v>
      </c>
      <c r="M21" s="29">
        <v>332.74255257023634</v>
      </c>
      <c r="N21" s="29">
        <v>333.20267696483984</v>
      </c>
    </row>
    <row r="22" spans="1:14" x14ac:dyDescent="0.25">
      <c r="A22" s="67" t="s">
        <v>45</v>
      </c>
      <c r="B22" s="67"/>
      <c r="C22" s="26">
        <f>SUM(C23:C24)</f>
        <v>703.96110192031847</v>
      </c>
      <c r="D22" s="26">
        <f t="shared" ref="D22:N22" si="4">SUM(D23:D24)</f>
        <v>706.38904947386345</v>
      </c>
      <c r="E22" s="26">
        <f t="shared" si="4"/>
        <v>708.51059223327911</v>
      </c>
      <c r="F22" s="26">
        <f t="shared" si="4"/>
        <v>703.82864719706413</v>
      </c>
      <c r="G22" s="26">
        <f t="shared" si="4"/>
        <v>698.78006263285124</v>
      </c>
      <c r="H22" s="26">
        <f t="shared" si="4"/>
        <v>697.9350587100073</v>
      </c>
      <c r="I22" s="26">
        <f t="shared" si="4"/>
        <v>702.26870108825847</v>
      </c>
      <c r="J22" s="26">
        <f t="shared" si="4"/>
        <v>703.68958807757349</v>
      </c>
      <c r="K22" s="26">
        <f t="shared" si="4"/>
        <v>704.83018088066183</v>
      </c>
      <c r="L22" s="26">
        <f t="shared" si="4"/>
        <v>705.65700818415917</v>
      </c>
      <c r="M22" s="26">
        <f t="shared" si="4"/>
        <v>706.47238557847629</v>
      </c>
      <c r="N22" s="26">
        <f t="shared" si="4"/>
        <v>706.9336645720166</v>
      </c>
    </row>
    <row r="23" spans="1:14" x14ac:dyDescent="0.25">
      <c r="A23" s="64" t="s">
        <v>43</v>
      </c>
      <c r="B23" s="64"/>
      <c r="C23" s="23">
        <v>354.81919854883262</v>
      </c>
      <c r="D23" s="22">
        <v>357.15092165796017</v>
      </c>
      <c r="E23" s="22">
        <v>356.60839752818077</v>
      </c>
      <c r="F23" s="22">
        <v>353.23792014657084</v>
      </c>
      <c r="G23" s="22">
        <v>349.68182454722341</v>
      </c>
      <c r="H23" s="22">
        <v>348.00835695231603</v>
      </c>
      <c r="I23" s="22">
        <v>350.49998567752198</v>
      </c>
      <c r="J23" s="22">
        <v>351.31839737063376</v>
      </c>
      <c r="K23" s="22">
        <v>351.0199018730986</v>
      </c>
      <c r="L23" s="22">
        <v>351.22449365928611</v>
      </c>
      <c r="M23" s="22">
        <v>351.96875136810678</v>
      </c>
      <c r="N23" s="22">
        <v>352.20195625064611</v>
      </c>
    </row>
    <row r="24" spans="1:14" x14ac:dyDescent="0.25">
      <c r="A24" s="10" t="s">
        <v>44</v>
      </c>
      <c r="B24" s="10"/>
      <c r="C24" s="23">
        <v>349.14190337148591</v>
      </c>
      <c r="D24" s="23">
        <v>349.23812781590334</v>
      </c>
      <c r="E24" s="23">
        <v>351.9021947050984</v>
      </c>
      <c r="F24" s="23">
        <v>350.59072705049329</v>
      </c>
      <c r="G24" s="23">
        <v>349.09823808562788</v>
      </c>
      <c r="H24" s="23">
        <v>349.92670175769121</v>
      </c>
      <c r="I24" s="23">
        <v>351.76871541073643</v>
      </c>
      <c r="J24" s="23">
        <v>352.37119070693967</v>
      </c>
      <c r="K24" s="23">
        <v>353.81027900756317</v>
      </c>
      <c r="L24" s="23">
        <v>354.43251452487306</v>
      </c>
      <c r="M24" s="23">
        <v>354.50363421036951</v>
      </c>
      <c r="N24" s="23">
        <v>354.73170832137055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12</v>
      </c>
      <c r="B26" s="66"/>
      <c r="C26" s="32">
        <f>C19-C22</f>
        <v>-31.15615277071015</v>
      </c>
      <c r="D26" s="32">
        <f t="shared" ref="D26:N26" si="5">D19-D22</f>
        <v>-34.115385804722337</v>
      </c>
      <c r="E26" s="32">
        <f t="shared" si="5"/>
        <v>-36.61313975458097</v>
      </c>
      <c r="F26" s="32">
        <f t="shared" si="5"/>
        <v>-27.867397567050489</v>
      </c>
      <c r="G26" s="32">
        <f t="shared" si="5"/>
        <v>-19.571896222793612</v>
      </c>
      <c r="H26" s="32">
        <f t="shared" si="5"/>
        <v>-18.537243271584202</v>
      </c>
      <c r="I26" s="32">
        <f t="shared" si="5"/>
        <v>-26.609256984949752</v>
      </c>
      <c r="J26" s="32">
        <f t="shared" si="5"/>
        <v>-29.746225937358986</v>
      </c>
      <c r="K26" s="32">
        <f t="shared" si="5"/>
        <v>-31.821954585705498</v>
      </c>
      <c r="L26" s="32">
        <f t="shared" si="5"/>
        <v>-33.726882036200323</v>
      </c>
      <c r="M26" s="32">
        <f t="shared" si="5"/>
        <v>-35.012239652115341</v>
      </c>
      <c r="N26" s="32">
        <f t="shared" si="5"/>
        <v>-34.792975972157137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29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13</v>
      </c>
      <c r="B30" s="66"/>
      <c r="C30" s="32">
        <f>C17+C26+C28</f>
        <v>-44.524717480347078</v>
      </c>
      <c r="D30" s="32">
        <f t="shared" ref="D30:N30" si="6">D17+D26+D28</f>
        <v>-53.901923361566247</v>
      </c>
      <c r="E30" s="32">
        <f t="shared" si="6"/>
        <v>-61.771198877012068</v>
      </c>
      <c r="F30" s="32">
        <f t="shared" si="6"/>
        <v>-55.927636579010368</v>
      </c>
      <c r="G30" s="32">
        <f t="shared" si="6"/>
        <v>-50.712217998664869</v>
      </c>
      <c r="H30" s="32">
        <f t="shared" si="6"/>
        <v>-52.436449635141344</v>
      </c>
      <c r="I30" s="32">
        <f t="shared" si="6"/>
        <v>-62.046678121199989</v>
      </c>
      <c r="J30" s="32">
        <f t="shared" si="6"/>
        <v>-69.09882563839659</v>
      </c>
      <c r="K30" s="32">
        <f t="shared" si="6"/>
        <v>-73.055811372656706</v>
      </c>
      <c r="L30" s="32">
        <f t="shared" si="6"/>
        <v>-78.304182486415669</v>
      </c>
      <c r="M30" s="32">
        <f t="shared" si="6"/>
        <v>-84.214564101047586</v>
      </c>
      <c r="N30" s="32">
        <f t="shared" si="6"/>
        <v>-88.882075801029828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14</v>
      </c>
      <c r="B32" s="63"/>
      <c r="C32" s="21">
        <v>15934.475282519654</v>
      </c>
      <c r="D32" s="21">
        <v>15880.573359158088</v>
      </c>
      <c r="E32" s="21">
        <v>15818.802160281077</v>
      </c>
      <c r="F32" s="21">
        <v>15762.874523702065</v>
      </c>
      <c r="G32" s="21">
        <v>15712.162305703399</v>
      </c>
      <c r="H32" s="21">
        <v>15659.725856068257</v>
      </c>
      <c r="I32" s="21">
        <v>15597.679177947057</v>
      </c>
      <c r="J32" s="21">
        <v>15528.580352308662</v>
      </c>
      <c r="K32" s="21">
        <v>15455.524540936005</v>
      </c>
      <c r="L32" s="21">
        <v>15377.220358449589</v>
      </c>
      <c r="M32" s="21">
        <v>15293.005794348541</v>
      </c>
      <c r="N32" s="21">
        <v>15204.123718547513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15</v>
      </c>
      <c r="B34" s="38"/>
      <c r="C34" s="39">
        <f>(C32/C8)-1</f>
        <v>-2.7864520608514853E-3</v>
      </c>
      <c r="D34" s="39">
        <f t="shared" ref="D34:N34" si="7">(D32/D8)-1</f>
        <v>-3.382723460037429E-3</v>
      </c>
      <c r="E34" s="39">
        <f t="shared" si="7"/>
        <v>-3.8897335429888269E-3</v>
      </c>
      <c r="F34" s="39">
        <f t="shared" si="7"/>
        <v>-3.5355165335740901E-3</v>
      </c>
      <c r="G34" s="39">
        <f t="shared" si="7"/>
        <v>-3.2171935342384383E-3</v>
      </c>
      <c r="H34" s="39">
        <f t="shared" si="7"/>
        <v>-3.3373159349371351E-3</v>
      </c>
      <c r="I34" s="39">
        <f t="shared" si="7"/>
        <v>-3.9621816302203294E-3</v>
      </c>
      <c r="J34" s="39">
        <f t="shared" si="7"/>
        <v>-4.4300709644092828E-3</v>
      </c>
      <c r="K34" s="39">
        <f t="shared" si="7"/>
        <v>-4.7046033645822272E-3</v>
      </c>
      <c r="L34" s="39">
        <f t="shared" si="7"/>
        <v>-5.0664202485666276E-3</v>
      </c>
      <c r="M34" s="39">
        <f t="shared" si="7"/>
        <v>-5.4765791305562139E-3</v>
      </c>
      <c r="N34" s="39">
        <f t="shared" si="7"/>
        <v>-5.8119428578176091E-3</v>
      </c>
    </row>
    <row r="35" spans="1:14" ht="15.75" thickBot="1" x14ac:dyDescent="0.3">
      <c r="A35" s="40" t="s">
        <v>16</v>
      </c>
      <c r="B35" s="41"/>
      <c r="C35" s="42">
        <f>(C32/$C$8)-1</f>
        <v>-2.7864520608514853E-3</v>
      </c>
      <c r="D35" s="42">
        <f t="shared" ref="D35:N35" si="8">(D32/$C$8)-1</f>
        <v>-6.1597497241323573E-3</v>
      </c>
      <c r="E35" s="42">
        <f t="shared" si="8"/>
        <v>-1.0025523482002807E-2</v>
      </c>
      <c r="F35" s="42">
        <f t="shared" si="8"/>
        <v>-1.3525594611548564E-2</v>
      </c>
      <c r="G35" s="42">
        <f t="shared" si="8"/>
        <v>-1.6699273690256033E-2</v>
      </c>
      <c r="H35" s="42">
        <f t="shared" si="8"/>
        <v>-1.9980858873004825E-2</v>
      </c>
      <c r="I35" s="42">
        <f t="shared" si="8"/>
        <v>-2.3863872711242462E-2</v>
      </c>
      <c r="J35" s="42">
        <f t="shared" si="8"/>
        <v>-2.8188225026055336E-2</v>
      </c>
      <c r="K35" s="42">
        <f t="shared" si="8"/>
        <v>-3.2760213972338414E-2</v>
      </c>
      <c r="L35" s="42">
        <f t="shared" si="8"/>
        <v>-3.766065720948808E-2</v>
      </c>
      <c r="M35" s="42">
        <f t="shared" si="8"/>
        <v>-4.2930984770727765E-2</v>
      </c>
      <c r="N35" s="42">
        <f t="shared" si="8"/>
        <v>-4.849341519822814E-2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30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17</v>
      </c>
      <c r="D39" s="36" t="s">
        <v>18</v>
      </c>
      <c r="E39" s="36" t="s">
        <v>19</v>
      </c>
      <c r="F39" s="36" t="s">
        <v>20</v>
      </c>
      <c r="G39" s="36" t="s">
        <v>21</v>
      </c>
      <c r="H39" s="36" t="s">
        <v>22</v>
      </c>
      <c r="I39" s="36" t="s">
        <v>23</v>
      </c>
      <c r="J39" s="36" t="s">
        <v>24</v>
      </c>
      <c r="K39" s="36" t="s">
        <v>25</v>
      </c>
      <c r="L39" s="36" t="s">
        <v>26</v>
      </c>
      <c r="M39" s="36" t="s">
        <v>27</v>
      </c>
      <c r="N39" s="36" t="s">
        <v>28</v>
      </c>
    </row>
    <row r="41" spans="1:14" x14ac:dyDescent="0.25">
      <c r="A41" s="46" t="s">
        <v>31</v>
      </c>
      <c r="B41" s="46"/>
      <c r="C41" s="47">
        <v>1.789088638077075</v>
      </c>
      <c r="D41" s="47">
        <v>1.804217638150718</v>
      </c>
      <c r="E41" s="47">
        <v>1.7952069957060703</v>
      </c>
      <c r="F41" s="47">
        <v>1.7881148257729609</v>
      </c>
      <c r="G41" s="47">
        <v>1.7871850864112844</v>
      </c>
      <c r="H41" s="47">
        <v>1.7924499736672204</v>
      </c>
      <c r="I41" s="47">
        <v>1.7981769170860213</v>
      </c>
      <c r="J41" s="47">
        <v>1.8085184381837396</v>
      </c>
      <c r="K41" s="47">
        <v>1.8158514182415748</v>
      </c>
      <c r="L41" s="47">
        <v>1.8177822461196174</v>
      </c>
      <c r="M41" s="47">
        <v>1.8263144341786783</v>
      </c>
      <c r="N41" s="47">
        <v>1.8352456383081839</v>
      </c>
    </row>
    <row r="43" spans="1:14" x14ac:dyDescent="0.25">
      <c r="A43" s="48" t="s">
        <v>32</v>
      </c>
      <c r="B43" s="48"/>
      <c r="C43" s="49">
        <v>106.39230279661321</v>
      </c>
      <c r="D43" s="49">
        <v>108.64107483443566</v>
      </c>
      <c r="E43" s="49">
        <v>109.09309592460103</v>
      </c>
      <c r="F43" s="49">
        <v>107.98757824976259</v>
      </c>
      <c r="G43" s="49">
        <v>107.27617115925436</v>
      </c>
      <c r="H43" s="49">
        <v>106.81445429127247</v>
      </c>
      <c r="I43" s="49">
        <v>105.56595204674436</v>
      </c>
      <c r="J43" s="49">
        <v>105.55573982834819</v>
      </c>
      <c r="K43" s="49">
        <v>104.25354697388994</v>
      </c>
      <c r="L43" s="49">
        <v>103.48016404339934</v>
      </c>
      <c r="M43" s="49">
        <v>103.52891955233949</v>
      </c>
      <c r="N43" s="49">
        <v>103.75851260257558</v>
      </c>
    </row>
    <row r="44" spans="1:14" x14ac:dyDescent="0.25">
      <c r="A44" s="19" t="s">
        <v>48</v>
      </c>
      <c r="B44" s="19"/>
      <c r="C44" s="50">
        <v>107.62767479702984</v>
      </c>
      <c r="D44" s="50">
        <v>108.64107483443568</v>
      </c>
      <c r="E44" s="50">
        <v>108.85881549629822</v>
      </c>
      <c r="F44" s="50">
        <v>107.54691885684252</v>
      </c>
      <c r="G44" s="50">
        <v>106.65509013859288</v>
      </c>
      <c r="H44" s="50">
        <v>106.00208584983586</v>
      </c>
      <c r="I44" s="50">
        <v>104.60145840159079</v>
      </c>
      <c r="J44" s="50">
        <v>104.44780959499575</v>
      </c>
      <c r="K44" s="50">
        <v>103.03841803871295</v>
      </c>
      <c r="L44" s="50">
        <v>102.17276893649297</v>
      </c>
      <c r="M44" s="50">
        <v>102.08725211476771</v>
      </c>
      <c r="N44" s="50">
        <v>102.21577866795465</v>
      </c>
    </row>
    <row r="45" spans="1:14" x14ac:dyDescent="0.25">
      <c r="A45" s="51" t="s">
        <v>49</v>
      </c>
      <c r="B45" s="51"/>
      <c r="C45" s="52">
        <v>105.17495045393194</v>
      </c>
      <c r="D45" s="52">
        <v>108.64107483443568</v>
      </c>
      <c r="E45" s="52">
        <v>109.3276060924683</v>
      </c>
      <c r="F45" s="52">
        <v>108.43176014915672</v>
      </c>
      <c r="G45" s="52">
        <v>107.90750347294313</v>
      </c>
      <c r="H45" s="52">
        <v>107.64514518193924</v>
      </c>
      <c r="I45" s="52">
        <v>106.55832993943199</v>
      </c>
      <c r="J45" s="52">
        <v>106.70151456604553</v>
      </c>
      <c r="K45" s="52">
        <v>105.51202534542941</v>
      </c>
      <c r="L45" s="52">
        <v>104.84497718832807</v>
      </c>
      <c r="M45" s="52">
        <v>105.03900779544206</v>
      </c>
      <c r="N45" s="52">
        <v>105.37300347798879</v>
      </c>
    </row>
    <row r="47" spans="1:14" x14ac:dyDescent="0.25">
      <c r="A47" s="48" t="s">
        <v>33</v>
      </c>
      <c r="B47" s="48"/>
      <c r="C47" s="49">
        <v>78.661482318668078</v>
      </c>
      <c r="D47" s="49">
        <v>78.413878724735724</v>
      </c>
      <c r="E47" s="49">
        <v>78.365921801569755</v>
      </c>
      <c r="F47" s="49">
        <v>78.497844865738486</v>
      </c>
      <c r="G47" s="49">
        <v>78.583696142012755</v>
      </c>
      <c r="H47" s="49">
        <v>78.643945830831242</v>
      </c>
      <c r="I47" s="49">
        <v>78.792686620554036</v>
      </c>
      <c r="J47" s="49">
        <v>78.798040455364401</v>
      </c>
      <c r="K47" s="49">
        <v>78.952465506512468</v>
      </c>
      <c r="L47" s="49">
        <v>79.043183331056738</v>
      </c>
      <c r="M47" s="49">
        <v>79.04192702789652</v>
      </c>
      <c r="N47" s="49">
        <v>79.021873281273514</v>
      </c>
    </row>
    <row r="48" spans="1:14" x14ac:dyDescent="0.25">
      <c r="A48" s="19" t="s">
        <v>46</v>
      </c>
      <c r="B48" s="19"/>
      <c r="C48" s="50">
        <v>76.455122652422588</v>
      </c>
      <c r="D48" s="50">
        <v>76.338552098700731</v>
      </c>
      <c r="E48" s="50">
        <v>76.31764411828577</v>
      </c>
      <c r="F48" s="50">
        <v>76.479791258794123</v>
      </c>
      <c r="G48" s="50">
        <v>76.592091710348129</v>
      </c>
      <c r="H48" s="50">
        <v>76.675510163447115</v>
      </c>
      <c r="I48" s="50">
        <v>76.849628410358378</v>
      </c>
      <c r="J48" s="50">
        <v>76.873380095109454</v>
      </c>
      <c r="K48" s="50">
        <v>77.051653961840088</v>
      </c>
      <c r="L48" s="50">
        <v>77.164897971244756</v>
      </c>
      <c r="M48" s="50">
        <v>77.181349859975327</v>
      </c>
      <c r="N48" s="50">
        <v>77.172788770956771</v>
      </c>
    </row>
    <row r="49" spans="1:14" x14ac:dyDescent="0.25">
      <c r="A49" s="51" t="s">
        <v>47</v>
      </c>
      <c r="B49" s="51"/>
      <c r="C49" s="52">
        <v>80.808028761503621</v>
      </c>
      <c r="D49" s="52">
        <v>80.451265877122964</v>
      </c>
      <c r="E49" s="52">
        <v>80.391077896145504</v>
      </c>
      <c r="F49" s="52">
        <v>80.495213830411657</v>
      </c>
      <c r="G49" s="52">
        <v>80.559947988277287</v>
      </c>
      <c r="H49" s="52">
        <v>80.598440294825352</v>
      </c>
      <c r="I49" s="52">
        <v>80.720858608432522</v>
      </c>
      <c r="J49" s="52">
        <v>80.714843084834513</v>
      </c>
      <c r="K49" s="52">
        <v>80.846229233944072</v>
      </c>
      <c r="L49" s="52">
        <v>80.924151635816287</v>
      </c>
      <c r="M49" s="52">
        <v>80.915274993484005</v>
      </c>
      <c r="N49" s="52">
        <v>80.888402889668299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50</v>
      </c>
    </row>
    <row r="53" spans="1:14" x14ac:dyDescent="0.25">
      <c r="A53" s="54" t="s">
        <v>51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95772-D04B-4FE4-AB3C-1CEBD8ED0A0C}">
  <dimension ref="A1:N53"/>
  <sheetViews>
    <sheetView workbookViewId="0">
      <selection activeCell="A2" sqref="A2:E2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9</v>
      </c>
      <c r="B1" s="60"/>
      <c r="C1" s="60"/>
      <c r="D1" s="60"/>
      <c r="E1" s="60"/>
    </row>
    <row r="2" spans="1:14" x14ac:dyDescent="0.25">
      <c r="A2" s="61" t="s">
        <v>98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8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36" t="s">
        <v>26</v>
      </c>
      <c r="M6" s="36" t="s">
        <v>27</v>
      </c>
      <c r="N6" s="36" t="s">
        <v>28</v>
      </c>
    </row>
    <row r="7" spans="1:14" ht="15.75" thickBot="1" x14ac:dyDescent="0.3"/>
    <row r="8" spans="1:14" ht="16.5" thickTop="1" thickBot="1" x14ac:dyDescent="0.3">
      <c r="A8" s="63" t="s">
        <v>10</v>
      </c>
      <c r="B8" s="63"/>
      <c r="C8" s="21">
        <v>16739</v>
      </c>
      <c r="D8" s="21">
        <v>16802.588078901201</v>
      </c>
      <c r="E8" s="21">
        <v>16859.892783548934</v>
      </c>
      <c r="F8" s="21">
        <v>16911.419844048007</v>
      </c>
      <c r="G8" s="21">
        <v>16969.596442188926</v>
      </c>
      <c r="H8" s="21">
        <v>17033.363773110104</v>
      </c>
      <c r="I8" s="21">
        <v>17096.087656137803</v>
      </c>
      <c r="J8" s="21">
        <v>17152.434879590473</v>
      </c>
      <c r="K8" s="21">
        <v>17203.557790197621</v>
      </c>
      <c r="L8" s="21">
        <v>17253.503769264073</v>
      </c>
      <c r="M8" s="21">
        <v>17300.041415378575</v>
      </c>
      <c r="N8" s="21">
        <v>17341.497012893557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34</v>
      </c>
      <c r="B10" s="25"/>
      <c r="C10" s="26">
        <f>SUM(C11:C12)</f>
        <v>150.56762017826321</v>
      </c>
      <c r="D10" s="26">
        <f t="shared" ref="D10:N10" si="0">SUM(D11:D12)</f>
        <v>153.48658009018388</v>
      </c>
      <c r="E10" s="26">
        <f t="shared" si="0"/>
        <v>153.94894297552599</v>
      </c>
      <c r="F10" s="26">
        <f t="shared" si="0"/>
        <v>154.15494649218263</v>
      </c>
      <c r="G10" s="26">
        <f t="shared" si="0"/>
        <v>154.79352268371272</v>
      </c>
      <c r="H10" s="26">
        <f t="shared" si="0"/>
        <v>155.81734049362743</v>
      </c>
      <c r="I10" s="26">
        <f t="shared" si="0"/>
        <v>156.74163363912834</v>
      </c>
      <c r="J10" s="26">
        <f t="shared" si="0"/>
        <v>157.74421535520619</v>
      </c>
      <c r="K10" s="26">
        <f t="shared" si="0"/>
        <v>158.27469625918187</v>
      </c>
      <c r="L10" s="26">
        <f t="shared" si="0"/>
        <v>158.13203016193461</v>
      </c>
      <c r="M10" s="26">
        <f t="shared" si="0"/>
        <v>158.47509625985413</v>
      </c>
      <c r="N10" s="26">
        <f t="shared" si="0"/>
        <v>158.80146136555496</v>
      </c>
    </row>
    <row r="11" spans="1:14" x14ac:dyDescent="0.25">
      <c r="A11" s="20" t="s">
        <v>35</v>
      </c>
      <c r="B11" s="18"/>
      <c r="C11" s="22">
        <v>77.250287779568964</v>
      </c>
      <c r="D11" s="22">
        <v>78.675995916045437</v>
      </c>
      <c r="E11" s="22">
        <v>78.870987601853358</v>
      </c>
      <c r="F11" s="22">
        <v>79.241372257745127</v>
      </c>
      <c r="G11" s="22">
        <v>79.218224811808312</v>
      </c>
      <c r="H11" s="22">
        <v>79.78297666814845</v>
      </c>
      <c r="I11" s="22">
        <v>80.391659799601285</v>
      </c>
      <c r="J11" s="22">
        <v>80.817598404790232</v>
      </c>
      <c r="K11" s="22">
        <v>81.100495033171683</v>
      </c>
      <c r="L11" s="22">
        <v>81.045098757593905</v>
      </c>
      <c r="M11" s="22">
        <v>81.100038951950097</v>
      </c>
      <c r="N11" s="22">
        <v>81.17541588843558</v>
      </c>
    </row>
    <row r="12" spans="1:14" x14ac:dyDescent="0.25">
      <c r="A12" s="27" t="s">
        <v>36</v>
      </c>
      <c r="B12" s="28"/>
      <c r="C12" s="29">
        <v>73.317332398694248</v>
      </c>
      <c r="D12" s="29">
        <v>74.810584174138441</v>
      </c>
      <c r="E12" s="29">
        <v>75.077955373672637</v>
      </c>
      <c r="F12" s="29">
        <v>74.913574234437505</v>
      </c>
      <c r="G12" s="29">
        <v>75.575297871904411</v>
      </c>
      <c r="H12" s="29">
        <v>76.034363825478977</v>
      </c>
      <c r="I12" s="29">
        <v>76.349973839527053</v>
      </c>
      <c r="J12" s="29">
        <v>76.926616950415962</v>
      </c>
      <c r="K12" s="29">
        <v>77.174201226010183</v>
      </c>
      <c r="L12" s="29">
        <v>77.086931404340703</v>
      </c>
      <c r="M12" s="29">
        <v>77.375057307904029</v>
      </c>
      <c r="N12" s="29">
        <v>77.626045477119376</v>
      </c>
    </row>
    <row r="13" spans="1:14" x14ac:dyDescent="0.25">
      <c r="A13" s="33" t="s">
        <v>37</v>
      </c>
      <c r="B13" s="18"/>
      <c r="C13" s="26">
        <f>SUM(C14:C15)</f>
        <v>177.30673699662941</v>
      </c>
      <c r="D13" s="26">
        <f t="shared" ref="D13:N13" si="1">SUM(D14:D15)</f>
        <v>185.73018687905028</v>
      </c>
      <c r="E13" s="26">
        <f t="shared" si="1"/>
        <v>190.36032930663652</v>
      </c>
      <c r="F13" s="26">
        <f t="shared" si="1"/>
        <v>191.59251287771343</v>
      </c>
      <c r="G13" s="26">
        <f t="shared" si="1"/>
        <v>193.58652006218688</v>
      </c>
      <c r="H13" s="26">
        <f t="shared" si="1"/>
        <v>195.96065862158636</v>
      </c>
      <c r="I13" s="26">
        <f t="shared" si="1"/>
        <v>196.89891912387185</v>
      </c>
      <c r="J13" s="26">
        <f t="shared" si="1"/>
        <v>200.11399018982689</v>
      </c>
      <c r="K13" s="26">
        <f t="shared" si="1"/>
        <v>200.9192330589014</v>
      </c>
      <c r="L13" s="26">
        <f t="shared" si="1"/>
        <v>202.86632599267011</v>
      </c>
      <c r="M13" s="26">
        <f t="shared" si="1"/>
        <v>206.43986098588135</v>
      </c>
      <c r="N13" s="26">
        <f t="shared" si="1"/>
        <v>210.14607014238186</v>
      </c>
    </row>
    <row r="14" spans="1:14" x14ac:dyDescent="0.25">
      <c r="A14" s="20" t="s">
        <v>38</v>
      </c>
      <c r="B14" s="18"/>
      <c r="C14" s="22">
        <v>87.190499683307166</v>
      </c>
      <c r="D14" s="22">
        <v>90.765749757375559</v>
      </c>
      <c r="E14" s="22">
        <v>93.4948701575494</v>
      </c>
      <c r="F14" s="22">
        <v>94.862243777010278</v>
      </c>
      <c r="G14" s="22">
        <v>96.370917739257834</v>
      </c>
      <c r="H14" s="22">
        <v>97.825922850136152</v>
      </c>
      <c r="I14" s="22">
        <v>98.859170063329799</v>
      </c>
      <c r="J14" s="22">
        <v>100.74424673476402</v>
      </c>
      <c r="K14" s="22">
        <v>101.46346305587069</v>
      </c>
      <c r="L14" s="22">
        <v>102.77039295688556</v>
      </c>
      <c r="M14" s="22">
        <v>104.84963151510678</v>
      </c>
      <c r="N14" s="22">
        <v>106.85618458337771</v>
      </c>
    </row>
    <row r="15" spans="1:14" x14ac:dyDescent="0.25">
      <c r="A15" s="10" t="s">
        <v>39</v>
      </c>
      <c r="B15" s="12"/>
      <c r="C15" s="23">
        <v>90.116237313322259</v>
      </c>
      <c r="D15" s="23">
        <v>94.96443712167472</v>
      </c>
      <c r="E15" s="23">
        <v>96.865459149087101</v>
      </c>
      <c r="F15" s="23">
        <v>96.73026910070314</v>
      </c>
      <c r="G15" s="23">
        <v>97.215602322929058</v>
      </c>
      <c r="H15" s="23">
        <v>98.13473577145021</v>
      </c>
      <c r="I15" s="23">
        <v>98.03974906054205</v>
      </c>
      <c r="J15" s="23">
        <v>99.36974345506286</v>
      </c>
      <c r="K15" s="23">
        <v>99.455770003030693</v>
      </c>
      <c r="L15" s="23">
        <v>100.09593303578457</v>
      </c>
      <c r="M15" s="23">
        <v>101.59022947077457</v>
      </c>
      <c r="N15" s="23">
        <v>103.28988555900415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11</v>
      </c>
      <c r="B17" s="15"/>
      <c r="C17" s="32">
        <f>C10-C13</f>
        <v>-26.739116818366199</v>
      </c>
      <c r="D17" s="32">
        <f t="shared" ref="D17:N17" si="2">D10-D13</f>
        <v>-32.243606788866401</v>
      </c>
      <c r="E17" s="32">
        <f t="shared" si="2"/>
        <v>-36.411386331110521</v>
      </c>
      <c r="F17" s="32">
        <f t="shared" si="2"/>
        <v>-37.437566385530801</v>
      </c>
      <c r="G17" s="32">
        <f t="shared" si="2"/>
        <v>-38.792997378474155</v>
      </c>
      <c r="H17" s="32">
        <f t="shared" si="2"/>
        <v>-40.143318127958935</v>
      </c>
      <c r="I17" s="32">
        <f t="shared" si="2"/>
        <v>-40.157285484743511</v>
      </c>
      <c r="J17" s="32">
        <f t="shared" si="2"/>
        <v>-42.369774834620699</v>
      </c>
      <c r="K17" s="32">
        <f t="shared" si="2"/>
        <v>-42.644536799719532</v>
      </c>
      <c r="L17" s="32">
        <f t="shared" si="2"/>
        <v>-44.734295830735505</v>
      </c>
      <c r="M17" s="32">
        <f t="shared" si="2"/>
        <v>-47.964764726027227</v>
      </c>
      <c r="N17" s="32">
        <f t="shared" si="2"/>
        <v>-51.344608776826902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40</v>
      </c>
      <c r="B19" s="67"/>
      <c r="C19" s="26">
        <f>SUM(C20:C21)</f>
        <v>670.15166096071562</v>
      </c>
      <c r="D19" s="26">
        <f t="shared" ref="D19:N19" si="3">SUM(D20:D21)</f>
        <v>668.88064926904212</v>
      </c>
      <c r="E19" s="26">
        <f t="shared" si="3"/>
        <v>666.96298515484</v>
      </c>
      <c r="F19" s="26">
        <f t="shared" si="3"/>
        <v>671.42034781137943</v>
      </c>
      <c r="G19" s="26">
        <f t="shared" si="3"/>
        <v>674.58885306243394</v>
      </c>
      <c r="H19" s="26">
        <f t="shared" si="3"/>
        <v>674.93315834524822</v>
      </c>
      <c r="I19" s="26">
        <f t="shared" si="3"/>
        <v>671.59424567527662</v>
      </c>
      <c r="J19" s="26">
        <f t="shared" si="3"/>
        <v>669.59929376285493</v>
      </c>
      <c r="K19" s="26">
        <f t="shared" si="3"/>
        <v>669.66692619947435</v>
      </c>
      <c r="L19" s="26">
        <f t="shared" si="3"/>
        <v>669.08028769572365</v>
      </c>
      <c r="M19" s="26">
        <f t="shared" si="3"/>
        <v>667.55855223012736</v>
      </c>
      <c r="N19" s="26">
        <f t="shared" si="3"/>
        <v>667.30575230857607</v>
      </c>
    </row>
    <row r="20" spans="1:14" x14ac:dyDescent="0.25">
      <c r="A20" s="64" t="s">
        <v>41</v>
      </c>
      <c r="B20" s="64"/>
      <c r="C20" s="22">
        <v>334.75582339008417</v>
      </c>
      <c r="D20" s="22">
        <v>332.05692787574617</v>
      </c>
      <c r="E20" s="22">
        <v>333.2029062496415</v>
      </c>
      <c r="F20" s="22">
        <v>336.20062679005218</v>
      </c>
      <c r="G20" s="22">
        <v>338.25393801556351</v>
      </c>
      <c r="H20" s="22">
        <v>339.78620599441115</v>
      </c>
      <c r="I20" s="22">
        <v>337.16113044527191</v>
      </c>
      <c r="J20" s="22">
        <v>336.06620126865459</v>
      </c>
      <c r="K20" s="22">
        <v>337.50166282380633</v>
      </c>
      <c r="L20" s="22">
        <v>337.38246731562162</v>
      </c>
      <c r="M20" s="22">
        <v>336.15946997701587</v>
      </c>
      <c r="N20" s="22">
        <v>336.19376997104462</v>
      </c>
    </row>
    <row r="21" spans="1:14" x14ac:dyDescent="0.25">
      <c r="A21" s="27" t="s">
        <v>42</v>
      </c>
      <c r="B21" s="27"/>
      <c r="C21" s="29">
        <v>335.39583757063144</v>
      </c>
      <c r="D21" s="29">
        <v>336.8237213932959</v>
      </c>
      <c r="E21" s="29">
        <v>333.76007890519855</v>
      </c>
      <c r="F21" s="29">
        <v>335.21972102132725</v>
      </c>
      <c r="G21" s="29">
        <v>336.33491504687044</v>
      </c>
      <c r="H21" s="29">
        <v>335.14695235083707</v>
      </c>
      <c r="I21" s="29">
        <v>334.43311523000477</v>
      </c>
      <c r="J21" s="29">
        <v>333.53309249420033</v>
      </c>
      <c r="K21" s="29">
        <v>332.16526337566796</v>
      </c>
      <c r="L21" s="29">
        <v>331.69782038010197</v>
      </c>
      <c r="M21" s="29">
        <v>331.39908225311149</v>
      </c>
      <c r="N21" s="29">
        <v>331.11198233753151</v>
      </c>
    </row>
    <row r="22" spans="1:14" x14ac:dyDescent="0.25">
      <c r="A22" s="67" t="s">
        <v>45</v>
      </c>
      <c r="B22" s="67"/>
      <c r="C22" s="26">
        <f>SUM(C23:C24)</f>
        <v>579.8244652411488</v>
      </c>
      <c r="D22" s="26">
        <f t="shared" ref="D22:N22" si="4">SUM(D23:D24)</f>
        <v>579.3323378324435</v>
      </c>
      <c r="E22" s="26">
        <f t="shared" si="4"/>
        <v>579.02453832465699</v>
      </c>
      <c r="F22" s="26">
        <f t="shared" si="4"/>
        <v>575.80618328492847</v>
      </c>
      <c r="G22" s="26">
        <f t="shared" si="4"/>
        <v>572.02852476278235</v>
      </c>
      <c r="H22" s="26">
        <f t="shared" si="4"/>
        <v>572.06595718958829</v>
      </c>
      <c r="I22" s="26">
        <f t="shared" si="4"/>
        <v>575.08973673786477</v>
      </c>
      <c r="J22" s="26">
        <f t="shared" si="4"/>
        <v>576.10660832108533</v>
      </c>
      <c r="K22" s="26">
        <f t="shared" si="4"/>
        <v>577.07641033330401</v>
      </c>
      <c r="L22" s="26">
        <f t="shared" si="4"/>
        <v>577.80834575048266</v>
      </c>
      <c r="M22" s="26">
        <f t="shared" si="4"/>
        <v>578.13818998912075</v>
      </c>
      <c r="N22" s="26">
        <f t="shared" si="4"/>
        <v>576.87276964682701</v>
      </c>
    </row>
    <row r="23" spans="1:14" x14ac:dyDescent="0.25">
      <c r="A23" s="64" t="s">
        <v>43</v>
      </c>
      <c r="B23" s="64"/>
      <c r="C23" s="23">
        <v>290.11006128088047</v>
      </c>
      <c r="D23" s="22">
        <v>290.87530452113856</v>
      </c>
      <c r="E23" s="22">
        <v>289.29851504913574</v>
      </c>
      <c r="F23" s="22">
        <v>287.38166082992353</v>
      </c>
      <c r="G23" s="22">
        <v>284.74670186813421</v>
      </c>
      <c r="H23" s="22">
        <v>283.78708850745392</v>
      </c>
      <c r="I23" s="22">
        <v>285.46956439718406</v>
      </c>
      <c r="J23" s="22">
        <v>285.99819727999062</v>
      </c>
      <c r="K23" s="22">
        <v>286.00446704147305</v>
      </c>
      <c r="L23" s="22">
        <v>285.8973740303648</v>
      </c>
      <c r="M23" s="22">
        <v>286.37494349418171</v>
      </c>
      <c r="N23" s="22">
        <v>285.94518173170741</v>
      </c>
    </row>
    <row r="24" spans="1:14" x14ac:dyDescent="0.25">
      <c r="A24" s="10" t="s">
        <v>44</v>
      </c>
      <c r="B24" s="10"/>
      <c r="C24" s="23">
        <v>289.71440396026833</v>
      </c>
      <c r="D24" s="23">
        <v>288.45703331130494</v>
      </c>
      <c r="E24" s="23">
        <v>289.7260232755213</v>
      </c>
      <c r="F24" s="23">
        <v>288.42452245500493</v>
      </c>
      <c r="G24" s="23">
        <v>287.28182289464814</v>
      </c>
      <c r="H24" s="23">
        <v>288.27886868213437</v>
      </c>
      <c r="I24" s="23">
        <v>289.62017234068077</v>
      </c>
      <c r="J24" s="23">
        <v>290.10841104109477</v>
      </c>
      <c r="K24" s="23">
        <v>291.07194329183096</v>
      </c>
      <c r="L24" s="23">
        <v>291.9109717201178</v>
      </c>
      <c r="M24" s="23">
        <v>291.7632464949391</v>
      </c>
      <c r="N24" s="23">
        <v>290.9275879151196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12</v>
      </c>
      <c r="B26" s="66"/>
      <c r="C26" s="32">
        <f>C19-C22</f>
        <v>90.327195719566816</v>
      </c>
      <c r="D26" s="32">
        <f t="shared" ref="D26:N26" si="5">D19-D22</f>
        <v>89.548311436598624</v>
      </c>
      <c r="E26" s="32">
        <f t="shared" si="5"/>
        <v>87.938446830183011</v>
      </c>
      <c r="F26" s="32">
        <f t="shared" si="5"/>
        <v>95.614164526450963</v>
      </c>
      <c r="G26" s="32">
        <f t="shared" si="5"/>
        <v>102.56032829965159</v>
      </c>
      <c r="H26" s="32">
        <f t="shared" si="5"/>
        <v>102.86720115565993</v>
      </c>
      <c r="I26" s="32">
        <f t="shared" si="5"/>
        <v>96.504508937411856</v>
      </c>
      <c r="J26" s="32">
        <f t="shared" si="5"/>
        <v>93.492685441769595</v>
      </c>
      <c r="K26" s="32">
        <f t="shared" si="5"/>
        <v>92.590515866170335</v>
      </c>
      <c r="L26" s="32">
        <f t="shared" si="5"/>
        <v>91.271941945240997</v>
      </c>
      <c r="M26" s="32">
        <f t="shared" si="5"/>
        <v>89.420362241006615</v>
      </c>
      <c r="N26" s="32">
        <f t="shared" si="5"/>
        <v>90.432982661749065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29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13</v>
      </c>
      <c r="B30" s="66"/>
      <c r="C30" s="32">
        <f>C17+C26+C28</f>
        <v>63.588078901200618</v>
      </c>
      <c r="D30" s="32">
        <f t="shared" ref="D30:N30" si="6">D17+D26+D28</f>
        <v>57.304704647732223</v>
      </c>
      <c r="E30" s="32">
        <f t="shared" si="6"/>
        <v>51.527060499072491</v>
      </c>
      <c r="F30" s="32">
        <f t="shared" si="6"/>
        <v>58.176598140920163</v>
      </c>
      <c r="G30" s="32">
        <f t="shared" si="6"/>
        <v>63.767330921177432</v>
      </c>
      <c r="H30" s="32">
        <f t="shared" si="6"/>
        <v>62.723883027700992</v>
      </c>
      <c r="I30" s="32">
        <f t="shared" si="6"/>
        <v>56.347223452668345</v>
      </c>
      <c r="J30" s="32">
        <f t="shared" si="6"/>
        <v>51.122910607148896</v>
      </c>
      <c r="K30" s="32">
        <f t="shared" si="6"/>
        <v>49.945979066450803</v>
      </c>
      <c r="L30" s="32">
        <f t="shared" si="6"/>
        <v>46.537646114505492</v>
      </c>
      <c r="M30" s="32">
        <f t="shared" si="6"/>
        <v>41.455597514979388</v>
      </c>
      <c r="N30" s="32">
        <f t="shared" si="6"/>
        <v>39.088373884922163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14</v>
      </c>
      <c r="B32" s="63"/>
      <c r="C32" s="21">
        <v>16802.588078901201</v>
      </c>
      <c r="D32" s="21">
        <v>16859.892783548934</v>
      </c>
      <c r="E32" s="21">
        <v>16911.419844048007</v>
      </c>
      <c r="F32" s="21">
        <v>16969.596442188926</v>
      </c>
      <c r="G32" s="21">
        <v>17033.363773110104</v>
      </c>
      <c r="H32" s="21">
        <v>17096.087656137803</v>
      </c>
      <c r="I32" s="21">
        <v>17152.434879590473</v>
      </c>
      <c r="J32" s="21">
        <v>17203.557790197621</v>
      </c>
      <c r="K32" s="21">
        <v>17253.503769264073</v>
      </c>
      <c r="L32" s="21">
        <v>17300.041415378575</v>
      </c>
      <c r="M32" s="21">
        <v>17341.497012893557</v>
      </c>
      <c r="N32" s="21">
        <v>17380.585386778483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15</v>
      </c>
      <c r="B34" s="38"/>
      <c r="C34" s="39">
        <f>(C32/C8)-1</f>
        <v>3.7987979509648273E-3</v>
      </c>
      <c r="D34" s="39">
        <f t="shared" ref="D34:N34" si="7">(D32/D8)-1</f>
        <v>3.4104689336333927E-3</v>
      </c>
      <c r="E34" s="39">
        <f t="shared" si="7"/>
        <v>3.0561914693401082E-3</v>
      </c>
      <c r="F34" s="39">
        <f t="shared" si="7"/>
        <v>3.4400776917258291E-3</v>
      </c>
      <c r="G34" s="39">
        <f t="shared" si="7"/>
        <v>3.7577399756334451E-3</v>
      </c>
      <c r="H34" s="39">
        <f t="shared" si="7"/>
        <v>3.6824131664889848E-3</v>
      </c>
      <c r="I34" s="39">
        <f t="shared" si="7"/>
        <v>3.2959133449717015E-3</v>
      </c>
      <c r="J34" s="39">
        <f t="shared" si="7"/>
        <v>2.9805045736088775E-3</v>
      </c>
      <c r="K34" s="39">
        <f t="shared" si="7"/>
        <v>2.9032354630105228E-3</v>
      </c>
      <c r="L34" s="39">
        <f t="shared" si="7"/>
        <v>2.6972866924228622E-3</v>
      </c>
      <c r="M34" s="39">
        <f t="shared" si="7"/>
        <v>2.3962715764442866E-3</v>
      </c>
      <c r="N34" s="39">
        <f t="shared" si="7"/>
        <v>2.2540368836589941E-3</v>
      </c>
    </row>
    <row r="35" spans="1:14" ht="15.75" thickBot="1" x14ac:dyDescent="0.3">
      <c r="A35" s="40" t="s">
        <v>16</v>
      </c>
      <c r="B35" s="41"/>
      <c r="C35" s="42">
        <f>(C32/$C$8)-1</f>
        <v>3.7987979509648273E-3</v>
      </c>
      <c r="D35" s="42">
        <f t="shared" ref="D35:N35" si="8">(D32/$C$8)-1</f>
        <v>7.2222225669953399E-3</v>
      </c>
      <c r="E35" s="42">
        <f t="shared" si="8"/>
        <v>1.0300486531334307E-2</v>
      </c>
      <c r="F35" s="42">
        <f t="shared" si="8"/>
        <v>1.3775998696990532E-2</v>
      </c>
      <c r="G35" s="42">
        <f t="shared" si="8"/>
        <v>1.7585505293632009E-2</v>
      </c>
      <c r="H35" s="42">
        <f t="shared" si="8"/>
        <v>2.1332675556353653E-2</v>
      </c>
      <c r="I35" s="42">
        <f t="shared" si="8"/>
        <v>2.4698899551375497E-2</v>
      </c>
      <c r="J35" s="42">
        <f t="shared" si="8"/>
        <v>2.77530193080604E-2</v>
      </c>
      <c r="K35" s="42">
        <f t="shared" si="8"/>
        <v>3.0736828320931497E-2</v>
      </c>
      <c r="L35" s="42">
        <f t="shared" si="8"/>
        <v>3.351702105135157E-2</v>
      </c>
      <c r="M35" s="42">
        <f t="shared" si="8"/>
        <v>3.5993608512668418E-2</v>
      </c>
      <c r="N35" s="42">
        <f t="shared" si="8"/>
        <v>3.8328776317491098E-2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30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17</v>
      </c>
      <c r="D39" s="36" t="s">
        <v>18</v>
      </c>
      <c r="E39" s="36" t="s">
        <v>19</v>
      </c>
      <c r="F39" s="36" t="s">
        <v>20</v>
      </c>
      <c r="G39" s="36" t="s">
        <v>21</v>
      </c>
      <c r="H39" s="36" t="s">
        <v>22</v>
      </c>
      <c r="I39" s="36" t="s">
        <v>23</v>
      </c>
      <c r="J39" s="36" t="s">
        <v>24</v>
      </c>
      <c r="K39" s="36" t="s">
        <v>25</v>
      </c>
      <c r="L39" s="36" t="s">
        <v>26</v>
      </c>
      <c r="M39" s="36" t="s">
        <v>27</v>
      </c>
      <c r="N39" s="36" t="s">
        <v>28</v>
      </c>
    </row>
    <row r="41" spans="1:14" x14ac:dyDescent="0.25">
      <c r="A41" s="46" t="s">
        <v>31</v>
      </c>
      <c r="B41" s="46"/>
      <c r="C41" s="47">
        <v>1.8799934152864748</v>
      </c>
      <c r="D41" s="47">
        <v>1.8966792861540216</v>
      </c>
      <c r="E41" s="47">
        <v>1.8875427040763322</v>
      </c>
      <c r="F41" s="47">
        <v>1.8797787144317939</v>
      </c>
      <c r="G41" s="47">
        <v>1.8783535932407471</v>
      </c>
      <c r="H41" s="47">
        <v>1.8831063002288633</v>
      </c>
      <c r="I41" s="47">
        <v>1.8895503799004263</v>
      </c>
      <c r="J41" s="47">
        <v>1.900252634619475</v>
      </c>
      <c r="K41" s="47">
        <v>1.9078816874734523</v>
      </c>
      <c r="L41" s="47">
        <v>1.909503410739829</v>
      </c>
      <c r="M41" s="47">
        <v>1.9183620125629077</v>
      </c>
      <c r="N41" s="47">
        <v>1.9273562785441249</v>
      </c>
    </row>
    <row r="43" spans="1:14" x14ac:dyDescent="0.25">
      <c r="A43" s="48" t="s">
        <v>32</v>
      </c>
      <c r="B43" s="48"/>
      <c r="C43" s="49">
        <v>85.05623030499585</v>
      </c>
      <c r="D43" s="49">
        <v>86.912859867548576</v>
      </c>
      <c r="E43" s="49">
        <v>87.309063664931728</v>
      </c>
      <c r="F43" s="49">
        <v>86.449649183242613</v>
      </c>
      <c r="G43" s="49">
        <v>85.913008716475773</v>
      </c>
      <c r="H43" s="49">
        <v>85.580566204944759</v>
      </c>
      <c r="I43" s="49">
        <v>84.615736260682624</v>
      </c>
      <c r="J43" s="49">
        <v>84.63127148795769</v>
      </c>
      <c r="K43" s="49">
        <v>83.616774682924415</v>
      </c>
      <c r="L43" s="49">
        <v>83.033481970128193</v>
      </c>
      <c r="M43" s="49">
        <v>83.107214867291646</v>
      </c>
      <c r="N43" s="49">
        <v>83.322248447337188</v>
      </c>
    </row>
    <row r="44" spans="1:14" x14ac:dyDescent="0.25">
      <c r="A44" s="19" t="s">
        <v>48</v>
      </c>
      <c r="B44" s="19"/>
      <c r="C44" s="50">
        <v>86.09080715214364</v>
      </c>
      <c r="D44" s="50">
        <v>86.912859867548505</v>
      </c>
      <c r="E44" s="50">
        <v>87.102290724507156</v>
      </c>
      <c r="F44" s="50">
        <v>86.068776498681743</v>
      </c>
      <c r="G44" s="50">
        <v>85.376749160736949</v>
      </c>
      <c r="H44" s="50">
        <v>84.881641106032276</v>
      </c>
      <c r="I44" s="50">
        <v>83.792770252324416</v>
      </c>
      <c r="J44" s="50">
        <v>83.687686806497993</v>
      </c>
      <c r="K44" s="50">
        <v>82.58043311894977</v>
      </c>
      <c r="L44" s="50">
        <v>81.91108251404772</v>
      </c>
      <c r="M44" s="50">
        <v>81.897649263363959</v>
      </c>
      <c r="N44" s="50">
        <v>82.032416550734908</v>
      </c>
    </row>
    <row r="45" spans="1:14" x14ac:dyDescent="0.25">
      <c r="A45" s="51" t="s">
        <v>49</v>
      </c>
      <c r="B45" s="51"/>
      <c r="C45" s="52">
        <v>84.078638032240534</v>
      </c>
      <c r="D45" s="52">
        <v>86.912859867548562</v>
      </c>
      <c r="E45" s="52">
        <v>87.509574821526897</v>
      </c>
      <c r="F45" s="52">
        <v>86.826454708866237</v>
      </c>
      <c r="G45" s="52">
        <v>86.451299543566577</v>
      </c>
      <c r="H45" s="52">
        <v>86.288842502399362</v>
      </c>
      <c r="I45" s="52">
        <v>85.462113049207161</v>
      </c>
      <c r="J45" s="52">
        <v>85.609880689941662</v>
      </c>
      <c r="K45" s="52">
        <v>84.701188295024679</v>
      </c>
      <c r="L45" s="52">
        <v>84.218330945367455</v>
      </c>
      <c r="M45" s="52">
        <v>84.393634471687292</v>
      </c>
      <c r="N45" s="52">
        <v>84.70000636988469</v>
      </c>
    </row>
    <row r="47" spans="1:14" x14ac:dyDescent="0.25">
      <c r="A47" s="48" t="s">
        <v>33</v>
      </c>
      <c r="B47" s="48"/>
      <c r="C47" s="49">
        <v>81.384355291021507</v>
      </c>
      <c r="D47" s="49">
        <v>81.123190748401697</v>
      </c>
      <c r="E47" s="49">
        <v>81.067551692906164</v>
      </c>
      <c r="F47" s="49">
        <v>81.185344058615073</v>
      </c>
      <c r="G47" s="49">
        <v>81.262844690011775</v>
      </c>
      <c r="H47" s="49">
        <v>81.315589874701615</v>
      </c>
      <c r="I47" s="49">
        <v>81.45221196061712</v>
      </c>
      <c r="J47" s="49">
        <v>81.451741194407802</v>
      </c>
      <c r="K47" s="49">
        <v>81.595675206893503</v>
      </c>
      <c r="L47" s="49">
        <v>81.681507273135153</v>
      </c>
      <c r="M47" s="49">
        <v>81.675272915085216</v>
      </c>
      <c r="N47" s="49">
        <v>81.648924225917156</v>
      </c>
    </row>
    <row r="48" spans="1:14" x14ac:dyDescent="0.25">
      <c r="A48" s="19" t="s">
        <v>46</v>
      </c>
      <c r="B48" s="19"/>
      <c r="C48" s="50">
        <v>79.333985295964681</v>
      </c>
      <c r="D48" s="50">
        <v>79.212484444237674</v>
      </c>
      <c r="E48" s="50">
        <v>79.185867363283535</v>
      </c>
      <c r="F48" s="50">
        <v>79.34083941021342</v>
      </c>
      <c r="G48" s="50">
        <v>79.446224530428481</v>
      </c>
      <c r="H48" s="50">
        <v>79.522432144678859</v>
      </c>
      <c r="I48" s="50">
        <v>79.688687764398637</v>
      </c>
      <c r="J48" s="50">
        <v>79.706510698263116</v>
      </c>
      <c r="K48" s="50">
        <v>79.877462143500622</v>
      </c>
      <c r="L48" s="50">
        <v>79.984001927549784</v>
      </c>
      <c r="M48" s="50">
        <v>79.995053264276564</v>
      </c>
      <c r="N48" s="50">
        <v>79.981209498518169</v>
      </c>
    </row>
    <row r="49" spans="1:14" x14ac:dyDescent="0.25">
      <c r="A49" s="51" t="s">
        <v>47</v>
      </c>
      <c r="B49" s="51"/>
      <c r="C49" s="52">
        <v>83.335339516930873</v>
      </c>
      <c r="D49" s="52">
        <v>82.971963834063416</v>
      </c>
      <c r="E49" s="52">
        <v>82.905196791770578</v>
      </c>
      <c r="F49" s="52">
        <v>83.0020812340655</v>
      </c>
      <c r="G49" s="52">
        <v>83.059987229081059</v>
      </c>
      <c r="H49" s="52">
        <v>83.090716367701717</v>
      </c>
      <c r="I49" s="52">
        <v>83.205424322288934</v>
      </c>
      <c r="J49" s="52">
        <v>83.193405703535234</v>
      </c>
      <c r="K49" s="52">
        <v>83.317769912104865</v>
      </c>
      <c r="L49" s="52">
        <v>83.389173575728805</v>
      </c>
      <c r="M49" s="52">
        <v>83.37380278261422</v>
      </c>
      <c r="N49" s="52">
        <v>83.340737179672089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50</v>
      </c>
    </row>
    <row r="53" spans="1:14" x14ac:dyDescent="0.25">
      <c r="A53" s="54" t="s">
        <v>51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9E632-7F78-4F9A-9050-B5BD221C2192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9</v>
      </c>
      <c r="B1" s="60"/>
      <c r="C1" s="60"/>
      <c r="D1" s="60"/>
      <c r="E1" s="60"/>
    </row>
    <row r="2" spans="1:14" x14ac:dyDescent="0.25">
      <c r="A2" s="61" t="s">
        <v>99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8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36" t="s">
        <v>26</v>
      </c>
      <c r="M6" s="36" t="s">
        <v>27</v>
      </c>
      <c r="N6" s="36" t="s">
        <v>28</v>
      </c>
    </row>
    <row r="7" spans="1:14" ht="15.75" thickBot="1" x14ac:dyDescent="0.3"/>
    <row r="8" spans="1:14" ht="16.5" thickTop="1" thickBot="1" x14ac:dyDescent="0.3">
      <c r="A8" s="63" t="s">
        <v>10</v>
      </c>
      <c r="B8" s="63"/>
      <c r="C8" s="21">
        <v>15448</v>
      </c>
      <c r="D8" s="21">
        <v>15660.522498760747</v>
      </c>
      <c r="E8" s="21">
        <v>15865.619511210043</v>
      </c>
      <c r="F8" s="21">
        <v>16063.108219852789</v>
      </c>
      <c r="G8" s="21">
        <v>16265.757644898566</v>
      </c>
      <c r="H8" s="21">
        <v>16471.46948074337</v>
      </c>
      <c r="I8" s="21">
        <v>16675.227207560867</v>
      </c>
      <c r="J8" s="21">
        <v>16868.734567589709</v>
      </c>
      <c r="K8" s="21">
        <v>17054.96903817726</v>
      </c>
      <c r="L8" s="21">
        <v>17238.325694159801</v>
      </c>
      <c r="M8" s="21">
        <v>17416.867421719671</v>
      </c>
      <c r="N8" s="21">
        <v>17589.116441843653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34</v>
      </c>
      <c r="B10" s="25"/>
      <c r="C10" s="26">
        <f>SUM(C11:C12)</f>
        <v>168.62291624232904</v>
      </c>
      <c r="D10" s="26">
        <f t="shared" ref="D10:N10" si="0">SUM(D11:D12)</f>
        <v>170.76441012760131</v>
      </c>
      <c r="E10" s="26">
        <f t="shared" si="0"/>
        <v>170.16181839268285</v>
      </c>
      <c r="F10" s="26">
        <f t="shared" si="0"/>
        <v>169.48936741884609</v>
      </c>
      <c r="G10" s="26">
        <f t="shared" si="0"/>
        <v>169.07399211945705</v>
      </c>
      <c r="H10" s="26">
        <f t="shared" si="0"/>
        <v>169.09195360131866</v>
      </c>
      <c r="I10" s="26">
        <f t="shared" si="0"/>
        <v>169.24262354014584</v>
      </c>
      <c r="J10" s="26">
        <f t="shared" si="0"/>
        <v>169.53008143340989</v>
      </c>
      <c r="K10" s="26">
        <f t="shared" si="0"/>
        <v>169.55393941536408</v>
      </c>
      <c r="L10" s="26">
        <f t="shared" si="0"/>
        <v>169.0621462313357</v>
      </c>
      <c r="M10" s="26">
        <f t="shared" si="0"/>
        <v>169.30222076602377</v>
      </c>
      <c r="N10" s="26">
        <f t="shared" si="0"/>
        <v>169.99650997429532</v>
      </c>
    </row>
    <row r="11" spans="1:14" x14ac:dyDescent="0.25">
      <c r="A11" s="20" t="s">
        <v>35</v>
      </c>
      <c r="B11" s="18"/>
      <c r="C11" s="22">
        <v>86.51374572121054</v>
      </c>
      <c r="D11" s="22">
        <v>87.532473691908763</v>
      </c>
      <c r="E11" s="22">
        <v>87.177153732661125</v>
      </c>
      <c r="F11" s="22">
        <v>87.123834576710138</v>
      </c>
      <c r="G11" s="22">
        <v>86.526498559738087</v>
      </c>
      <c r="H11" s="22">
        <v>86.579961807892516</v>
      </c>
      <c r="I11" s="22">
        <v>86.80332786728674</v>
      </c>
      <c r="J11" s="22">
        <v>86.855888870250837</v>
      </c>
      <c r="K11" s="22">
        <v>86.880017756550941</v>
      </c>
      <c r="L11" s="22">
        <v>86.646951433294348</v>
      </c>
      <c r="M11" s="22">
        <v>86.640847822942476</v>
      </c>
      <c r="N11" s="22">
        <v>86.898050421463054</v>
      </c>
    </row>
    <row r="12" spans="1:14" x14ac:dyDescent="0.25">
      <c r="A12" s="27" t="s">
        <v>36</v>
      </c>
      <c r="B12" s="28"/>
      <c r="C12" s="29">
        <v>82.1091705211185</v>
      </c>
      <c r="D12" s="29">
        <v>83.231936435692546</v>
      </c>
      <c r="E12" s="29">
        <v>82.984664660021721</v>
      </c>
      <c r="F12" s="29">
        <v>82.365532842135948</v>
      </c>
      <c r="G12" s="29">
        <v>82.547493559718959</v>
      </c>
      <c r="H12" s="29">
        <v>82.511991793426148</v>
      </c>
      <c r="I12" s="29">
        <v>82.439295672859103</v>
      </c>
      <c r="J12" s="29">
        <v>82.674192563159053</v>
      </c>
      <c r="K12" s="29">
        <v>82.673921658813143</v>
      </c>
      <c r="L12" s="29">
        <v>82.415194798041355</v>
      </c>
      <c r="M12" s="29">
        <v>82.66137294308129</v>
      </c>
      <c r="N12" s="29">
        <v>83.098459552832267</v>
      </c>
    </row>
    <row r="13" spans="1:14" x14ac:dyDescent="0.25">
      <c r="A13" s="33" t="s">
        <v>37</v>
      </c>
      <c r="B13" s="18"/>
      <c r="C13" s="26">
        <f>SUM(C14:C15)</f>
        <v>143.94982907570693</v>
      </c>
      <c r="D13" s="26">
        <f t="shared" ref="D13:N13" si="1">SUM(D14:D15)</f>
        <v>151.12518286055291</v>
      </c>
      <c r="E13" s="26">
        <f t="shared" si="1"/>
        <v>156.38562044347628</v>
      </c>
      <c r="F13" s="26">
        <f t="shared" si="1"/>
        <v>158.82181740066403</v>
      </c>
      <c r="G13" s="26">
        <f t="shared" si="1"/>
        <v>162.0412374343899</v>
      </c>
      <c r="H13" s="26">
        <f t="shared" si="1"/>
        <v>165.41419708147757</v>
      </c>
      <c r="I13" s="26">
        <f t="shared" si="1"/>
        <v>167.84113932340722</v>
      </c>
      <c r="J13" s="26">
        <f t="shared" si="1"/>
        <v>172.02443498730526</v>
      </c>
      <c r="K13" s="26">
        <f t="shared" si="1"/>
        <v>173.86201567843406</v>
      </c>
      <c r="L13" s="26">
        <f t="shared" si="1"/>
        <v>177.10641235729466</v>
      </c>
      <c r="M13" s="26">
        <f t="shared" si="1"/>
        <v>181.72543537956926</v>
      </c>
      <c r="N13" s="26">
        <f t="shared" si="1"/>
        <v>186.43248776031106</v>
      </c>
    </row>
    <row r="14" spans="1:14" x14ac:dyDescent="0.25">
      <c r="A14" s="20" t="s">
        <v>38</v>
      </c>
      <c r="B14" s="18"/>
      <c r="C14" s="22">
        <v>73.788438095838728</v>
      </c>
      <c r="D14" s="22">
        <v>75.956045627347365</v>
      </c>
      <c r="E14" s="22">
        <v>78.071618882045939</v>
      </c>
      <c r="F14" s="22">
        <v>79.109770356752762</v>
      </c>
      <c r="G14" s="22">
        <v>80.289863847120472</v>
      </c>
      <c r="H14" s="22">
        <v>82.000322028213319</v>
      </c>
      <c r="I14" s="22">
        <v>82.995043676508899</v>
      </c>
      <c r="J14" s="22">
        <v>85.102198771777424</v>
      </c>
      <c r="K14" s="22">
        <v>85.940552101843707</v>
      </c>
      <c r="L14" s="22">
        <v>87.62002337409487</v>
      </c>
      <c r="M14" s="22">
        <v>89.992927989363579</v>
      </c>
      <c r="N14" s="22">
        <v>92.632944750105324</v>
      </c>
    </row>
    <row r="15" spans="1:14" x14ac:dyDescent="0.25">
      <c r="A15" s="10" t="s">
        <v>39</v>
      </c>
      <c r="B15" s="12"/>
      <c r="C15" s="23">
        <v>70.161390979868187</v>
      </c>
      <c r="D15" s="23">
        <v>75.169137233205561</v>
      </c>
      <c r="E15" s="23">
        <v>78.314001561430359</v>
      </c>
      <c r="F15" s="23">
        <v>79.712047043911255</v>
      </c>
      <c r="G15" s="23">
        <v>81.751373587269427</v>
      </c>
      <c r="H15" s="23">
        <v>83.413875053264249</v>
      </c>
      <c r="I15" s="23">
        <v>84.84609564689832</v>
      </c>
      <c r="J15" s="23">
        <v>86.922236215527846</v>
      </c>
      <c r="K15" s="23">
        <v>87.921463576590355</v>
      </c>
      <c r="L15" s="23">
        <v>89.486388983199788</v>
      </c>
      <c r="M15" s="23">
        <v>91.732507390205683</v>
      </c>
      <c r="N15" s="23">
        <v>93.799543010205738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11</v>
      </c>
      <c r="B17" s="15"/>
      <c r="C17" s="32">
        <f>C10-C13</f>
        <v>24.673087166622111</v>
      </c>
      <c r="D17" s="32">
        <f t="shared" ref="D17:N17" si="2">D10-D13</f>
        <v>19.639227267048398</v>
      </c>
      <c r="E17" s="32">
        <f t="shared" si="2"/>
        <v>13.776197949206562</v>
      </c>
      <c r="F17" s="32">
        <f t="shared" si="2"/>
        <v>10.667550018182055</v>
      </c>
      <c r="G17" s="32">
        <f t="shared" si="2"/>
        <v>7.0327546850671467</v>
      </c>
      <c r="H17" s="32">
        <f t="shared" si="2"/>
        <v>3.6777565198410969</v>
      </c>
      <c r="I17" s="32">
        <f t="shared" si="2"/>
        <v>1.4014842167386234</v>
      </c>
      <c r="J17" s="32">
        <f t="shared" si="2"/>
        <v>-2.4943535538953654</v>
      </c>
      <c r="K17" s="32">
        <f t="shared" si="2"/>
        <v>-4.308076263069978</v>
      </c>
      <c r="L17" s="32">
        <f t="shared" si="2"/>
        <v>-8.0442661259589556</v>
      </c>
      <c r="M17" s="32">
        <f t="shared" si="2"/>
        <v>-12.423214613545497</v>
      </c>
      <c r="N17" s="32">
        <f t="shared" si="2"/>
        <v>-16.435977786015741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40</v>
      </c>
      <c r="B19" s="67"/>
      <c r="C19" s="26">
        <f>SUM(C20:C21)</f>
        <v>722.87769703813979</v>
      </c>
      <c r="D19" s="26">
        <f t="shared" ref="D19:N19" si="3">SUM(D20:D21)</f>
        <v>722.4197720760892</v>
      </c>
      <c r="E19" s="26">
        <f t="shared" si="3"/>
        <v>722.96299016201101</v>
      </c>
      <c r="F19" s="26">
        <f t="shared" si="3"/>
        <v>727.39657061470507</v>
      </c>
      <c r="G19" s="26">
        <f t="shared" si="3"/>
        <v>731.54227922635732</v>
      </c>
      <c r="H19" s="26">
        <f t="shared" si="3"/>
        <v>732.05266862376334</v>
      </c>
      <c r="I19" s="26">
        <f t="shared" si="3"/>
        <v>727.9043401024129</v>
      </c>
      <c r="J19" s="26">
        <f t="shared" si="3"/>
        <v>726.7110584652911</v>
      </c>
      <c r="K19" s="26">
        <f t="shared" si="3"/>
        <v>725.75990955025327</v>
      </c>
      <c r="L19" s="26">
        <f t="shared" si="3"/>
        <v>725.02001559723431</v>
      </c>
      <c r="M19" s="26">
        <f t="shared" si="3"/>
        <v>724.47711670855267</v>
      </c>
      <c r="N19" s="26">
        <f t="shared" si="3"/>
        <v>725.39977583189216</v>
      </c>
    </row>
    <row r="20" spans="1:14" x14ac:dyDescent="0.25">
      <c r="A20" s="64" t="s">
        <v>41</v>
      </c>
      <c r="B20" s="64"/>
      <c r="C20" s="22">
        <v>360.09211771720874</v>
      </c>
      <c r="D20" s="22">
        <v>359.01383990639653</v>
      </c>
      <c r="E20" s="22">
        <v>360.92392136909052</v>
      </c>
      <c r="F20" s="22">
        <v>363.61129767705125</v>
      </c>
      <c r="G20" s="22">
        <v>366.61887850112828</v>
      </c>
      <c r="H20" s="22">
        <v>368.19203074070828</v>
      </c>
      <c r="I20" s="22">
        <v>365.84149377199213</v>
      </c>
      <c r="J20" s="22">
        <v>365.07822067370603</v>
      </c>
      <c r="K20" s="22">
        <v>365.30135393627859</v>
      </c>
      <c r="L20" s="22">
        <v>365.23699000980787</v>
      </c>
      <c r="M20" s="22">
        <v>364.78568697458803</v>
      </c>
      <c r="N20" s="22">
        <v>365.0259214837979</v>
      </c>
    </row>
    <row r="21" spans="1:14" x14ac:dyDescent="0.25">
      <c r="A21" s="27" t="s">
        <v>42</v>
      </c>
      <c r="B21" s="27"/>
      <c r="C21" s="29">
        <v>362.78557932093099</v>
      </c>
      <c r="D21" s="29">
        <v>363.40593216969262</v>
      </c>
      <c r="E21" s="29">
        <v>362.03906879292049</v>
      </c>
      <c r="F21" s="29">
        <v>363.78527293765376</v>
      </c>
      <c r="G21" s="29">
        <v>364.92340072522899</v>
      </c>
      <c r="H21" s="29">
        <v>363.86063788305512</v>
      </c>
      <c r="I21" s="29">
        <v>362.06284633042077</v>
      </c>
      <c r="J21" s="29">
        <v>361.63283779158508</v>
      </c>
      <c r="K21" s="29">
        <v>360.45855561397462</v>
      </c>
      <c r="L21" s="29">
        <v>359.78302558742644</v>
      </c>
      <c r="M21" s="29">
        <v>359.69142973396464</v>
      </c>
      <c r="N21" s="29">
        <v>360.3738543480942</v>
      </c>
    </row>
    <row r="22" spans="1:14" x14ac:dyDescent="0.25">
      <c r="A22" s="67" t="s">
        <v>45</v>
      </c>
      <c r="B22" s="67"/>
      <c r="C22" s="26">
        <f>SUM(C23:C24)</f>
        <v>535.028285444012</v>
      </c>
      <c r="D22" s="26">
        <f t="shared" ref="D22:N22" si="4">SUM(D23:D24)</f>
        <v>536.96198689384323</v>
      </c>
      <c r="E22" s="26">
        <f t="shared" si="4"/>
        <v>539.25047946847496</v>
      </c>
      <c r="F22" s="26">
        <f t="shared" si="4"/>
        <v>535.41469558711128</v>
      </c>
      <c r="G22" s="26">
        <f t="shared" si="4"/>
        <v>532.86319806661504</v>
      </c>
      <c r="H22" s="26">
        <f t="shared" si="4"/>
        <v>531.97269832611164</v>
      </c>
      <c r="I22" s="26">
        <f t="shared" si="4"/>
        <v>535.79846429030897</v>
      </c>
      <c r="J22" s="26">
        <f t="shared" si="4"/>
        <v>537.98223432384452</v>
      </c>
      <c r="K22" s="26">
        <f t="shared" si="4"/>
        <v>538.09517730464358</v>
      </c>
      <c r="L22" s="26">
        <f t="shared" si="4"/>
        <v>538.4340219114091</v>
      </c>
      <c r="M22" s="26">
        <f t="shared" si="4"/>
        <v>539.80488197101715</v>
      </c>
      <c r="N22" s="26">
        <f t="shared" si="4"/>
        <v>540.89665155275929</v>
      </c>
    </row>
    <row r="23" spans="1:14" x14ac:dyDescent="0.25">
      <c r="A23" s="64" t="s">
        <v>43</v>
      </c>
      <c r="B23" s="64"/>
      <c r="C23" s="23">
        <v>269.14068202914473</v>
      </c>
      <c r="D23" s="22">
        <v>271.50062603965148</v>
      </c>
      <c r="E23" s="22">
        <v>270.80394598242344</v>
      </c>
      <c r="F23" s="22">
        <v>268.0823829325364</v>
      </c>
      <c r="G23" s="22">
        <v>266.35789517875151</v>
      </c>
      <c r="H23" s="22">
        <v>264.85588516345047</v>
      </c>
      <c r="I23" s="22">
        <v>267.61741465632406</v>
      </c>
      <c r="J23" s="22">
        <v>268.71137742186278</v>
      </c>
      <c r="K23" s="22">
        <v>267.63885439318267</v>
      </c>
      <c r="L23" s="22">
        <v>267.38662397754109</v>
      </c>
      <c r="M23" s="22">
        <v>268.57935052969123</v>
      </c>
      <c r="N23" s="22">
        <v>268.98307545595446</v>
      </c>
    </row>
    <row r="24" spans="1:14" x14ac:dyDescent="0.25">
      <c r="A24" s="10" t="s">
        <v>44</v>
      </c>
      <c r="B24" s="10"/>
      <c r="C24" s="23">
        <v>265.88760341486727</v>
      </c>
      <c r="D24" s="23">
        <v>265.4613608541917</v>
      </c>
      <c r="E24" s="23">
        <v>268.44653348605152</v>
      </c>
      <c r="F24" s="23">
        <v>267.33231265457493</v>
      </c>
      <c r="G24" s="23">
        <v>266.50530288786359</v>
      </c>
      <c r="H24" s="23">
        <v>267.11681316266123</v>
      </c>
      <c r="I24" s="23">
        <v>268.18104963398491</v>
      </c>
      <c r="J24" s="23">
        <v>269.2708569019818</v>
      </c>
      <c r="K24" s="23">
        <v>270.45632291146092</v>
      </c>
      <c r="L24" s="23">
        <v>271.04739793386801</v>
      </c>
      <c r="M24" s="23">
        <v>271.22553144132593</v>
      </c>
      <c r="N24" s="23">
        <v>271.91357609680489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12</v>
      </c>
      <c r="B26" s="66"/>
      <c r="C26" s="32">
        <f>C19-C22</f>
        <v>187.84941159412779</v>
      </c>
      <c r="D26" s="32">
        <f t="shared" ref="D26:N26" si="5">D19-D22</f>
        <v>185.45778518224597</v>
      </c>
      <c r="E26" s="32">
        <f t="shared" si="5"/>
        <v>183.71251069353605</v>
      </c>
      <c r="F26" s="32">
        <f t="shared" si="5"/>
        <v>191.98187502759379</v>
      </c>
      <c r="G26" s="32">
        <f t="shared" si="5"/>
        <v>198.67908115974228</v>
      </c>
      <c r="H26" s="32">
        <f t="shared" si="5"/>
        <v>200.0799702976517</v>
      </c>
      <c r="I26" s="32">
        <f t="shared" si="5"/>
        <v>192.10587581210393</v>
      </c>
      <c r="J26" s="32">
        <f t="shared" si="5"/>
        <v>188.72882414144658</v>
      </c>
      <c r="K26" s="32">
        <f t="shared" si="5"/>
        <v>187.66473224560968</v>
      </c>
      <c r="L26" s="32">
        <f t="shared" si="5"/>
        <v>186.5859936858252</v>
      </c>
      <c r="M26" s="32">
        <f t="shared" si="5"/>
        <v>184.67223473753552</v>
      </c>
      <c r="N26" s="32">
        <f t="shared" si="5"/>
        <v>184.50312427913286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29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13</v>
      </c>
      <c r="B30" s="66"/>
      <c r="C30" s="32">
        <f>C17+C26+C28</f>
        <v>212.5224987607499</v>
      </c>
      <c r="D30" s="32">
        <f t="shared" ref="D30:N30" si="6">D17+D26+D28</f>
        <v>205.09701244929437</v>
      </c>
      <c r="E30" s="32">
        <f t="shared" si="6"/>
        <v>197.48870864274261</v>
      </c>
      <c r="F30" s="32">
        <f t="shared" si="6"/>
        <v>202.64942504577584</v>
      </c>
      <c r="G30" s="32">
        <f t="shared" si="6"/>
        <v>205.71183584480943</v>
      </c>
      <c r="H30" s="32">
        <f t="shared" si="6"/>
        <v>203.7577268174928</v>
      </c>
      <c r="I30" s="32">
        <f t="shared" si="6"/>
        <v>193.50736002884256</v>
      </c>
      <c r="J30" s="32">
        <f t="shared" si="6"/>
        <v>186.23447058755121</v>
      </c>
      <c r="K30" s="32">
        <f t="shared" si="6"/>
        <v>183.35665598253971</v>
      </c>
      <c r="L30" s="32">
        <f t="shared" si="6"/>
        <v>178.54172755986625</v>
      </c>
      <c r="M30" s="32">
        <f t="shared" si="6"/>
        <v>172.24902012399002</v>
      </c>
      <c r="N30" s="32">
        <f t="shared" si="6"/>
        <v>168.06714649311712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14</v>
      </c>
      <c r="B32" s="63"/>
      <c r="C32" s="21">
        <v>15660.522498760747</v>
      </c>
      <c r="D32" s="21">
        <v>15865.619511210043</v>
      </c>
      <c r="E32" s="21">
        <v>16063.108219852789</v>
      </c>
      <c r="F32" s="21">
        <v>16265.757644898566</v>
      </c>
      <c r="G32" s="21">
        <v>16471.46948074337</v>
      </c>
      <c r="H32" s="21">
        <v>16675.227207560867</v>
      </c>
      <c r="I32" s="21">
        <v>16868.734567589709</v>
      </c>
      <c r="J32" s="21">
        <v>17054.96903817726</v>
      </c>
      <c r="K32" s="21">
        <v>17238.325694159801</v>
      </c>
      <c r="L32" s="21">
        <v>17416.867421719671</v>
      </c>
      <c r="M32" s="21">
        <v>17589.116441843653</v>
      </c>
      <c r="N32" s="21">
        <v>17757.183588336771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15</v>
      </c>
      <c r="B34" s="38"/>
      <c r="C34" s="39">
        <f>(C32/C8)-1</f>
        <v>1.3757282415895133E-2</v>
      </c>
      <c r="D34" s="39">
        <f t="shared" ref="D34:N34" si="7">(D32/D8)-1</f>
        <v>1.309643483897327E-2</v>
      </c>
      <c r="E34" s="39">
        <f t="shared" si="7"/>
        <v>1.244758885735342E-2</v>
      </c>
      <c r="F34" s="39">
        <f t="shared" si="7"/>
        <v>1.2615828908835836E-2</v>
      </c>
      <c r="G34" s="39">
        <f t="shared" si="7"/>
        <v>1.2646926158359495E-2</v>
      </c>
      <c r="H34" s="39">
        <f t="shared" si="7"/>
        <v>1.2370342977334747E-2</v>
      </c>
      <c r="I34" s="39">
        <f t="shared" si="7"/>
        <v>1.1604481163597136E-2</v>
      </c>
      <c r="J34" s="39">
        <f t="shared" si="7"/>
        <v>1.1040215840811607E-2</v>
      </c>
      <c r="K34" s="39">
        <f t="shared" si="7"/>
        <v>1.0750922829123821E-2</v>
      </c>
      <c r="L34" s="39">
        <f t="shared" si="7"/>
        <v>1.0357254569123286E-2</v>
      </c>
      <c r="M34" s="39">
        <f t="shared" si="7"/>
        <v>9.8897818966674489E-3</v>
      </c>
      <c r="N34" s="39">
        <f t="shared" si="7"/>
        <v>9.5551784564513742E-3</v>
      </c>
    </row>
    <row r="35" spans="1:14" ht="15.75" thickBot="1" x14ac:dyDescent="0.3">
      <c r="A35" s="40" t="s">
        <v>16</v>
      </c>
      <c r="B35" s="41"/>
      <c r="C35" s="42">
        <f>(C32/$C$8)-1</f>
        <v>1.3757282415895133E-2</v>
      </c>
      <c r="D35" s="42">
        <f t="shared" ref="D35:N35" si="8">(D32/$C$8)-1</f>
        <v>2.7033888607589596E-2</v>
      </c>
      <c r="E35" s="42">
        <f t="shared" si="8"/>
        <v>3.9817984195545719E-2</v>
      </c>
      <c r="F35" s="42">
        <f t="shared" si="8"/>
        <v>5.2936149980487235E-2</v>
      </c>
      <c r="G35" s="42">
        <f t="shared" si="8"/>
        <v>6.6252555718757655E-2</v>
      </c>
      <c r="H35" s="42">
        <f t="shared" si="8"/>
        <v>7.9442465533458462E-2</v>
      </c>
      <c r="I35" s="42">
        <f t="shared" si="8"/>
        <v>9.1968835291928341E-2</v>
      </c>
      <c r="J35" s="42">
        <f t="shared" si="8"/>
        <v>0.10402440692499093</v>
      </c>
      <c r="K35" s="42">
        <f t="shared" si="8"/>
        <v>0.11589368812531076</v>
      </c>
      <c r="L35" s="42">
        <f t="shared" si="8"/>
        <v>0.12745128312530229</v>
      </c>
      <c r="M35" s="42">
        <f t="shared" si="8"/>
        <v>0.13860153041452961</v>
      </c>
      <c r="N35" s="42">
        <f t="shared" si="8"/>
        <v>0.14948107122842891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30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17</v>
      </c>
      <c r="D39" s="36" t="s">
        <v>18</v>
      </c>
      <c r="E39" s="36" t="s">
        <v>19</v>
      </c>
      <c r="F39" s="36" t="s">
        <v>20</v>
      </c>
      <c r="G39" s="36" t="s">
        <v>21</v>
      </c>
      <c r="H39" s="36" t="s">
        <v>22</v>
      </c>
      <c r="I39" s="36" t="s">
        <v>23</v>
      </c>
      <c r="J39" s="36" t="s">
        <v>24</v>
      </c>
      <c r="K39" s="36" t="s">
        <v>25</v>
      </c>
      <c r="L39" s="36" t="s">
        <v>26</v>
      </c>
      <c r="M39" s="36" t="s">
        <v>27</v>
      </c>
      <c r="N39" s="36" t="s">
        <v>28</v>
      </c>
    </row>
    <row r="41" spans="1:14" x14ac:dyDescent="0.25">
      <c r="A41" s="46" t="s">
        <v>31</v>
      </c>
      <c r="B41" s="46"/>
      <c r="C41" s="47">
        <v>1.6913205264232334</v>
      </c>
      <c r="D41" s="47">
        <v>1.7061689222923855</v>
      </c>
      <c r="E41" s="47">
        <v>1.6972485093317469</v>
      </c>
      <c r="F41" s="47">
        <v>1.690755249530576</v>
      </c>
      <c r="G41" s="47">
        <v>1.6893437048215612</v>
      </c>
      <c r="H41" s="47">
        <v>1.6938581722703872</v>
      </c>
      <c r="I41" s="47">
        <v>1.6994680889557994</v>
      </c>
      <c r="J41" s="47">
        <v>1.7089463127027034</v>
      </c>
      <c r="K41" s="47">
        <v>1.7157566721657467</v>
      </c>
      <c r="L41" s="47">
        <v>1.7176169060641999</v>
      </c>
      <c r="M41" s="47">
        <v>1.7252238408061882</v>
      </c>
      <c r="N41" s="47">
        <v>1.7336540134106766</v>
      </c>
    </row>
    <row r="43" spans="1:14" x14ac:dyDescent="0.25">
      <c r="A43" s="48" t="s">
        <v>32</v>
      </c>
      <c r="B43" s="48"/>
      <c r="C43" s="49">
        <v>88.997348227053223</v>
      </c>
      <c r="D43" s="49">
        <v>90.863444406982566</v>
      </c>
      <c r="E43" s="49">
        <v>91.257244047127898</v>
      </c>
      <c r="F43" s="49">
        <v>90.341465328011935</v>
      </c>
      <c r="G43" s="49">
        <v>89.766369896232632</v>
      </c>
      <c r="H43" s="49">
        <v>89.391570121426099</v>
      </c>
      <c r="I43" s="49">
        <v>88.368651863894613</v>
      </c>
      <c r="J43" s="49">
        <v>88.372247538412196</v>
      </c>
      <c r="K43" s="49">
        <v>87.278486718188958</v>
      </c>
      <c r="L43" s="49">
        <v>86.629076602984426</v>
      </c>
      <c r="M43" s="49">
        <v>86.645515833470753</v>
      </c>
      <c r="N43" s="49">
        <v>86.821311705056146</v>
      </c>
    </row>
    <row r="44" spans="1:14" x14ac:dyDescent="0.25">
      <c r="A44" s="19" t="s">
        <v>48</v>
      </c>
      <c r="B44" s="19"/>
      <c r="C44" s="50">
        <v>89.988187567695832</v>
      </c>
      <c r="D44" s="50">
        <v>90.863444406982538</v>
      </c>
      <c r="E44" s="50">
        <v>91.071064394353684</v>
      </c>
      <c r="F44" s="50">
        <v>89.983885699257172</v>
      </c>
      <c r="G44" s="50">
        <v>89.239254584742596</v>
      </c>
      <c r="H44" s="50">
        <v>88.690625525965132</v>
      </c>
      <c r="I44" s="50">
        <v>87.518500572699537</v>
      </c>
      <c r="J44" s="50">
        <v>87.376927687308807</v>
      </c>
      <c r="K44" s="50">
        <v>86.164268374996581</v>
      </c>
      <c r="L44" s="50">
        <v>85.414479744660895</v>
      </c>
      <c r="M44" s="50">
        <v>85.32329999028812</v>
      </c>
      <c r="N44" s="50">
        <v>85.415359255213431</v>
      </c>
    </row>
    <row r="45" spans="1:14" x14ac:dyDescent="0.25">
      <c r="A45" s="51" t="s">
        <v>49</v>
      </c>
      <c r="B45" s="51"/>
      <c r="C45" s="52">
        <v>87.97855815528635</v>
      </c>
      <c r="D45" s="52">
        <v>90.863444406982552</v>
      </c>
      <c r="E45" s="52">
        <v>91.44360671555566</v>
      </c>
      <c r="F45" s="52">
        <v>90.699164119153693</v>
      </c>
      <c r="G45" s="52">
        <v>90.290158173707027</v>
      </c>
      <c r="H45" s="52">
        <v>90.091520334811534</v>
      </c>
      <c r="I45" s="52">
        <v>89.216389155544846</v>
      </c>
      <c r="J45" s="52">
        <v>89.368942829992619</v>
      </c>
      <c r="K45" s="52">
        <v>88.395807813947911</v>
      </c>
      <c r="L45" s="52">
        <v>87.85228397956962</v>
      </c>
      <c r="M45" s="52">
        <v>87.983093654200147</v>
      </c>
      <c r="N45" s="52">
        <v>88.255953302599352</v>
      </c>
    </row>
    <row r="47" spans="1:14" x14ac:dyDescent="0.25">
      <c r="A47" s="48" t="s">
        <v>33</v>
      </c>
      <c r="B47" s="48"/>
      <c r="C47" s="49">
        <v>80.824709141391281</v>
      </c>
      <c r="D47" s="49">
        <v>80.597368461811797</v>
      </c>
      <c r="E47" s="49">
        <v>80.550205267422868</v>
      </c>
      <c r="F47" s="49">
        <v>80.67229282709576</v>
      </c>
      <c r="G47" s="49">
        <v>80.762665201810705</v>
      </c>
      <c r="H47" s="49">
        <v>80.808910103367438</v>
      </c>
      <c r="I47" s="49">
        <v>80.951436228790371</v>
      </c>
      <c r="J47" s="49">
        <v>80.948352250691684</v>
      </c>
      <c r="K47" s="49">
        <v>81.095453912052363</v>
      </c>
      <c r="L47" s="49">
        <v>81.184598930094026</v>
      </c>
      <c r="M47" s="49">
        <v>81.181974788993543</v>
      </c>
      <c r="N47" s="49">
        <v>81.155086430165582</v>
      </c>
    </row>
    <row r="48" spans="1:14" x14ac:dyDescent="0.25">
      <c r="A48" s="19" t="s">
        <v>46</v>
      </c>
      <c r="B48" s="19"/>
      <c r="C48" s="50">
        <v>78.762627608091179</v>
      </c>
      <c r="D48" s="50">
        <v>78.642195207453085</v>
      </c>
      <c r="E48" s="50">
        <v>78.616760674185073</v>
      </c>
      <c r="F48" s="50">
        <v>78.773127104716352</v>
      </c>
      <c r="G48" s="50">
        <v>78.879880507548208</v>
      </c>
      <c r="H48" s="50">
        <v>78.957537627341452</v>
      </c>
      <c r="I48" s="50">
        <v>79.125327101829456</v>
      </c>
      <c r="J48" s="50">
        <v>79.144368732880622</v>
      </c>
      <c r="K48" s="50">
        <v>79.31673500302746</v>
      </c>
      <c r="L48" s="50">
        <v>79.42460301999391</v>
      </c>
      <c r="M48" s="50">
        <v>79.436772755425594</v>
      </c>
      <c r="N48" s="50">
        <v>79.424041653075221</v>
      </c>
    </row>
    <row r="49" spans="1:14" x14ac:dyDescent="0.25">
      <c r="A49" s="51" t="s">
        <v>47</v>
      </c>
      <c r="B49" s="51"/>
      <c r="C49" s="52">
        <v>82.832886399487592</v>
      </c>
      <c r="D49" s="52">
        <v>82.471288919523829</v>
      </c>
      <c r="E49" s="52">
        <v>82.40594270992699</v>
      </c>
      <c r="F49" s="52">
        <v>82.504202429276859</v>
      </c>
      <c r="G49" s="52">
        <v>82.563439873069044</v>
      </c>
      <c r="H49" s="52">
        <v>82.59572672206572</v>
      </c>
      <c r="I49" s="52">
        <v>82.711884474855538</v>
      </c>
      <c r="J49" s="52">
        <v>82.701112899861556</v>
      </c>
      <c r="K49" s="52">
        <v>82.826775367591694</v>
      </c>
      <c r="L49" s="52">
        <v>82.89944013603133</v>
      </c>
      <c r="M49" s="52">
        <v>82.885433334334223</v>
      </c>
      <c r="N49" s="52">
        <v>82.853692703902411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50</v>
      </c>
    </row>
    <row r="53" spans="1:14" x14ac:dyDescent="0.25">
      <c r="A53" s="54" t="s">
        <v>51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E6FFC-350C-4FF2-82E6-9A88F44B5B33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9</v>
      </c>
      <c r="B1" s="60"/>
      <c r="C1" s="60"/>
      <c r="D1" s="60"/>
      <c r="E1" s="60"/>
    </row>
    <row r="2" spans="1:14" x14ac:dyDescent="0.25">
      <c r="A2" s="61" t="s">
        <v>100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8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36" t="s">
        <v>26</v>
      </c>
      <c r="M6" s="36" t="s">
        <v>27</v>
      </c>
      <c r="N6" s="36" t="s">
        <v>28</v>
      </c>
    </row>
    <row r="7" spans="1:14" ht="15.75" thickBot="1" x14ac:dyDescent="0.3"/>
    <row r="8" spans="1:14" ht="16.5" thickTop="1" thickBot="1" x14ac:dyDescent="0.3">
      <c r="A8" s="63" t="s">
        <v>10</v>
      </c>
      <c r="B8" s="63"/>
      <c r="C8" s="21">
        <v>14935</v>
      </c>
      <c r="D8" s="21">
        <v>15015.684850308493</v>
      </c>
      <c r="E8" s="21">
        <v>15089.85549949527</v>
      </c>
      <c r="F8" s="21">
        <v>15158.131742431024</v>
      </c>
      <c r="G8" s="21">
        <v>15231.927389441746</v>
      </c>
      <c r="H8" s="21">
        <v>15309.087719373401</v>
      </c>
      <c r="I8" s="21">
        <v>15383.669775285722</v>
      </c>
      <c r="J8" s="21">
        <v>15451.561297400931</v>
      </c>
      <c r="K8" s="21">
        <v>15513.102561055201</v>
      </c>
      <c r="L8" s="21">
        <v>15572.789649552366</v>
      </c>
      <c r="M8" s="21">
        <v>15629.244919918518</v>
      </c>
      <c r="N8" s="21">
        <v>15681.200472422624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34</v>
      </c>
      <c r="B10" s="25"/>
      <c r="C10" s="26">
        <f>SUM(C11:C12)</f>
        <v>160.29960240737361</v>
      </c>
      <c r="D10" s="26">
        <f t="shared" ref="D10:N10" si="0">SUM(D11:D12)</f>
        <v>160.02249537778857</v>
      </c>
      <c r="E10" s="26">
        <f t="shared" si="0"/>
        <v>157.59122871900044</v>
      </c>
      <c r="F10" s="26">
        <f t="shared" si="0"/>
        <v>155.29526341559537</v>
      </c>
      <c r="G10" s="26">
        <f t="shared" si="0"/>
        <v>153.43018636361904</v>
      </c>
      <c r="H10" s="26">
        <f t="shared" si="0"/>
        <v>152.17065415270585</v>
      </c>
      <c r="I10" s="26">
        <f t="shared" si="0"/>
        <v>151.32516358916337</v>
      </c>
      <c r="J10" s="26">
        <f t="shared" si="0"/>
        <v>151.02867059124054</v>
      </c>
      <c r="K10" s="26">
        <f t="shared" si="0"/>
        <v>150.61502169069277</v>
      </c>
      <c r="L10" s="26">
        <f t="shared" si="0"/>
        <v>149.93646857451321</v>
      </c>
      <c r="M10" s="26">
        <f t="shared" si="0"/>
        <v>150.17786306275417</v>
      </c>
      <c r="N10" s="26">
        <f t="shared" si="0"/>
        <v>151.06941378037109</v>
      </c>
    </row>
    <row r="11" spans="1:14" x14ac:dyDescent="0.25">
      <c r="A11" s="20" t="s">
        <v>35</v>
      </c>
      <c r="B11" s="18"/>
      <c r="C11" s="22">
        <v>82.243382755595974</v>
      </c>
      <c r="D11" s="22">
        <v>82.026253926700619</v>
      </c>
      <c r="E11" s="22">
        <v>80.737000243211014</v>
      </c>
      <c r="F11" s="22">
        <v>79.827537540638204</v>
      </c>
      <c r="G11" s="22">
        <v>78.520514202043572</v>
      </c>
      <c r="H11" s="22">
        <v>77.915767984364621</v>
      </c>
      <c r="I11" s="22">
        <v>77.613591155924652</v>
      </c>
      <c r="J11" s="22">
        <v>77.377001875900419</v>
      </c>
      <c r="K11" s="22">
        <v>77.17565161865511</v>
      </c>
      <c r="L11" s="22">
        <v>76.844747332608549</v>
      </c>
      <c r="M11" s="22">
        <v>76.853908478712555</v>
      </c>
      <c r="N11" s="22">
        <v>77.22298262365824</v>
      </c>
    </row>
    <row r="12" spans="1:14" x14ac:dyDescent="0.25">
      <c r="A12" s="27" t="s">
        <v>36</v>
      </c>
      <c r="B12" s="28"/>
      <c r="C12" s="29">
        <v>78.056219651777639</v>
      </c>
      <c r="D12" s="29">
        <v>77.996241451087954</v>
      </c>
      <c r="E12" s="29">
        <v>76.854228475789427</v>
      </c>
      <c r="F12" s="29">
        <v>75.467725874957168</v>
      </c>
      <c r="G12" s="29">
        <v>74.909672161575472</v>
      </c>
      <c r="H12" s="29">
        <v>74.25488616834123</v>
      </c>
      <c r="I12" s="29">
        <v>73.711572433238715</v>
      </c>
      <c r="J12" s="29">
        <v>73.651668715340122</v>
      </c>
      <c r="K12" s="29">
        <v>73.439370072037661</v>
      </c>
      <c r="L12" s="29">
        <v>73.091721241904665</v>
      </c>
      <c r="M12" s="29">
        <v>73.323954584041616</v>
      </c>
      <c r="N12" s="29">
        <v>73.846431156712853</v>
      </c>
    </row>
    <row r="13" spans="1:14" x14ac:dyDescent="0.25">
      <c r="A13" s="33" t="s">
        <v>37</v>
      </c>
      <c r="B13" s="18"/>
      <c r="C13" s="26">
        <f>SUM(C14:C15)</f>
        <v>129.64376108769255</v>
      </c>
      <c r="D13" s="26">
        <f t="shared" ref="D13:N13" si="1">SUM(D14:D15)</f>
        <v>134.27356272994885</v>
      </c>
      <c r="E13" s="26">
        <f t="shared" si="1"/>
        <v>136.47585564819968</v>
      </c>
      <c r="F13" s="26">
        <f t="shared" si="1"/>
        <v>136.4988955395994</v>
      </c>
      <c r="G13" s="26">
        <f t="shared" si="1"/>
        <v>137.69529193009123</v>
      </c>
      <c r="H13" s="26">
        <f t="shared" si="1"/>
        <v>140.04436075527499</v>
      </c>
      <c r="I13" s="26">
        <f t="shared" si="1"/>
        <v>140.26653661549307</v>
      </c>
      <c r="J13" s="26">
        <f t="shared" si="1"/>
        <v>142.77687501056093</v>
      </c>
      <c r="K13" s="26">
        <f t="shared" si="1"/>
        <v>143.45467056844035</v>
      </c>
      <c r="L13" s="26">
        <f t="shared" si="1"/>
        <v>145.11862276501932</v>
      </c>
      <c r="M13" s="26">
        <f t="shared" si="1"/>
        <v>147.94882644311787</v>
      </c>
      <c r="N13" s="26">
        <f t="shared" si="1"/>
        <v>151.1677736478357</v>
      </c>
    </row>
    <row r="14" spans="1:14" x14ac:dyDescent="0.25">
      <c r="A14" s="20" t="s">
        <v>38</v>
      </c>
      <c r="B14" s="18"/>
      <c r="C14" s="22">
        <v>68.480305226827852</v>
      </c>
      <c r="D14" s="22">
        <v>70.093184565098156</v>
      </c>
      <c r="E14" s="22">
        <v>70.959960435182623</v>
      </c>
      <c r="F14" s="22">
        <v>71.175643474218745</v>
      </c>
      <c r="G14" s="22">
        <v>71.82596851994083</v>
      </c>
      <c r="H14" s="22">
        <v>72.761946355931727</v>
      </c>
      <c r="I14" s="22">
        <v>73.042149014259962</v>
      </c>
      <c r="J14" s="22">
        <v>74.379867144911401</v>
      </c>
      <c r="K14" s="22">
        <v>74.641900090981252</v>
      </c>
      <c r="L14" s="22">
        <v>75.33922296598962</v>
      </c>
      <c r="M14" s="22">
        <v>76.748269640043247</v>
      </c>
      <c r="N14" s="22">
        <v>78.335216200701439</v>
      </c>
    </row>
    <row r="15" spans="1:14" x14ac:dyDescent="0.25">
      <c r="A15" s="10" t="s">
        <v>39</v>
      </c>
      <c r="B15" s="12"/>
      <c r="C15" s="23">
        <v>61.163455860864708</v>
      </c>
      <c r="D15" s="23">
        <v>64.180378164850694</v>
      </c>
      <c r="E15" s="23">
        <v>65.515895213017046</v>
      </c>
      <c r="F15" s="23">
        <v>65.323252065380657</v>
      </c>
      <c r="G15" s="23">
        <v>65.8693234101504</v>
      </c>
      <c r="H15" s="23">
        <v>67.282414399343267</v>
      </c>
      <c r="I15" s="23">
        <v>67.224387601233104</v>
      </c>
      <c r="J15" s="23">
        <v>68.397007865649528</v>
      </c>
      <c r="K15" s="23">
        <v>68.812770477459082</v>
      </c>
      <c r="L15" s="23">
        <v>69.779399799029704</v>
      </c>
      <c r="M15" s="23">
        <v>71.200556803074633</v>
      </c>
      <c r="N15" s="23">
        <v>72.832557447134263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11</v>
      </c>
      <c r="B17" s="15"/>
      <c r="C17" s="32">
        <f>C10-C13</f>
        <v>30.655841319681059</v>
      </c>
      <c r="D17" s="32">
        <f t="shared" ref="D17:N17" si="2">D10-D13</f>
        <v>25.748932647839723</v>
      </c>
      <c r="E17" s="32">
        <f t="shared" si="2"/>
        <v>21.115373070800757</v>
      </c>
      <c r="F17" s="32">
        <f t="shared" si="2"/>
        <v>18.796367875995969</v>
      </c>
      <c r="G17" s="32">
        <f t="shared" si="2"/>
        <v>15.734894433527813</v>
      </c>
      <c r="H17" s="32">
        <f t="shared" si="2"/>
        <v>12.126293397430857</v>
      </c>
      <c r="I17" s="32">
        <f t="shared" si="2"/>
        <v>11.0586269736703</v>
      </c>
      <c r="J17" s="32">
        <f t="shared" si="2"/>
        <v>8.2517955806796124</v>
      </c>
      <c r="K17" s="32">
        <f t="shared" si="2"/>
        <v>7.1603511222524219</v>
      </c>
      <c r="L17" s="32">
        <f t="shared" si="2"/>
        <v>4.817845809493889</v>
      </c>
      <c r="M17" s="32">
        <f t="shared" si="2"/>
        <v>2.2290366196363038</v>
      </c>
      <c r="N17" s="32">
        <f t="shared" si="2"/>
        <v>-9.8359867464608897E-2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40</v>
      </c>
      <c r="B19" s="67"/>
      <c r="C19" s="26">
        <f>SUM(C20:C21)</f>
        <v>590.62491434695357</v>
      </c>
      <c r="D19" s="26">
        <f t="shared" ref="D19:N19" si="3">SUM(D20:D21)</f>
        <v>589.45780111043723</v>
      </c>
      <c r="E19" s="26">
        <f t="shared" si="3"/>
        <v>588.18758582758574</v>
      </c>
      <c r="F19" s="26">
        <f t="shared" si="3"/>
        <v>592.71318325871778</v>
      </c>
      <c r="G19" s="26">
        <f t="shared" si="3"/>
        <v>596.2065579554984</v>
      </c>
      <c r="H19" s="26">
        <f t="shared" si="3"/>
        <v>596.90890052459281</v>
      </c>
      <c r="I19" s="26">
        <f t="shared" si="3"/>
        <v>593.61334468071334</v>
      </c>
      <c r="J19" s="26">
        <f t="shared" si="3"/>
        <v>591.82352217734467</v>
      </c>
      <c r="K19" s="26">
        <f t="shared" si="3"/>
        <v>591.58706963705345</v>
      </c>
      <c r="L19" s="26">
        <f t="shared" si="3"/>
        <v>591.48667525151006</v>
      </c>
      <c r="M19" s="26">
        <f t="shared" si="3"/>
        <v>590.55316008275554</v>
      </c>
      <c r="N19" s="26">
        <f t="shared" si="3"/>
        <v>590.47963549201995</v>
      </c>
    </row>
    <row r="20" spans="1:14" x14ac:dyDescent="0.25">
      <c r="A20" s="64" t="s">
        <v>41</v>
      </c>
      <c r="B20" s="64"/>
      <c r="C20" s="22">
        <v>294.9656360914064</v>
      </c>
      <c r="D20" s="22">
        <v>293.03862503439899</v>
      </c>
      <c r="E20" s="22">
        <v>293.99284967385046</v>
      </c>
      <c r="F20" s="22">
        <v>296.81155049357181</v>
      </c>
      <c r="G20" s="22">
        <v>299.13236199925757</v>
      </c>
      <c r="H20" s="22">
        <v>300.65453984306106</v>
      </c>
      <c r="I20" s="22">
        <v>298.34143021606593</v>
      </c>
      <c r="J20" s="22">
        <v>297.48155925097586</v>
      </c>
      <c r="K20" s="22">
        <v>298.2325829709344</v>
      </c>
      <c r="L20" s="22">
        <v>298.44465352696005</v>
      </c>
      <c r="M20" s="22">
        <v>297.58619970690307</v>
      </c>
      <c r="N20" s="22">
        <v>297.72547624938744</v>
      </c>
    </row>
    <row r="21" spans="1:14" x14ac:dyDescent="0.25">
      <c r="A21" s="27" t="s">
        <v>42</v>
      </c>
      <c r="B21" s="27"/>
      <c r="C21" s="29">
        <v>295.65927825554712</v>
      </c>
      <c r="D21" s="29">
        <v>296.4191760760383</v>
      </c>
      <c r="E21" s="29">
        <v>294.19473615373533</v>
      </c>
      <c r="F21" s="29">
        <v>295.90163276514596</v>
      </c>
      <c r="G21" s="29">
        <v>297.07419595624083</v>
      </c>
      <c r="H21" s="29">
        <v>296.25436068153169</v>
      </c>
      <c r="I21" s="29">
        <v>295.27191446464741</v>
      </c>
      <c r="J21" s="29">
        <v>294.34196292636881</v>
      </c>
      <c r="K21" s="29">
        <v>293.35448666611899</v>
      </c>
      <c r="L21" s="29">
        <v>293.04202172455001</v>
      </c>
      <c r="M21" s="29">
        <v>292.96696037585241</v>
      </c>
      <c r="N21" s="29">
        <v>292.75415924263245</v>
      </c>
    </row>
    <row r="22" spans="1:14" x14ac:dyDescent="0.25">
      <c r="A22" s="67" t="s">
        <v>45</v>
      </c>
      <c r="B22" s="67"/>
      <c r="C22" s="26">
        <f>SUM(C23:C24)</f>
        <v>540.595905358143</v>
      </c>
      <c r="D22" s="26">
        <f t="shared" ref="D22:N22" si="4">SUM(D23:D24)</f>
        <v>541.03608457149755</v>
      </c>
      <c r="E22" s="26">
        <f t="shared" si="4"/>
        <v>541.02671596263087</v>
      </c>
      <c r="F22" s="26">
        <f t="shared" si="4"/>
        <v>537.71390412399683</v>
      </c>
      <c r="G22" s="26">
        <f t="shared" si="4"/>
        <v>534.78112245736816</v>
      </c>
      <c r="H22" s="26">
        <f t="shared" si="4"/>
        <v>534.45313800970212</v>
      </c>
      <c r="I22" s="26">
        <f t="shared" si="4"/>
        <v>536.78044953917595</v>
      </c>
      <c r="J22" s="26">
        <f t="shared" si="4"/>
        <v>538.53405410375376</v>
      </c>
      <c r="K22" s="26">
        <f t="shared" si="4"/>
        <v>539.0603322621414</v>
      </c>
      <c r="L22" s="26">
        <f t="shared" si="4"/>
        <v>539.84925069485018</v>
      </c>
      <c r="M22" s="26">
        <f t="shared" si="4"/>
        <v>540.82664419828473</v>
      </c>
      <c r="N22" s="26">
        <f t="shared" si="4"/>
        <v>539.80251543005977</v>
      </c>
    </row>
    <row r="23" spans="1:14" x14ac:dyDescent="0.25">
      <c r="A23" s="64" t="s">
        <v>43</v>
      </c>
      <c r="B23" s="64"/>
      <c r="C23" s="23">
        <v>269.93194822260119</v>
      </c>
      <c r="D23" s="22">
        <v>271.54932270979884</v>
      </c>
      <c r="E23" s="22">
        <v>269.86682343903442</v>
      </c>
      <c r="F23" s="22">
        <v>267.3664092483391</v>
      </c>
      <c r="G23" s="22">
        <v>265.54336162705232</v>
      </c>
      <c r="H23" s="22">
        <v>264.09100460551053</v>
      </c>
      <c r="I23" s="22">
        <v>265.71855715006109</v>
      </c>
      <c r="J23" s="22">
        <v>267.04568274165575</v>
      </c>
      <c r="K23" s="22">
        <v>266.29348824246239</v>
      </c>
      <c r="L23" s="22">
        <v>266.68484399319215</v>
      </c>
      <c r="M23" s="22">
        <v>267.33198921253069</v>
      </c>
      <c r="N23" s="22">
        <v>267.27770653821653</v>
      </c>
    </row>
    <row r="24" spans="1:14" x14ac:dyDescent="0.25">
      <c r="A24" s="10" t="s">
        <v>44</v>
      </c>
      <c r="B24" s="10"/>
      <c r="C24" s="23">
        <v>270.66395713554175</v>
      </c>
      <c r="D24" s="23">
        <v>269.48676186169871</v>
      </c>
      <c r="E24" s="23">
        <v>271.15989252359645</v>
      </c>
      <c r="F24" s="23">
        <v>270.34749487565773</v>
      </c>
      <c r="G24" s="23">
        <v>269.23776083031578</v>
      </c>
      <c r="H24" s="23">
        <v>270.36213340419158</v>
      </c>
      <c r="I24" s="23">
        <v>271.06189238911486</v>
      </c>
      <c r="J24" s="23">
        <v>271.48837136209806</v>
      </c>
      <c r="K24" s="23">
        <v>272.76684401967901</v>
      </c>
      <c r="L24" s="23">
        <v>273.16440670165804</v>
      </c>
      <c r="M24" s="23">
        <v>273.49465498575404</v>
      </c>
      <c r="N24" s="23">
        <v>272.52480889184324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12</v>
      </c>
      <c r="B26" s="66"/>
      <c r="C26" s="32">
        <f>C19-C22</f>
        <v>50.029008988810574</v>
      </c>
      <c r="D26" s="32">
        <f t="shared" ref="D26:N26" si="5">D19-D22</f>
        <v>48.421716538939677</v>
      </c>
      <c r="E26" s="32">
        <f t="shared" si="5"/>
        <v>47.160869864954861</v>
      </c>
      <c r="F26" s="32">
        <f t="shared" si="5"/>
        <v>54.99927913472095</v>
      </c>
      <c r="G26" s="32">
        <f t="shared" si="5"/>
        <v>61.425435498130241</v>
      </c>
      <c r="H26" s="32">
        <f t="shared" si="5"/>
        <v>62.455762514890694</v>
      </c>
      <c r="I26" s="32">
        <f t="shared" si="5"/>
        <v>56.832895141537392</v>
      </c>
      <c r="J26" s="32">
        <f t="shared" si="5"/>
        <v>53.289468073590911</v>
      </c>
      <c r="K26" s="32">
        <f t="shared" si="5"/>
        <v>52.526737374912045</v>
      </c>
      <c r="L26" s="32">
        <f t="shared" si="5"/>
        <v>51.63742455665988</v>
      </c>
      <c r="M26" s="32">
        <f t="shared" si="5"/>
        <v>49.726515884470814</v>
      </c>
      <c r="N26" s="32">
        <f t="shared" si="5"/>
        <v>50.677120061960181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29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13</v>
      </c>
      <c r="B30" s="66"/>
      <c r="C30" s="32">
        <f>C17+C26+C28</f>
        <v>80.684850308491633</v>
      </c>
      <c r="D30" s="32">
        <f t="shared" ref="D30:N30" si="6">D17+D26+D28</f>
        <v>74.1706491867794</v>
      </c>
      <c r="E30" s="32">
        <f t="shared" si="6"/>
        <v>68.276242935755619</v>
      </c>
      <c r="F30" s="32">
        <f t="shared" si="6"/>
        <v>73.79564701071692</v>
      </c>
      <c r="G30" s="32">
        <f t="shared" si="6"/>
        <v>77.160329931658055</v>
      </c>
      <c r="H30" s="32">
        <f t="shared" si="6"/>
        <v>74.58205591232155</v>
      </c>
      <c r="I30" s="32">
        <f t="shared" si="6"/>
        <v>67.891522115207692</v>
      </c>
      <c r="J30" s="32">
        <f t="shared" si="6"/>
        <v>61.541263654270523</v>
      </c>
      <c r="K30" s="32">
        <f t="shared" si="6"/>
        <v>59.687088497164467</v>
      </c>
      <c r="L30" s="32">
        <f t="shared" si="6"/>
        <v>56.455270366153769</v>
      </c>
      <c r="M30" s="32">
        <f t="shared" si="6"/>
        <v>51.955552504107118</v>
      </c>
      <c r="N30" s="32">
        <f t="shared" si="6"/>
        <v>50.578760194495572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14</v>
      </c>
      <c r="B32" s="63"/>
      <c r="C32" s="21">
        <v>15015.684850308493</v>
      </c>
      <c r="D32" s="21">
        <v>15089.85549949527</v>
      </c>
      <c r="E32" s="21">
        <v>15158.131742431024</v>
      </c>
      <c r="F32" s="21">
        <v>15231.927389441746</v>
      </c>
      <c r="G32" s="21">
        <v>15309.087719373401</v>
      </c>
      <c r="H32" s="21">
        <v>15383.669775285722</v>
      </c>
      <c r="I32" s="21">
        <v>15451.561297400931</v>
      </c>
      <c r="J32" s="21">
        <v>15513.102561055201</v>
      </c>
      <c r="K32" s="21">
        <v>15572.789649552366</v>
      </c>
      <c r="L32" s="21">
        <v>15629.244919918518</v>
      </c>
      <c r="M32" s="21">
        <v>15681.200472422624</v>
      </c>
      <c r="N32" s="21">
        <v>15731.77923261712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15</v>
      </c>
      <c r="B34" s="38"/>
      <c r="C34" s="39">
        <f>(C32/C8)-1</f>
        <v>5.4024004223964806E-3</v>
      </c>
      <c r="D34" s="39">
        <f t="shared" ref="D34:N34" si="7">(D32/D8)-1</f>
        <v>4.9395448776519135E-3</v>
      </c>
      <c r="E34" s="39">
        <f t="shared" si="7"/>
        <v>4.5246452451475072E-3</v>
      </c>
      <c r="F34" s="39">
        <f t="shared" si="7"/>
        <v>4.8683867025742789E-3</v>
      </c>
      <c r="G34" s="39">
        <f t="shared" si="7"/>
        <v>5.0656970689828551E-3</v>
      </c>
      <c r="H34" s="39">
        <f t="shared" si="7"/>
        <v>4.8717505105113634E-3</v>
      </c>
      <c r="I34" s="39">
        <f t="shared" si="7"/>
        <v>4.4132201943309912E-3</v>
      </c>
      <c r="J34" s="39">
        <f t="shared" si="7"/>
        <v>3.9828508245713934E-3</v>
      </c>
      <c r="K34" s="39">
        <f t="shared" si="7"/>
        <v>3.847527486023683E-3</v>
      </c>
      <c r="L34" s="39">
        <f t="shared" si="7"/>
        <v>3.6252509432550539E-3</v>
      </c>
      <c r="M34" s="39">
        <f t="shared" si="7"/>
        <v>3.3242522444505429E-3</v>
      </c>
      <c r="N34" s="39">
        <f t="shared" si="7"/>
        <v>3.2254392948707356E-3</v>
      </c>
    </row>
    <row r="35" spans="1:14" ht="15.75" thickBot="1" x14ac:dyDescent="0.3">
      <c r="A35" s="40" t="s">
        <v>16</v>
      </c>
      <c r="B35" s="41"/>
      <c r="C35" s="42">
        <f>(C32/$C$8)-1</f>
        <v>5.4024004223964806E-3</v>
      </c>
      <c r="D35" s="42">
        <f t="shared" ref="D35:N35" si="8">(D32/$C$8)-1</f>
        <v>1.0368630699381987E-2</v>
      </c>
      <c r="E35" s="42">
        <f t="shared" si="8"/>
        <v>1.494019032012206E-2</v>
      </c>
      <c r="F35" s="42">
        <f t="shared" si="8"/>
        <v>1.9881311646584798E-2</v>
      </c>
      <c r="G35" s="42">
        <f t="shared" si="8"/>
        <v>2.5047721417703395E-2</v>
      </c>
      <c r="H35" s="42">
        <f t="shared" si="8"/>
        <v>3.004149817781876E-2</v>
      </c>
      <c r="I35" s="42">
        <f t="shared" si="8"/>
        <v>3.4587298118575971E-2</v>
      </c>
      <c r="J35" s="42">
        <f t="shared" si="8"/>
        <v>3.8707904991978515E-2</v>
      </c>
      <c r="K35" s="42">
        <f t="shared" si="8"/>
        <v>4.2704362206385404E-2</v>
      </c>
      <c r="L35" s="42">
        <f t="shared" si="8"/>
        <v>4.6484427179010135E-2</v>
      </c>
      <c r="M35" s="42">
        <f t="shared" si="8"/>
        <v>4.9963205384842668E-2</v>
      </c>
      <c r="N35" s="42">
        <f t="shared" si="8"/>
        <v>5.3349797965659196E-2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30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17</v>
      </c>
      <c r="D39" s="36" t="s">
        <v>18</v>
      </c>
      <c r="E39" s="36" t="s">
        <v>19</v>
      </c>
      <c r="F39" s="36" t="s">
        <v>20</v>
      </c>
      <c r="G39" s="36" t="s">
        <v>21</v>
      </c>
      <c r="H39" s="36" t="s">
        <v>22</v>
      </c>
      <c r="I39" s="36" t="s">
        <v>23</v>
      </c>
      <c r="J39" s="36" t="s">
        <v>24</v>
      </c>
      <c r="K39" s="36" t="s">
        <v>25</v>
      </c>
      <c r="L39" s="36" t="s">
        <v>26</v>
      </c>
      <c r="M39" s="36" t="s">
        <v>27</v>
      </c>
      <c r="N39" s="36" t="s">
        <v>28</v>
      </c>
    </row>
    <row r="41" spans="1:14" x14ac:dyDescent="0.25">
      <c r="A41" s="46" t="s">
        <v>31</v>
      </c>
      <c r="B41" s="46"/>
      <c r="C41" s="47">
        <v>1.9829740673041096</v>
      </c>
      <c r="D41" s="47">
        <v>1.9984753852502799</v>
      </c>
      <c r="E41" s="47">
        <v>1.9872369829259573</v>
      </c>
      <c r="F41" s="47">
        <v>1.9789383468455446</v>
      </c>
      <c r="G41" s="47">
        <v>1.977363472496694</v>
      </c>
      <c r="H41" s="47">
        <v>1.982305620042647</v>
      </c>
      <c r="I41" s="47">
        <v>1.9880717078519452</v>
      </c>
      <c r="J41" s="47">
        <v>1.9994964757094804</v>
      </c>
      <c r="K41" s="47">
        <v>2.0071192755343459</v>
      </c>
      <c r="L41" s="47">
        <v>2.0090243726601114</v>
      </c>
      <c r="M41" s="47">
        <v>2.0181622757415543</v>
      </c>
      <c r="N41" s="47">
        <v>2.0278041553949895</v>
      </c>
    </row>
    <row r="43" spans="1:14" x14ac:dyDescent="0.25">
      <c r="A43" s="48" t="s">
        <v>32</v>
      </c>
      <c r="B43" s="48"/>
      <c r="C43" s="49">
        <v>90.975913525121371</v>
      </c>
      <c r="D43" s="49">
        <v>92.838736676699554</v>
      </c>
      <c r="E43" s="49">
        <v>93.203122211076973</v>
      </c>
      <c r="F43" s="49">
        <v>92.223980162037975</v>
      </c>
      <c r="G43" s="49">
        <v>91.592940790876838</v>
      </c>
      <c r="H43" s="49">
        <v>91.17349200622894</v>
      </c>
      <c r="I43" s="49">
        <v>90.080240346648978</v>
      </c>
      <c r="J43" s="49">
        <v>90.040467777862318</v>
      </c>
      <c r="K43" s="49">
        <v>88.911051307061328</v>
      </c>
      <c r="L43" s="49">
        <v>88.254814621469151</v>
      </c>
      <c r="M43" s="49">
        <v>88.273873274925364</v>
      </c>
      <c r="N43" s="49">
        <v>88.458440121981553</v>
      </c>
    </row>
    <row r="44" spans="1:14" x14ac:dyDescent="0.25">
      <c r="A44" s="19" t="s">
        <v>48</v>
      </c>
      <c r="B44" s="19"/>
      <c r="C44" s="50">
        <v>91.970619914070468</v>
      </c>
      <c r="D44" s="50">
        <v>92.83873667669954</v>
      </c>
      <c r="E44" s="50">
        <v>93.017883897264369</v>
      </c>
      <c r="F44" s="50">
        <v>91.883629819641556</v>
      </c>
      <c r="G44" s="50">
        <v>91.095762482175957</v>
      </c>
      <c r="H44" s="50">
        <v>90.512523328609902</v>
      </c>
      <c r="I44" s="50">
        <v>89.296506821003604</v>
      </c>
      <c r="J44" s="50">
        <v>89.137964623336288</v>
      </c>
      <c r="K44" s="50">
        <v>87.910016091166554</v>
      </c>
      <c r="L44" s="50">
        <v>87.141976644772868</v>
      </c>
      <c r="M44" s="50">
        <v>87.059387395437213</v>
      </c>
      <c r="N44" s="50">
        <v>87.146690396888459</v>
      </c>
    </row>
    <row r="45" spans="1:14" x14ac:dyDescent="0.25">
      <c r="A45" s="51" t="s">
        <v>49</v>
      </c>
      <c r="B45" s="51"/>
      <c r="C45" s="52">
        <v>89.887438497571111</v>
      </c>
      <c r="D45" s="52">
        <v>92.838736676699568</v>
      </c>
      <c r="E45" s="52">
        <v>93.404587046538921</v>
      </c>
      <c r="F45" s="52">
        <v>92.597704925389223</v>
      </c>
      <c r="G45" s="52">
        <v>92.141301879381672</v>
      </c>
      <c r="H45" s="52">
        <v>91.899241723202337</v>
      </c>
      <c r="I45" s="52">
        <v>90.947544891981607</v>
      </c>
      <c r="J45" s="52">
        <v>91.042889206315706</v>
      </c>
      <c r="K45" s="52">
        <v>90.022982818769918</v>
      </c>
      <c r="L45" s="52">
        <v>89.488676433340203</v>
      </c>
      <c r="M45" s="52">
        <v>89.621514678146525</v>
      </c>
      <c r="N45" s="52">
        <v>89.914098158587933</v>
      </c>
    </row>
    <row r="47" spans="1:14" x14ac:dyDescent="0.25">
      <c r="A47" s="48" t="s">
        <v>33</v>
      </c>
      <c r="B47" s="48"/>
      <c r="C47" s="49">
        <v>80.543252837456635</v>
      </c>
      <c r="D47" s="49">
        <v>80.302088127018422</v>
      </c>
      <c r="E47" s="49">
        <v>80.262849608113967</v>
      </c>
      <c r="F47" s="49">
        <v>80.388447327064043</v>
      </c>
      <c r="G47" s="49">
        <v>80.474000662055744</v>
      </c>
      <c r="H47" s="49">
        <v>80.532050796524658</v>
      </c>
      <c r="I47" s="49">
        <v>80.672801837033575</v>
      </c>
      <c r="J47" s="49">
        <v>80.672574833154528</v>
      </c>
      <c r="K47" s="49">
        <v>80.819630811247379</v>
      </c>
      <c r="L47" s="49">
        <v>80.912454888648298</v>
      </c>
      <c r="M47" s="49">
        <v>80.908498488991256</v>
      </c>
      <c r="N47" s="49">
        <v>80.882450526426993</v>
      </c>
    </row>
    <row r="48" spans="1:14" x14ac:dyDescent="0.25">
      <c r="A48" s="19" t="s">
        <v>46</v>
      </c>
      <c r="B48" s="19"/>
      <c r="C48" s="50">
        <v>78.485874129734043</v>
      </c>
      <c r="D48" s="50">
        <v>78.365940156999613</v>
      </c>
      <c r="E48" s="50">
        <v>78.341068728060719</v>
      </c>
      <c r="F48" s="50">
        <v>78.498119124377737</v>
      </c>
      <c r="G48" s="50">
        <v>78.605538220661174</v>
      </c>
      <c r="H48" s="50">
        <v>78.683895691453131</v>
      </c>
      <c r="I48" s="50">
        <v>78.852436532686738</v>
      </c>
      <c r="J48" s="50">
        <v>78.872061202544046</v>
      </c>
      <c r="K48" s="50">
        <v>79.045123486510974</v>
      </c>
      <c r="L48" s="50">
        <v>79.153637655623129</v>
      </c>
      <c r="M48" s="50">
        <v>79.166340931086509</v>
      </c>
      <c r="N48" s="50">
        <v>79.154136854707687</v>
      </c>
    </row>
    <row r="49" spans="1:14" x14ac:dyDescent="0.25">
      <c r="A49" s="51" t="s">
        <v>47</v>
      </c>
      <c r="B49" s="51"/>
      <c r="C49" s="52">
        <v>82.589738765858527</v>
      </c>
      <c r="D49" s="52">
        <v>82.228909228247247</v>
      </c>
      <c r="E49" s="52">
        <v>82.164228549062955</v>
      </c>
      <c r="F49" s="52">
        <v>82.263168096265687</v>
      </c>
      <c r="G49" s="52">
        <v>82.32305594225916</v>
      </c>
      <c r="H49" s="52">
        <v>82.356094769917206</v>
      </c>
      <c r="I49" s="52">
        <v>82.472971912059862</v>
      </c>
      <c r="J49" s="52">
        <v>82.462793874001179</v>
      </c>
      <c r="K49" s="52">
        <v>82.589105308100841</v>
      </c>
      <c r="L49" s="52">
        <v>82.662388470229018</v>
      </c>
      <c r="M49" s="52">
        <v>82.649028323171422</v>
      </c>
      <c r="N49" s="52">
        <v>82.61791130269377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50</v>
      </c>
    </row>
    <row r="53" spans="1:14" x14ac:dyDescent="0.25">
      <c r="A53" s="54" t="s">
        <v>51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707D0-0108-456A-A2B9-CA858B19C97A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9</v>
      </c>
      <c r="B1" s="60"/>
      <c r="C1" s="60"/>
      <c r="D1" s="60"/>
      <c r="E1" s="60"/>
    </row>
    <row r="2" spans="1:14" x14ac:dyDescent="0.25">
      <c r="A2" s="61" t="s">
        <v>101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8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36" t="s">
        <v>26</v>
      </c>
      <c r="M6" s="36" t="s">
        <v>27</v>
      </c>
      <c r="N6" s="36" t="s">
        <v>28</v>
      </c>
    </row>
    <row r="7" spans="1:14" ht="15.75" thickBot="1" x14ac:dyDescent="0.3"/>
    <row r="8" spans="1:14" ht="16.5" thickTop="1" thickBot="1" x14ac:dyDescent="0.3">
      <c r="A8" s="63" t="s">
        <v>10</v>
      </c>
      <c r="B8" s="63"/>
      <c r="C8" s="21">
        <v>16170</v>
      </c>
      <c r="D8" s="21">
        <v>16205.442017631583</v>
      </c>
      <c r="E8" s="21">
        <v>16233.027774223925</v>
      </c>
      <c r="F8" s="21">
        <v>16251.484455387446</v>
      </c>
      <c r="G8" s="21">
        <v>16273.142000854288</v>
      </c>
      <c r="H8" s="21">
        <v>16297.56389805626</v>
      </c>
      <c r="I8" s="21">
        <v>16318.633158127122</v>
      </c>
      <c r="J8" s="21">
        <v>16329.125110164516</v>
      </c>
      <c r="K8" s="21">
        <v>16332.107666079406</v>
      </c>
      <c r="L8" s="21">
        <v>16331.256340159298</v>
      </c>
      <c r="M8" s="21">
        <v>16324.764434817582</v>
      </c>
      <c r="N8" s="21">
        <v>16312.031898348305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34</v>
      </c>
      <c r="B10" s="25"/>
      <c r="C10" s="26">
        <f>SUM(C11:C12)</f>
        <v>170.40820862280219</v>
      </c>
      <c r="D10" s="26">
        <f t="shared" ref="D10:N10" si="0">SUM(D11:D12)</f>
        <v>169.52860418867331</v>
      </c>
      <c r="E10" s="26">
        <f t="shared" si="0"/>
        <v>166.39077220659934</v>
      </c>
      <c r="F10" s="26">
        <f t="shared" si="0"/>
        <v>163.56847448320596</v>
      </c>
      <c r="G10" s="26">
        <f t="shared" si="0"/>
        <v>161.39631845726589</v>
      </c>
      <c r="H10" s="26">
        <f t="shared" si="0"/>
        <v>160.05514201320625</v>
      </c>
      <c r="I10" s="26">
        <f t="shared" si="0"/>
        <v>158.97964763973332</v>
      </c>
      <c r="J10" s="26">
        <f t="shared" si="0"/>
        <v>158.52500774743859</v>
      </c>
      <c r="K10" s="26">
        <f t="shared" si="0"/>
        <v>158.10150671908318</v>
      </c>
      <c r="L10" s="26">
        <f t="shared" si="0"/>
        <v>157.14127879909472</v>
      </c>
      <c r="M10" s="26">
        <f t="shared" si="0"/>
        <v>156.91228466019061</v>
      </c>
      <c r="N10" s="26">
        <f t="shared" si="0"/>
        <v>156.74612451960073</v>
      </c>
    </row>
    <row r="11" spans="1:14" x14ac:dyDescent="0.25">
      <c r="A11" s="20" t="s">
        <v>35</v>
      </c>
      <c r="B11" s="18"/>
      <c r="C11" s="22">
        <v>87.429708595558552</v>
      </c>
      <c r="D11" s="22">
        <v>86.899009431078966</v>
      </c>
      <c r="E11" s="22">
        <v>85.245174654143568</v>
      </c>
      <c r="F11" s="22">
        <v>84.080275535060409</v>
      </c>
      <c r="G11" s="22">
        <v>82.597318141472741</v>
      </c>
      <c r="H11" s="22">
        <v>81.952853388478104</v>
      </c>
      <c r="I11" s="22">
        <v>81.539521130290296</v>
      </c>
      <c r="J11" s="22">
        <v>81.217624268501694</v>
      </c>
      <c r="K11" s="22">
        <v>81.011752121205703</v>
      </c>
      <c r="L11" s="22">
        <v>80.537323438682535</v>
      </c>
      <c r="M11" s="22">
        <v>80.30026608795734</v>
      </c>
      <c r="N11" s="22">
        <v>80.124778055342261</v>
      </c>
    </row>
    <row r="12" spans="1:14" x14ac:dyDescent="0.25">
      <c r="A12" s="27" t="s">
        <v>36</v>
      </c>
      <c r="B12" s="28"/>
      <c r="C12" s="29">
        <v>82.978500027243641</v>
      </c>
      <c r="D12" s="29">
        <v>82.629594757594347</v>
      </c>
      <c r="E12" s="29">
        <v>81.145597552455769</v>
      </c>
      <c r="F12" s="29">
        <v>79.488198948145552</v>
      </c>
      <c r="G12" s="29">
        <v>78.799000315793151</v>
      </c>
      <c r="H12" s="29">
        <v>78.102288624728146</v>
      </c>
      <c r="I12" s="29">
        <v>77.440126509443019</v>
      </c>
      <c r="J12" s="29">
        <v>77.307383478936899</v>
      </c>
      <c r="K12" s="29">
        <v>77.089754597877473</v>
      </c>
      <c r="L12" s="29">
        <v>76.603955360412186</v>
      </c>
      <c r="M12" s="29">
        <v>76.612018572233268</v>
      </c>
      <c r="N12" s="29">
        <v>76.621346464258465</v>
      </c>
    </row>
    <row r="13" spans="1:14" x14ac:dyDescent="0.25">
      <c r="A13" s="33" t="s">
        <v>37</v>
      </c>
      <c r="B13" s="18"/>
      <c r="C13" s="26">
        <f>SUM(C14:C15)</f>
        <v>105.5395766504048</v>
      </c>
      <c r="D13" s="26">
        <f t="shared" ref="D13:N13" si="1">SUM(D14:D15)</f>
        <v>111.35238500057315</v>
      </c>
      <c r="E13" s="26">
        <f t="shared" si="1"/>
        <v>115.53677572788553</v>
      </c>
      <c r="F13" s="26">
        <f t="shared" si="1"/>
        <v>117.83978503694904</v>
      </c>
      <c r="G13" s="26">
        <f t="shared" si="1"/>
        <v>120.70549841775558</v>
      </c>
      <c r="H13" s="26">
        <f t="shared" si="1"/>
        <v>124.12084493799405</v>
      </c>
      <c r="I13" s="26">
        <f t="shared" si="1"/>
        <v>126.23787518372627</v>
      </c>
      <c r="J13" s="26">
        <f t="shared" si="1"/>
        <v>130.26812211069233</v>
      </c>
      <c r="K13" s="26">
        <f t="shared" si="1"/>
        <v>132.61843729611866</v>
      </c>
      <c r="L13" s="26">
        <f t="shared" si="1"/>
        <v>136.06949940793152</v>
      </c>
      <c r="M13" s="26">
        <f t="shared" si="1"/>
        <v>140.69906572271583</v>
      </c>
      <c r="N13" s="26">
        <f t="shared" si="1"/>
        <v>145.60544590948678</v>
      </c>
    </row>
    <row r="14" spans="1:14" x14ac:dyDescent="0.25">
      <c r="A14" s="20" t="s">
        <v>38</v>
      </c>
      <c r="B14" s="18"/>
      <c r="C14" s="22">
        <v>56.474416763022866</v>
      </c>
      <c r="D14" s="22">
        <v>59.31670651991638</v>
      </c>
      <c r="E14" s="22">
        <v>61.791859747117996</v>
      </c>
      <c r="F14" s="22">
        <v>63.152282224473836</v>
      </c>
      <c r="G14" s="22">
        <v>64.789588754085983</v>
      </c>
      <c r="H14" s="22">
        <v>66.766541827212265</v>
      </c>
      <c r="I14" s="22">
        <v>67.956539691315626</v>
      </c>
      <c r="J14" s="22">
        <v>69.861195452343026</v>
      </c>
      <c r="K14" s="22">
        <v>70.964504428541417</v>
      </c>
      <c r="L14" s="22">
        <v>72.711723025130965</v>
      </c>
      <c r="M14" s="22">
        <v>74.962328165957445</v>
      </c>
      <c r="N14" s="22">
        <v>77.268188961906972</v>
      </c>
    </row>
    <row r="15" spans="1:14" x14ac:dyDescent="0.25">
      <c r="A15" s="10" t="s">
        <v>39</v>
      </c>
      <c r="B15" s="12"/>
      <c r="C15" s="23">
        <v>49.065159887381931</v>
      </c>
      <c r="D15" s="23">
        <v>52.035678480656763</v>
      </c>
      <c r="E15" s="23">
        <v>53.744915980767537</v>
      </c>
      <c r="F15" s="23">
        <v>54.687502812475202</v>
      </c>
      <c r="G15" s="23">
        <v>55.915909663669595</v>
      </c>
      <c r="H15" s="23">
        <v>57.354303110781785</v>
      </c>
      <c r="I15" s="23">
        <v>58.281335492410648</v>
      </c>
      <c r="J15" s="23">
        <v>60.406926658349292</v>
      </c>
      <c r="K15" s="23">
        <v>61.653932867577254</v>
      </c>
      <c r="L15" s="23">
        <v>63.357776382800544</v>
      </c>
      <c r="M15" s="23">
        <v>65.736737556758385</v>
      </c>
      <c r="N15" s="23">
        <v>68.337256947579789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11</v>
      </c>
      <c r="B17" s="15"/>
      <c r="C17" s="32">
        <f>C10-C13</f>
        <v>64.868631972397395</v>
      </c>
      <c r="D17" s="32">
        <f t="shared" ref="D17:N17" si="2">D10-D13</f>
        <v>58.176219188100163</v>
      </c>
      <c r="E17" s="32">
        <f t="shared" si="2"/>
        <v>50.85399647871381</v>
      </c>
      <c r="F17" s="32">
        <f t="shared" si="2"/>
        <v>45.728689446256922</v>
      </c>
      <c r="G17" s="32">
        <f t="shared" si="2"/>
        <v>40.690820039510314</v>
      </c>
      <c r="H17" s="32">
        <f t="shared" si="2"/>
        <v>35.9342970752122</v>
      </c>
      <c r="I17" s="32">
        <f t="shared" si="2"/>
        <v>32.741772456007041</v>
      </c>
      <c r="J17" s="32">
        <f t="shared" si="2"/>
        <v>28.256885636746262</v>
      </c>
      <c r="K17" s="32">
        <f t="shared" si="2"/>
        <v>25.483069422964519</v>
      </c>
      <c r="L17" s="32">
        <f t="shared" si="2"/>
        <v>21.071779391163204</v>
      </c>
      <c r="M17" s="32">
        <f t="shared" si="2"/>
        <v>16.213218937474778</v>
      </c>
      <c r="N17" s="32">
        <f t="shared" si="2"/>
        <v>11.140678610113952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40</v>
      </c>
      <c r="B19" s="67"/>
      <c r="C19" s="26">
        <f>SUM(C20:C21)</f>
        <v>624.14113930929216</v>
      </c>
      <c r="D19" s="26">
        <f t="shared" ref="D19:N19" si="3">SUM(D20:D21)</f>
        <v>622.59167921085009</v>
      </c>
      <c r="E19" s="26">
        <f t="shared" si="3"/>
        <v>621.65338337327785</v>
      </c>
      <c r="F19" s="26">
        <f t="shared" si="3"/>
        <v>625.8118223161955</v>
      </c>
      <c r="G19" s="26">
        <f t="shared" si="3"/>
        <v>629.32598004288047</v>
      </c>
      <c r="H19" s="26">
        <f t="shared" si="3"/>
        <v>629.87092976414033</v>
      </c>
      <c r="I19" s="26">
        <f t="shared" si="3"/>
        <v>626.4020538866987</v>
      </c>
      <c r="J19" s="26">
        <f t="shared" si="3"/>
        <v>625.0020266337126</v>
      </c>
      <c r="K19" s="26">
        <f t="shared" si="3"/>
        <v>624.6029177368664</v>
      </c>
      <c r="L19" s="26">
        <f t="shared" si="3"/>
        <v>623.96533947556168</v>
      </c>
      <c r="M19" s="26">
        <f t="shared" si="3"/>
        <v>623.00485623260192</v>
      </c>
      <c r="N19" s="26">
        <f t="shared" si="3"/>
        <v>622.79761460606528</v>
      </c>
    </row>
    <row r="20" spans="1:14" x14ac:dyDescent="0.25">
      <c r="A20" s="64" t="s">
        <v>41</v>
      </c>
      <c r="B20" s="64"/>
      <c r="C20" s="22">
        <v>311.26351170335465</v>
      </c>
      <c r="D20" s="22">
        <v>309.39603620079038</v>
      </c>
      <c r="E20" s="22">
        <v>310.51364529939485</v>
      </c>
      <c r="F20" s="22">
        <v>313.30204435774982</v>
      </c>
      <c r="G20" s="22">
        <v>315.73407625626737</v>
      </c>
      <c r="H20" s="22">
        <v>317.02222692410322</v>
      </c>
      <c r="I20" s="22">
        <v>314.86758817818259</v>
      </c>
      <c r="J20" s="22">
        <v>314.11939957929178</v>
      </c>
      <c r="K20" s="22">
        <v>314.7259533159143</v>
      </c>
      <c r="L20" s="22">
        <v>314.7006311316739</v>
      </c>
      <c r="M20" s="22">
        <v>313.91462626205038</v>
      </c>
      <c r="N20" s="22">
        <v>313.83380469145607</v>
      </c>
    </row>
    <row r="21" spans="1:14" x14ac:dyDescent="0.25">
      <c r="A21" s="27" t="s">
        <v>42</v>
      </c>
      <c r="B21" s="27"/>
      <c r="C21" s="29">
        <v>312.87762760593745</v>
      </c>
      <c r="D21" s="29">
        <v>313.19564301005965</v>
      </c>
      <c r="E21" s="29">
        <v>311.13973807388305</v>
      </c>
      <c r="F21" s="29">
        <v>312.50977795844568</v>
      </c>
      <c r="G21" s="29">
        <v>313.59190378661316</v>
      </c>
      <c r="H21" s="29">
        <v>312.84870284003716</v>
      </c>
      <c r="I21" s="29">
        <v>311.53446570851617</v>
      </c>
      <c r="J21" s="29">
        <v>310.88262705442088</v>
      </c>
      <c r="K21" s="29">
        <v>309.87696442095216</v>
      </c>
      <c r="L21" s="29">
        <v>309.26470834388772</v>
      </c>
      <c r="M21" s="29">
        <v>309.09022997055155</v>
      </c>
      <c r="N21" s="29">
        <v>308.96380991460916</v>
      </c>
    </row>
    <row r="22" spans="1:14" x14ac:dyDescent="0.25">
      <c r="A22" s="67" t="s">
        <v>45</v>
      </c>
      <c r="B22" s="67"/>
      <c r="C22" s="26">
        <f>SUM(C23:C24)</f>
        <v>653.56775365010571</v>
      </c>
      <c r="D22" s="26">
        <f t="shared" ref="D22:N22" si="4">SUM(D23:D24)</f>
        <v>653.18214180660675</v>
      </c>
      <c r="E22" s="26">
        <f t="shared" si="4"/>
        <v>654.05069868847249</v>
      </c>
      <c r="F22" s="26">
        <f t="shared" si="4"/>
        <v>649.88296629560955</v>
      </c>
      <c r="G22" s="26">
        <f t="shared" si="4"/>
        <v>645.59490288041798</v>
      </c>
      <c r="H22" s="26">
        <f t="shared" si="4"/>
        <v>644.73596676849365</v>
      </c>
      <c r="I22" s="26">
        <f t="shared" si="4"/>
        <v>648.65187430531068</v>
      </c>
      <c r="J22" s="26">
        <f t="shared" si="4"/>
        <v>650.27635635556874</v>
      </c>
      <c r="K22" s="26">
        <f t="shared" si="4"/>
        <v>650.93731307993812</v>
      </c>
      <c r="L22" s="26">
        <f t="shared" si="4"/>
        <v>651.52902420844418</v>
      </c>
      <c r="M22" s="26">
        <f t="shared" si="4"/>
        <v>651.95061163934952</v>
      </c>
      <c r="N22" s="26">
        <f t="shared" si="4"/>
        <v>651.59203193028236</v>
      </c>
    </row>
    <row r="23" spans="1:14" x14ac:dyDescent="0.25">
      <c r="A23" s="64" t="s">
        <v>43</v>
      </c>
      <c r="B23" s="64"/>
      <c r="C23" s="23">
        <v>326.24605453887102</v>
      </c>
      <c r="D23" s="22">
        <v>327.40967018964301</v>
      </c>
      <c r="E23" s="22">
        <v>326.19071128543112</v>
      </c>
      <c r="F23" s="22">
        <v>323.67453555655857</v>
      </c>
      <c r="G23" s="22">
        <v>320.92544719682894</v>
      </c>
      <c r="H23" s="22">
        <v>319.21921510201577</v>
      </c>
      <c r="I23" s="22">
        <v>321.0363965981403</v>
      </c>
      <c r="J23" s="22">
        <v>322.32975110376265</v>
      </c>
      <c r="K23" s="22">
        <v>321.70635606757889</v>
      </c>
      <c r="L23" s="22">
        <v>321.47334172512763</v>
      </c>
      <c r="M23" s="22">
        <v>322.08874473970786</v>
      </c>
      <c r="N23" s="22">
        <v>321.98328425175674</v>
      </c>
    </row>
    <row r="24" spans="1:14" x14ac:dyDescent="0.25">
      <c r="A24" s="10" t="s">
        <v>44</v>
      </c>
      <c r="B24" s="10"/>
      <c r="C24" s="23">
        <v>327.32169911123475</v>
      </c>
      <c r="D24" s="23">
        <v>325.77247161696368</v>
      </c>
      <c r="E24" s="23">
        <v>327.85998740304143</v>
      </c>
      <c r="F24" s="23">
        <v>326.20843073905093</v>
      </c>
      <c r="G24" s="23">
        <v>324.66945568358898</v>
      </c>
      <c r="H24" s="23">
        <v>325.51675166647789</v>
      </c>
      <c r="I24" s="23">
        <v>327.61547770717044</v>
      </c>
      <c r="J24" s="23">
        <v>327.94660525180609</v>
      </c>
      <c r="K24" s="23">
        <v>329.23095701235923</v>
      </c>
      <c r="L24" s="23">
        <v>330.05568248331656</v>
      </c>
      <c r="M24" s="23">
        <v>329.86186689964171</v>
      </c>
      <c r="N24" s="23">
        <v>329.60874767852562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12</v>
      </c>
      <c r="B26" s="66"/>
      <c r="C26" s="32">
        <f>C19-C22</f>
        <v>-29.426614340813558</v>
      </c>
      <c r="D26" s="32">
        <f t="shared" ref="D26:N26" si="5">D19-D22</f>
        <v>-30.590462595756662</v>
      </c>
      <c r="E26" s="32">
        <f t="shared" si="5"/>
        <v>-32.397315315194646</v>
      </c>
      <c r="F26" s="32">
        <f t="shared" si="5"/>
        <v>-24.071143979414046</v>
      </c>
      <c r="G26" s="32">
        <f t="shared" si="5"/>
        <v>-16.268922837537502</v>
      </c>
      <c r="H26" s="32">
        <f t="shared" si="5"/>
        <v>-14.865037004353326</v>
      </c>
      <c r="I26" s="32">
        <f t="shared" si="5"/>
        <v>-22.249820418611989</v>
      </c>
      <c r="J26" s="32">
        <f t="shared" si="5"/>
        <v>-25.274329721856134</v>
      </c>
      <c r="K26" s="32">
        <f t="shared" si="5"/>
        <v>-26.334395343071719</v>
      </c>
      <c r="L26" s="32">
        <f t="shared" si="5"/>
        <v>-27.563684732882507</v>
      </c>
      <c r="M26" s="32">
        <f t="shared" si="5"/>
        <v>-28.945755406747594</v>
      </c>
      <c r="N26" s="32">
        <f t="shared" si="5"/>
        <v>-28.794417324217079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29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13</v>
      </c>
      <c r="B30" s="66"/>
      <c r="C30" s="32">
        <f>C17+C26+C28</f>
        <v>35.442017631583838</v>
      </c>
      <c r="D30" s="32">
        <f t="shared" ref="D30:N30" si="6">D17+D26+D28</f>
        <v>27.5857565923435</v>
      </c>
      <c r="E30" s="32">
        <f t="shared" si="6"/>
        <v>18.456681163519164</v>
      </c>
      <c r="F30" s="32">
        <f t="shared" si="6"/>
        <v>21.657545466842876</v>
      </c>
      <c r="G30" s="32">
        <f t="shared" si="6"/>
        <v>24.421897201972811</v>
      </c>
      <c r="H30" s="32">
        <f t="shared" si="6"/>
        <v>21.069260070858874</v>
      </c>
      <c r="I30" s="32">
        <f t="shared" si="6"/>
        <v>10.491952037395052</v>
      </c>
      <c r="J30" s="32">
        <f t="shared" si="6"/>
        <v>2.9825559148901277</v>
      </c>
      <c r="K30" s="32">
        <f t="shared" si="6"/>
        <v>-0.85132592010720032</v>
      </c>
      <c r="L30" s="32">
        <f t="shared" si="6"/>
        <v>-6.4919053417193027</v>
      </c>
      <c r="M30" s="32">
        <f t="shared" si="6"/>
        <v>-12.732536469272816</v>
      </c>
      <c r="N30" s="32">
        <f t="shared" si="6"/>
        <v>-17.653738714103127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14</v>
      </c>
      <c r="B32" s="63"/>
      <c r="C32" s="21">
        <v>16205.442017631583</v>
      </c>
      <c r="D32" s="21">
        <v>16233.027774223925</v>
      </c>
      <c r="E32" s="21">
        <v>16251.484455387446</v>
      </c>
      <c r="F32" s="21">
        <v>16273.142000854288</v>
      </c>
      <c r="G32" s="21">
        <v>16297.56389805626</v>
      </c>
      <c r="H32" s="21">
        <v>16318.633158127122</v>
      </c>
      <c r="I32" s="21">
        <v>16329.125110164516</v>
      </c>
      <c r="J32" s="21">
        <v>16332.107666079406</v>
      </c>
      <c r="K32" s="21">
        <v>16331.256340159298</v>
      </c>
      <c r="L32" s="21">
        <v>16324.764434817582</v>
      </c>
      <c r="M32" s="21">
        <v>16312.031898348305</v>
      </c>
      <c r="N32" s="21">
        <v>16294.378159634203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15</v>
      </c>
      <c r="B34" s="38"/>
      <c r="C34" s="39">
        <f>(C32/C8)-1</f>
        <v>2.1918378250824766E-3</v>
      </c>
      <c r="D34" s="39">
        <f t="shared" ref="D34:N34" si="7">(D32/D8)-1</f>
        <v>1.7022526483589928E-3</v>
      </c>
      <c r="E34" s="39">
        <f t="shared" si="7"/>
        <v>1.1369832800278701E-3</v>
      </c>
      <c r="F34" s="39">
        <f t="shared" si="7"/>
        <v>1.3326502896577885E-3</v>
      </c>
      <c r="G34" s="39">
        <f t="shared" si="7"/>
        <v>1.5007487306808454E-3</v>
      </c>
      <c r="H34" s="39">
        <f t="shared" si="7"/>
        <v>1.2927858545395132E-3</v>
      </c>
      <c r="I34" s="39">
        <f t="shared" si="7"/>
        <v>6.4294306610901408E-4</v>
      </c>
      <c r="J34" s="39">
        <f t="shared" si="7"/>
        <v>1.8265252392701825E-4</v>
      </c>
      <c r="K34" s="39">
        <f t="shared" si="7"/>
        <v>-5.2125906681133038E-5</v>
      </c>
      <c r="L34" s="39">
        <f t="shared" si="7"/>
        <v>-3.9751414138011754E-4</v>
      </c>
      <c r="M34" s="39">
        <f t="shared" si="7"/>
        <v>-7.7995223270244107E-4</v>
      </c>
      <c r="N34" s="39">
        <f t="shared" si="7"/>
        <v>-1.0822525865640253E-3</v>
      </c>
    </row>
    <row r="35" spans="1:14" ht="15.75" thickBot="1" x14ac:dyDescent="0.3">
      <c r="A35" s="40" t="s">
        <v>16</v>
      </c>
      <c r="B35" s="41"/>
      <c r="C35" s="42">
        <f>(C32/$C$8)-1</f>
        <v>2.1918378250824766E-3</v>
      </c>
      <c r="D35" s="42">
        <f t="shared" ref="D35:N35" si="8">(D32/$C$8)-1</f>
        <v>3.8978215351839207E-3</v>
      </c>
      <c r="E35" s="42">
        <f t="shared" si="8"/>
        <v>5.0392365731259936E-3</v>
      </c>
      <c r="F35" s="42">
        <f t="shared" si="8"/>
        <v>6.3786024028626986E-3</v>
      </c>
      <c r="G35" s="42">
        <f t="shared" si="8"/>
        <v>7.8889238130031014E-3</v>
      </c>
      <c r="H35" s="42">
        <f t="shared" si="8"/>
        <v>9.1919083566556203E-3</v>
      </c>
      <c r="I35" s="42">
        <f t="shared" si="8"/>
        <v>9.8407612965067948E-3</v>
      </c>
      <c r="J35" s="42">
        <f t="shared" si="8"/>
        <v>1.0025211260321854E-2</v>
      </c>
      <c r="K35" s="42">
        <f t="shared" si="8"/>
        <v>9.9725627804141403E-3</v>
      </c>
      <c r="L35" s="42">
        <f t="shared" si="8"/>
        <v>9.5710844043030985E-3</v>
      </c>
      <c r="M35" s="42">
        <f t="shared" si="8"/>
        <v>8.7836671829502055E-3</v>
      </c>
      <c r="N35" s="42">
        <f t="shared" si="8"/>
        <v>7.6919084498578982E-3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30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17</v>
      </c>
      <c r="D39" s="36" t="s">
        <v>18</v>
      </c>
      <c r="E39" s="36" t="s">
        <v>19</v>
      </c>
      <c r="F39" s="36" t="s">
        <v>20</v>
      </c>
      <c r="G39" s="36" t="s">
        <v>21</v>
      </c>
      <c r="H39" s="36" t="s">
        <v>22</v>
      </c>
      <c r="I39" s="36" t="s">
        <v>23</v>
      </c>
      <c r="J39" s="36" t="s">
        <v>24</v>
      </c>
      <c r="K39" s="36" t="s">
        <v>25</v>
      </c>
      <c r="L39" s="36" t="s">
        <v>26</v>
      </c>
      <c r="M39" s="36" t="s">
        <v>27</v>
      </c>
      <c r="N39" s="36" t="s">
        <v>28</v>
      </c>
    </row>
    <row r="41" spans="1:14" x14ac:dyDescent="0.25">
      <c r="A41" s="46" t="s">
        <v>31</v>
      </c>
      <c r="B41" s="46"/>
      <c r="C41" s="47">
        <v>1.914268103381676</v>
      </c>
      <c r="D41" s="47">
        <v>1.9305857970949181</v>
      </c>
      <c r="E41" s="47">
        <v>1.9201211784198258</v>
      </c>
      <c r="F41" s="47">
        <v>1.9123924229259333</v>
      </c>
      <c r="G41" s="47">
        <v>1.9107702979877919</v>
      </c>
      <c r="H41" s="47">
        <v>1.9157260510439378</v>
      </c>
      <c r="I41" s="47">
        <v>1.921092414868335</v>
      </c>
      <c r="J41" s="47">
        <v>1.9315555159567286</v>
      </c>
      <c r="K41" s="47">
        <v>1.9395652245255963</v>
      </c>
      <c r="L41" s="47">
        <v>1.9412769710364068</v>
      </c>
      <c r="M41" s="47">
        <v>1.9500367992442111</v>
      </c>
      <c r="N41" s="47">
        <v>1.9596272675081567</v>
      </c>
    </row>
    <row r="43" spans="1:14" x14ac:dyDescent="0.25">
      <c r="A43" s="48" t="s">
        <v>32</v>
      </c>
      <c r="B43" s="48"/>
      <c r="C43" s="49">
        <v>77.461570870659116</v>
      </c>
      <c r="D43" s="49">
        <v>79.011690788680511</v>
      </c>
      <c r="E43" s="49">
        <v>79.301337363542402</v>
      </c>
      <c r="F43" s="49">
        <v>78.455823093500911</v>
      </c>
      <c r="G43" s="49">
        <v>77.906431112565429</v>
      </c>
      <c r="H43" s="49">
        <v>77.536564391516237</v>
      </c>
      <c r="I43" s="49">
        <v>76.599287469646455</v>
      </c>
      <c r="J43" s="49">
        <v>76.575304669824874</v>
      </c>
      <c r="K43" s="49">
        <v>75.616987548369792</v>
      </c>
      <c r="L43" s="49">
        <v>75.064117605639552</v>
      </c>
      <c r="M43" s="49">
        <v>75.100497247251099</v>
      </c>
      <c r="N43" s="49">
        <v>75.272826716263012</v>
      </c>
    </row>
    <row r="44" spans="1:14" x14ac:dyDescent="0.25">
      <c r="A44" s="19" t="s">
        <v>48</v>
      </c>
      <c r="B44" s="19"/>
      <c r="C44" s="50">
        <v>78.292675252076407</v>
      </c>
      <c r="D44" s="50">
        <v>79.011690788680511</v>
      </c>
      <c r="E44" s="50">
        <v>79.1559191114615</v>
      </c>
      <c r="F44" s="50">
        <v>78.185263964154615</v>
      </c>
      <c r="G44" s="50">
        <v>77.5262040173195</v>
      </c>
      <c r="H44" s="50">
        <v>77.043684745735334</v>
      </c>
      <c r="I44" s="50">
        <v>76.011185676124654</v>
      </c>
      <c r="J44" s="50">
        <v>75.891588817889286</v>
      </c>
      <c r="K44" s="50">
        <v>74.857010134628794</v>
      </c>
      <c r="L44" s="50">
        <v>74.244885240844525</v>
      </c>
      <c r="M44" s="50">
        <v>74.20384965047613</v>
      </c>
      <c r="N44" s="50">
        <v>74.293034749639958</v>
      </c>
    </row>
    <row r="45" spans="1:14" x14ac:dyDescent="0.25">
      <c r="A45" s="51" t="s">
        <v>49</v>
      </c>
      <c r="B45" s="51"/>
      <c r="C45" s="52">
        <v>76.526541907644727</v>
      </c>
      <c r="D45" s="52">
        <v>79.011690788680468</v>
      </c>
      <c r="E45" s="52">
        <v>79.46919000833573</v>
      </c>
      <c r="F45" s="52">
        <v>78.770599660667955</v>
      </c>
      <c r="G45" s="52">
        <v>78.351690146740637</v>
      </c>
      <c r="H45" s="52">
        <v>78.118332186309843</v>
      </c>
      <c r="I45" s="52">
        <v>77.29661568512401</v>
      </c>
      <c r="J45" s="52">
        <v>77.381552793239649</v>
      </c>
      <c r="K45" s="52">
        <v>76.51106021416922</v>
      </c>
      <c r="L45" s="52">
        <v>76.026864553172075</v>
      </c>
      <c r="M45" s="52">
        <v>76.149795655100448</v>
      </c>
      <c r="N45" s="52">
        <v>76.412268282289148</v>
      </c>
    </row>
    <row r="47" spans="1:14" x14ac:dyDescent="0.25">
      <c r="A47" s="48" t="s">
        <v>33</v>
      </c>
      <c r="B47" s="48"/>
      <c r="C47" s="49">
        <v>82.532626402879572</v>
      </c>
      <c r="D47" s="49">
        <v>82.265818368266764</v>
      </c>
      <c r="E47" s="49">
        <v>82.200252083443146</v>
      </c>
      <c r="F47" s="49">
        <v>82.323915458400876</v>
      </c>
      <c r="G47" s="49">
        <v>82.403284186741999</v>
      </c>
      <c r="H47" s="49">
        <v>82.442654850005724</v>
      </c>
      <c r="I47" s="49">
        <v>82.577192426311427</v>
      </c>
      <c r="J47" s="49">
        <v>82.580976541437096</v>
      </c>
      <c r="K47" s="49">
        <v>82.726497659534004</v>
      </c>
      <c r="L47" s="49">
        <v>82.81127650624444</v>
      </c>
      <c r="M47" s="49">
        <v>82.805001302926087</v>
      </c>
      <c r="N47" s="49">
        <v>82.778141640471546</v>
      </c>
    </row>
    <row r="48" spans="1:14" x14ac:dyDescent="0.25">
      <c r="A48" s="19" t="s">
        <v>46</v>
      </c>
      <c r="B48" s="19"/>
      <c r="C48" s="50">
        <v>80.556762305546371</v>
      </c>
      <c r="D48" s="50">
        <v>80.432764229337096</v>
      </c>
      <c r="E48" s="50">
        <v>80.403516511408696</v>
      </c>
      <c r="F48" s="50">
        <v>80.555618376658288</v>
      </c>
      <c r="G48" s="50">
        <v>80.658125097023486</v>
      </c>
      <c r="H48" s="50">
        <v>80.731229792452339</v>
      </c>
      <c r="I48" s="50">
        <v>80.89431895255575</v>
      </c>
      <c r="J48" s="50">
        <v>80.909467903760472</v>
      </c>
      <c r="K48" s="50">
        <v>81.077530996737323</v>
      </c>
      <c r="L48" s="50">
        <v>81.181278404699341</v>
      </c>
      <c r="M48" s="50">
        <v>81.189860702475201</v>
      </c>
      <c r="N48" s="50">
        <v>81.173519217906872</v>
      </c>
    </row>
    <row r="49" spans="1:14" x14ac:dyDescent="0.25">
      <c r="A49" s="51" t="s">
        <v>47</v>
      </c>
      <c r="B49" s="51"/>
      <c r="C49" s="52">
        <v>84.413558868671487</v>
      </c>
      <c r="D49" s="52">
        <v>84.045403087990763</v>
      </c>
      <c r="E49" s="52">
        <v>83.975361597549011</v>
      </c>
      <c r="F49" s="52">
        <v>84.069452720330887</v>
      </c>
      <c r="G49" s="52">
        <v>84.124572408458647</v>
      </c>
      <c r="H49" s="52">
        <v>84.15194848160985</v>
      </c>
      <c r="I49" s="52">
        <v>84.263740961438813</v>
      </c>
      <c r="J49" s="52">
        <v>84.248949253161982</v>
      </c>
      <c r="K49" s="52">
        <v>84.370753291311544</v>
      </c>
      <c r="L49" s="52">
        <v>84.439545058256144</v>
      </c>
      <c r="M49" s="52">
        <v>84.421117368079734</v>
      </c>
      <c r="N49" s="52">
        <v>84.385035105860695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50</v>
      </c>
    </row>
    <row r="53" spans="1:14" x14ac:dyDescent="0.25">
      <c r="A53" s="54" t="s">
        <v>51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8061E-4E2C-4F63-BEA5-A8B6D9F72F90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9</v>
      </c>
      <c r="B1" s="60"/>
      <c r="C1" s="60"/>
      <c r="D1" s="60"/>
      <c r="E1" s="60"/>
    </row>
    <row r="2" spans="1:14" x14ac:dyDescent="0.25">
      <c r="A2" s="61" t="s">
        <v>102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8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36" t="s">
        <v>26</v>
      </c>
      <c r="M6" s="36" t="s">
        <v>27</v>
      </c>
      <c r="N6" s="36" t="s">
        <v>28</v>
      </c>
    </row>
    <row r="7" spans="1:14" ht="15.75" thickBot="1" x14ac:dyDescent="0.3"/>
    <row r="8" spans="1:14" ht="16.5" thickTop="1" thickBot="1" x14ac:dyDescent="0.3">
      <c r="A8" s="63" t="s">
        <v>10</v>
      </c>
      <c r="B8" s="63"/>
      <c r="C8" s="21">
        <v>15915</v>
      </c>
      <c r="D8" s="21">
        <v>16143.513213518079</v>
      </c>
      <c r="E8" s="21">
        <v>16365.972221227796</v>
      </c>
      <c r="F8" s="21">
        <v>16581.111556047839</v>
      </c>
      <c r="G8" s="21">
        <v>16801.777268244448</v>
      </c>
      <c r="H8" s="21">
        <v>17027.206687972994</v>
      </c>
      <c r="I8" s="21">
        <v>17250.715649307596</v>
      </c>
      <c r="J8" s="21">
        <v>17464.066786844531</v>
      </c>
      <c r="K8" s="21">
        <v>17670.153140657178</v>
      </c>
      <c r="L8" s="21">
        <v>17870.853652851627</v>
      </c>
      <c r="M8" s="21">
        <v>18066.203746154886</v>
      </c>
      <c r="N8" s="21">
        <v>18255.249022991775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34</v>
      </c>
      <c r="B10" s="25"/>
      <c r="C10" s="26">
        <f>SUM(C11:C12)</f>
        <v>191.55205351731402</v>
      </c>
      <c r="D10" s="26">
        <f t="shared" ref="D10:N10" si="0">SUM(D11:D12)</f>
        <v>194.26897180590069</v>
      </c>
      <c r="E10" s="26">
        <f t="shared" si="0"/>
        <v>193.68312616746161</v>
      </c>
      <c r="F10" s="26">
        <f t="shared" si="0"/>
        <v>192.65478133544929</v>
      </c>
      <c r="G10" s="26">
        <f t="shared" si="0"/>
        <v>192.0561378588061</v>
      </c>
      <c r="H10" s="26">
        <f t="shared" si="0"/>
        <v>191.99667520258063</v>
      </c>
      <c r="I10" s="26">
        <f t="shared" si="0"/>
        <v>191.79096872328964</v>
      </c>
      <c r="J10" s="26">
        <f t="shared" si="0"/>
        <v>191.9088898243908</v>
      </c>
      <c r="K10" s="26">
        <f t="shared" si="0"/>
        <v>191.61768977816797</v>
      </c>
      <c r="L10" s="26">
        <f t="shared" si="0"/>
        <v>190.75604199076813</v>
      </c>
      <c r="M10" s="26">
        <f t="shared" si="0"/>
        <v>190.77844139586918</v>
      </c>
      <c r="N10" s="26">
        <f t="shared" si="0"/>
        <v>191.3290661250013</v>
      </c>
    </row>
    <row r="11" spans="1:14" x14ac:dyDescent="0.25">
      <c r="A11" s="20" t="s">
        <v>35</v>
      </c>
      <c r="B11" s="18"/>
      <c r="C11" s="22">
        <v>98.277778724672615</v>
      </c>
      <c r="D11" s="22">
        <v>99.580724408836346</v>
      </c>
      <c r="E11" s="22">
        <v>99.227569526544656</v>
      </c>
      <c r="F11" s="22">
        <v>99.031718361440923</v>
      </c>
      <c r="G11" s="22">
        <v>98.28800353922945</v>
      </c>
      <c r="H11" s="22">
        <v>98.307840510703883</v>
      </c>
      <c r="I11" s="22">
        <v>98.368212403202151</v>
      </c>
      <c r="J11" s="22">
        <v>98.321295352811617</v>
      </c>
      <c r="K11" s="22">
        <v>98.185558812725361</v>
      </c>
      <c r="L11" s="22">
        <v>97.765406830721957</v>
      </c>
      <c r="M11" s="22">
        <v>97.63135908134997</v>
      </c>
      <c r="N11" s="22">
        <v>97.802730407440649</v>
      </c>
    </row>
    <row r="12" spans="1:14" x14ac:dyDescent="0.25">
      <c r="A12" s="27" t="s">
        <v>36</v>
      </c>
      <c r="B12" s="28"/>
      <c r="C12" s="29">
        <v>93.274274792641407</v>
      </c>
      <c r="D12" s="29">
        <v>94.688247397064345</v>
      </c>
      <c r="E12" s="29">
        <v>94.455556640916953</v>
      </c>
      <c r="F12" s="29">
        <v>93.623062974008363</v>
      </c>
      <c r="G12" s="29">
        <v>93.768134319576646</v>
      </c>
      <c r="H12" s="29">
        <v>93.68883469187675</v>
      </c>
      <c r="I12" s="29">
        <v>93.422756320087487</v>
      </c>
      <c r="J12" s="29">
        <v>93.58759447157918</v>
      </c>
      <c r="K12" s="29">
        <v>93.43213096544261</v>
      </c>
      <c r="L12" s="29">
        <v>92.990635160046168</v>
      </c>
      <c r="M12" s="29">
        <v>93.14708231451921</v>
      </c>
      <c r="N12" s="29">
        <v>93.526335717560656</v>
      </c>
    </row>
    <row r="13" spans="1:14" x14ac:dyDescent="0.25">
      <c r="A13" s="33" t="s">
        <v>37</v>
      </c>
      <c r="B13" s="18"/>
      <c r="C13" s="26">
        <f>SUM(C14:C15)</f>
        <v>88.673642079820823</v>
      </c>
      <c r="D13" s="26">
        <f t="shared" ref="D13:N13" si="1">SUM(D14:D15)</f>
        <v>94.157333538183266</v>
      </c>
      <c r="E13" s="26">
        <f t="shared" si="1"/>
        <v>98.12999439335654</v>
      </c>
      <c r="F13" s="26">
        <f t="shared" si="1"/>
        <v>100.98988422639182</v>
      </c>
      <c r="G13" s="26">
        <f t="shared" si="1"/>
        <v>104.0607332540082</v>
      </c>
      <c r="H13" s="26">
        <f t="shared" si="1"/>
        <v>107.30732873622064</v>
      </c>
      <c r="I13" s="26">
        <f t="shared" si="1"/>
        <v>109.87165969557479</v>
      </c>
      <c r="J13" s="26">
        <f t="shared" si="1"/>
        <v>113.7482842599897</v>
      </c>
      <c r="K13" s="26">
        <f t="shared" si="1"/>
        <v>116.63989785219751</v>
      </c>
      <c r="L13" s="26">
        <f t="shared" si="1"/>
        <v>119.78408572342843</v>
      </c>
      <c r="M13" s="26">
        <f t="shared" si="1"/>
        <v>124.34120806103876</v>
      </c>
      <c r="N13" s="26">
        <f t="shared" si="1"/>
        <v>128.65356270423504</v>
      </c>
    </row>
    <row r="14" spans="1:14" x14ac:dyDescent="0.25">
      <c r="A14" s="20" t="s">
        <v>38</v>
      </c>
      <c r="B14" s="18"/>
      <c r="C14" s="22">
        <v>48.534450845597647</v>
      </c>
      <c r="D14" s="22">
        <v>50.889337391036783</v>
      </c>
      <c r="E14" s="22">
        <v>52.719365287634588</v>
      </c>
      <c r="F14" s="22">
        <v>54.009859414223037</v>
      </c>
      <c r="G14" s="22">
        <v>55.572996976234073</v>
      </c>
      <c r="H14" s="22">
        <v>57.253077180848443</v>
      </c>
      <c r="I14" s="22">
        <v>58.443562073399832</v>
      </c>
      <c r="J14" s="22">
        <v>60.384952845842264</v>
      </c>
      <c r="K14" s="22">
        <v>61.697519430801016</v>
      </c>
      <c r="L14" s="22">
        <v>63.414741468893943</v>
      </c>
      <c r="M14" s="22">
        <v>65.619013383287339</v>
      </c>
      <c r="N14" s="22">
        <v>67.796048804719774</v>
      </c>
    </row>
    <row r="15" spans="1:14" x14ac:dyDescent="0.25">
      <c r="A15" s="10" t="s">
        <v>39</v>
      </c>
      <c r="B15" s="12"/>
      <c r="C15" s="23">
        <v>40.139191234223176</v>
      </c>
      <c r="D15" s="23">
        <v>43.267996147146484</v>
      </c>
      <c r="E15" s="23">
        <v>45.410629105721952</v>
      </c>
      <c r="F15" s="23">
        <v>46.980024812168786</v>
      </c>
      <c r="G15" s="23">
        <v>48.487736277774133</v>
      </c>
      <c r="H15" s="23">
        <v>50.054251555372197</v>
      </c>
      <c r="I15" s="23">
        <v>51.42809762217496</v>
      </c>
      <c r="J15" s="23">
        <v>53.363331414147439</v>
      </c>
      <c r="K15" s="23">
        <v>54.942378421396491</v>
      </c>
      <c r="L15" s="23">
        <v>56.369344254534489</v>
      </c>
      <c r="M15" s="23">
        <v>58.722194677751418</v>
      </c>
      <c r="N15" s="23">
        <v>60.857513899515276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11</v>
      </c>
      <c r="B17" s="15"/>
      <c r="C17" s="32">
        <f>C10-C13</f>
        <v>102.8784114374932</v>
      </c>
      <c r="D17" s="32">
        <f t="shared" ref="D17:N17" si="2">D10-D13</f>
        <v>100.11163826771742</v>
      </c>
      <c r="E17" s="32">
        <f t="shared" si="2"/>
        <v>95.553131774105069</v>
      </c>
      <c r="F17" s="32">
        <f t="shared" si="2"/>
        <v>91.664897109057463</v>
      </c>
      <c r="G17" s="32">
        <f t="shared" si="2"/>
        <v>87.995404604797898</v>
      </c>
      <c r="H17" s="32">
        <f t="shared" si="2"/>
        <v>84.689346466359993</v>
      </c>
      <c r="I17" s="32">
        <f t="shared" si="2"/>
        <v>81.919309027714846</v>
      </c>
      <c r="J17" s="32">
        <f t="shared" si="2"/>
        <v>78.160605564401095</v>
      </c>
      <c r="K17" s="32">
        <f t="shared" si="2"/>
        <v>74.977791925970465</v>
      </c>
      <c r="L17" s="32">
        <f t="shared" si="2"/>
        <v>70.971956267339692</v>
      </c>
      <c r="M17" s="32">
        <f t="shared" si="2"/>
        <v>66.437233334830424</v>
      </c>
      <c r="N17" s="32">
        <f t="shared" si="2"/>
        <v>62.675503420766262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40</v>
      </c>
      <c r="B19" s="67"/>
      <c r="C19" s="26">
        <f>SUM(C20:C21)</f>
        <v>751.7530450687243</v>
      </c>
      <c r="D19" s="26">
        <f t="shared" ref="D19:N19" si="3">SUM(D20:D21)</f>
        <v>749.86099213090404</v>
      </c>
      <c r="E19" s="26">
        <f t="shared" si="3"/>
        <v>748.65818442650902</v>
      </c>
      <c r="F19" s="26">
        <f t="shared" si="3"/>
        <v>753.64817029790129</v>
      </c>
      <c r="G19" s="26">
        <f t="shared" si="3"/>
        <v>757.95552979817921</v>
      </c>
      <c r="H19" s="26">
        <f t="shared" si="3"/>
        <v>759.42788942506365</v>
      </c>
      <c r="I19" s="26">
        <f t="shared" si="3"/>
        <v>755.03637657796082</v>
      </c>
      <c r="J19" s="26">
        <f t="shared" si="3"/>
        <v>753.07143054666358</v>
      </c>
      <c r="K19" s="26">
        <f t="shared" si="3"/>
        <v>751.93325800667526</v>
      </c>
      <c r="L19" s="26">
        <f t="shared" si="3"/>
        <v>751.11428693887297</v>
      </c>
      <c r="M19" s="26">
        <f t="shared" si="3"/>
        <v>750.07454370242294</v>
      </c>
      <c r="N19" s="26">
        <f t="shared" si="3"/>
        <v>750.13723800011985</v>
      </c>
    </row>
    <row r="20" spans="1:14" x14ac:dyDescent="0.25">
      <c r="A20" s="64" t="s">
        <v>41</v>
      </c>
      <c r="B20" s="64"/>
      <c r="C20" s="22">
        <v>374.63046121550104</v>
      </c>
      <c r="D20" s="22">
        <v>372.68903947676353</v>
      </c>
      <c r="E20" s="22">
        <v>373.68301527454696</v>
      </c>
      <c r="F20" s="22">
        <v>376.98763908503628</v>
      </c>
      <c r="G20" s="22">
        <v>380.05605052147035</v>
      </c>
      <c r="H20" s="22">
        <v>382.13429004369539</v>
      </c>
      <c r="I20" s="22">
        <v>379.7164728746971</v>
      </c>
      <c r="J20" s="22">
        <v>378.68394261098905</v>
      </c>
      <c r="K20" s="22">
        <v>378.74838107337433</v>
      </c>
      <c r="L20" s="22">
        <v>378.77178254766039</v>
      </c>
      <c r="M20" s="22">
        <v>378.02864458125686</v>
      </c>
      <c r="N20" s="22">
        <v>377.89783628406803</v>
      </c>
    </row>
    <row r="21" spans="1:14" x14ac:dyDescent="0.25">
      <c r="A21" s="27" t="s">
        <v>42</v>
      </c>
      <c r="B21" s="27"/>
      <c r="C21" s="29">
        <v>377.1225838532232</v>
      </c>
      <c r="D21" s="29">
        <v>377.17195265414051</v>
      </c>
      <c r="E21" s="29">
        <v>374.97516915196201</v>
      </c>
      <c r="F21" s="29">
        <v>376.66053121286507</v>
      </c>
      <c r="G21" s="29">
        <v>377.8994792767088</v>
      </c>
      <c r="H21" s="29">
        <v>377.29359938136827</v>
      </c>
      <c r="I21" s="29">
        <v>375.31990370326372</v>
      </c>
      <c r="J21" s="29">
        <v>374.38748793567447</v>
      </c>
      <c r="K21" s="29">
        <v>373.18487693330093</v>
      </c>
      <c r="L21" s="29">
        <v>372.34250439121251</v>
      </c>
      <c r="M21" s="29">
        <v>372.04589912116603</v>
      </c>
      <c r="N21" s="29">
        <v>372.23940171605182</v>
      </c>
    </row>
    <row r="22" spans="1:14" x14ac:dyDescent="0.25">
      <c r="A22" s="67" t="s">
        <v>45</v>
      </c>
      <c r="B22" s="67"/>
      <c r="C22" s="26">
        <f>SUM(C23:C24)</f>
        <v>626.11824298813326</v>
      </c>
      <c r="D22" s="26">
        <f t="shared" ref="D22:N22" si="4">SUM(D23:D24)</f>
        <v>627.51362268890853</v>
      </c>
      <c r="E22" s="26">
        <f t="shared" si="4"/>
        <v>629.07198138057197</v>
      </c>
      <c r="F22" s="26">
        <f t="shared" si="4"/>
        <v>624.64735521035072</v>
      </c>
      <c r="G22" s="26">
        <f t="shared" si="4"/>
        <v>620.52151467443412</v>
      </c>
      <c r="H22" s="26">
        <f t="shared" si="4"/>
        <v>620.60827455681704</v>
      </c>
      <c r="I22" s="26">
        <f t="shared" si="4"/>
        <v>623.60454806873986</v>
      </c>
      <c r="J22" s="26">
        <f t="shared" si="4"/>
        <v>625.14568229842007</v>
      </c>
      <c r="K22" s="26">
        <f t="shared" si="4"/>
        <v>626.21053773819767</v>
      </c>
      <c r="L22" s="26">
        <f t="shared" si="4"/>
        <v>626.73614990295096</v>
      </c>
      <c r="M22" s="26">
        <f t="shared" si="4"/>
        <v>627.46650020036918</v>
      </c>
      <c r="N22" s="26">
        <f t="shared" si="4"/>
        <v>627.29340162496726</v>
      </c>
    </row>
    <row r="23" spans="1:14" x14ac:dyDescent="0.25">
      <c r="A23" s="64" t="s">
        <v>43</v>
      </c>
      <c r="B23" s="64"/>
      <c r="C23" s="23">
        <v>313.70717849882215</v>
      </c>
      <c r="D23" s="22">
        <v>315.71558721597853</v>
      </c>
      <c r="E23" s="22">
        <v>314.82606167190897</v>
      </c>
      <c r="F23" s="22">
        <v>311.68976135632079</v>
      </c>
      <c r="G23" s="22">
        <v>309.23443717914148</v>
      </c>
      <c r="H23" s="22">
        <v>308.11098571398514</v>
      </c>
      <c r="I23" s="22">
        <v>310.12683569234684</v>
      </c>
      <c r="J23" s="22">
        <v>311.06572108345</v>
      </c>
      <c r="K23" s="22">
        <v>310.69934391272812</v>
      </c>
      <c r="L23" s="22">
        <v>310.89874651520273</v>
      </c>
      <c r="M23" s="22">
        <v>311.42109016276709</v>
      </c>
      <c r="N23" s="22">
        <v>311.1950748627155</v>
      </c>
    </row>
    <row r="24" spans="1:14" x14ac:dyDescent="0.25">
      <c r="A24" s="10" t="s">
        <v>44</v>
      </c>
      <c r="B24" s="10"/>
      <c r="C24" s="23">
        <v>312.41106448931117</v>
      </c>
      <c r="D24" s="23">
        <v>311.79803547293</v>
      </c>
      <c r="E24" s="23">
        <v>314.245919708663</v>
      </c>
      <c r="F24" s="23">
        <v>312.95759385402999</v>
      </c>
      <c r="G24" s="23">
        <v>311.28707749529264</v>
      </c>
      <c r="H24" s="23">
        <v>312.49728884283189</v>
      </c>
      <c r="I24" s="23">
        <v>313.47771237639301</v>
      </c>
      <c r="J24" s="23">
        <v>314.07996121497013</v>
      </c>
      <c r="K24" s="23">
        <v>315.5111938254696</v>
      </c>
      <c r="L24" s="23">
        <v>315.83740338774822</v>
      </c>
      <c r="M24" s="23">
        <v>316.0454100376021</v>
      </c>
      <c r="N24" s="23">
        <v>316.09832676225176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12</v>
      </c>
      <c r="B26" s="66"/>
      <c r="C26" s="32">
        <f>C19-C22</f>
        <v>125.63480208059104</v>
      </c>
      <c r="D26" s="32">
        <f t="shared" ref="D26:N26" si="5">D19-D22</f>
        <v>122.34736944199551</v>
      </c>
      <c r="E26" s="32">
        <f t="shared" si="5"/>
        <v>119.58620304593705</v>
      </c>
      <c r="F26" s="32">
        <f t="shared" si="5"/>
        <v>129.00081508755056</v>
      </c>
      <c r="G26" s="32">
        <f t="shared" si="5"/>
        <v>137.4340151237451</v>
      </c>
      <c r="H26" s="32">
        <f t="shared" si="5"/>
        <v>138.81961486824662</v>
      </c>
      <c r="I26" s="32">
        <f t="shared" si="5"/>
        <v>131.43182850922096</v>
      </c>
      <c r="J26" s="32">
        <f t="shared" si="5"/>
        <v>127.92574824824351</v>
      </c>
      <c r="K26" s="32">
        <f t="shared" si="5"/>
        <v>125.72272026847759</v>
      </c>
      <c r="L26" s="32">
        <f t="shared" si="5"/>
        <v>124.37813703592201</v>
      </c>
      <c r="M26" s="32">
        <f t="shared" si="5"/>
        <v>122.60804350205376</v>
      </c>
      <c r="N26" s="32">
        <f t="shared" si="5"/>
        <v>122.84383637515259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29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13</v>
      </c>
      <c r="B30" s="66"/>
      <c r="C30" s="32">
        <f>C17+C26+C28</f>
        <v>228.51321351808423</v>
      </c>
      <c r="D30" s="32">
        <f t="shared" ref="D30:N30" si="6">D17+D26+D28</f>
        <v>222.45900770971292</v>
      </c>
      <c r="E30" s="32">
        <f t="shared" si="6"/>
        <v>215.13933482004211</v>
      </c>
      <c r="F30" s="32">
        <f t="shared" si="6"/>
        <v>220.66571219660801</v>
      </c>
      <c r="G30" s="32">
        <f t="shared" si="6"/>
        <v>225.429419728543</v>
      </c>
      <c r="H30" s="32">
        <f t="shared" si="6"/>
        <v>223.50896133460662</v>
      </c>
      <c r="I30" s="32">
        <f t="shared" si="6"/>
        <v>213.35113753693582</v>
      </c>
      <c r="J30" s="32">
        <f t="shared" si="6"/>
        <v>206.0863538126446</v>
      </c>
      <c r="K30" s="32">
        <f t="shared" si="6"/>
        <v>200.70051219444804</v>
      </c>
      <c r="L30" s="32">
        <f t="shared" si="6"/>
        <v>195.3500933032617</v>
      </c>
      <c r="M30" s="32">
        <f t="shared" si="6"/>
        <v>189.04527683688417</v>
      </c>
      <c r="N30" s="32">
        <f t="shared" si="6"/>
        <v>185.51933979591885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14</v>
      </c>
      <c r="B32" s="63"/>
      <c r="C32" s="21">
        <v>16143.513213518079</v>
      </c>
      <c r="D32" s="21">
        <v>16365.972221227796</v>
      </c>
      <c r="E32" s="21">
        <v>16581.111556047839</v>
      </c>
      <c r="F32" s="21">
        <v>16801.777268244448</v>
      </c>
      <c r="G32" s="21">
        <v>17027.206687972994</v>
      </c>
      <c r="H32" s="21">
        <v>17250.715649307596</v>
      </c>
      <c r="I32" s="21">
        <v>17464.066786844531</v>
      </c>
      <c r="J32" s="21">
        <v>17670.153140657178</v>
      </c>
      <c r="K32" s="21">
        <v>17870.853652851627</v>
      </c>
      <c r="L32" s="21">
        <v>18066.203746154886</v>
      </c>
      <c r="M32" s="21">
        <v>18255.249022991775</v>
      </c>
      <c r="N32" s="21">
        <v>18440.76836278769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15</v>
      </c>
      <c r="B34" s="38"/>
      <c r="C34" s="39">
        <f>(C32/C8)-1</f>
        <v>1.4358354603712264E-2</v>
      </c>
      <c r="D34" s="39">
        <f t="shared" ref="D34:N34" si="7">(D32/D8)-1</f>
        <v>1.3780086451283591E-2</v>
      </c>
      <c r="E34" s="39">
        <f t="shared" si="7"/>
        <v>1.314552731190588E-2</v>
      </c>
      <c r="F34" s="39">
        <f t="shared" si="7"/>
        <v>1.3308258101437209E-2</v>
      </c>
      <c r="G34" s="39">
        <f t="shared" si="7"/>
        <v>1.3416998459717E-2</v>
      </c>
      <c r="H34" s="39">
        <f t="shared" si="7"/>
        <v>1.3126578271495104E-2</v>
      </c>
      <c r="I34" s="39">
        <f t="shared" si="7"/>
        <v>1.2367668789758257E-2</v>
      </c>
      <c r="J34" s="39">
        <f t="shared" si="7"/>
        <v>1.180059354605123E-2</v>
      </c>
      <c r="K34" s="39">
        <f t="shared" si="7"/>
        <v>1.1358164844234242E-2</v>
      </c>
      <c r="L34" s="39">
        <f t="shared" si="7"/>
        <v>1.0931212190419703E-2</v>
      </c>
      <c r="M34" s="39">
        <f t="shared" si="7"/>
        <v>1.0464028829361816E-2</v>
      </c>
      <c r="N34" s="39">
        <f t="shared" si="7"/>
        <v>1.0162520355776028E-2</v>
      </c>
    </row>
    <row r="35" spans="1:14" ht="15.75" thickBot="1" x14ac:dyDescent="0.3">
      <c r="A35" s="40" t="s">
        <v>16</v>
      </c>
      <c r="B35" s="41"/>
      <c r="C35" s="42">
        <f>(C32/$C$8)-1</f>
        <v>1.4358354603712264E-2</v>
      </c>
      <c r="D35" s="42">
        <f t="shared" ref="D35:N35" si="8">(D32/$C$8)-1</f>
        <v>2.8336300422733052E-2</v>
      </c>
      <c r="E35" s="42">
        <f t="shared" si="8"/>
        <v>4.1854323345764222E-2</v>
      </c>
      <c r="F35" s="42">
        <f t="shared" si="8"/>
        <v>5.5719589584948048E-2</v>
      </c>
      <c r="G35" s="42">
        <f t="shared" si="8"/>
        <v>6.9884177692302485E-2</v>
      </c>
      <c r="H35" s="42">
        <f t="shared" si="8"/>
        <v>8.3928096092214632E-2</v>
      </c>
      <c r="I35" s="42">
        <f t="shared" si="8"/>
        <v>9.7333759776596418E-2</v>
      </c>
      <c r="J35" s="42">
        <f t="shared" si="8"/>
        <v>0.11028294946008033</v>
      </c>
      <c r="K35" s="42">
        <f t="shared" si="8"/>
        <v>0.12289372622379058</v>
      </c>
      <c r="L35" s="42">
        <f t="shared" si="8"/>
        <v>0.13516831581243394</v>
      </c>
      <c r="M35" s="42">
        <f t="shared" si="8"/>
        <v>0.14704674979527321</v>
      </c>
      <c r="N35" s="42">
        <f t="shared" si="8"/>
        <v>0.15870363573909452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30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17</v>
      </c>
      <c r="D39" s="36" t="s">
        <v>18</v>
      </c>
      <c r="E39" s="36" t="s">
        <v>19</v>
      </c>
      <c r="F39" s="36" t="s">
        <v>20</v>
      </c>
      <c r="G39" s="36" t="s">
        <v>21</v>
      </c>
      <c r="H39" s="36" t="s">
        <v>22</v>
      </c>
      <c r="I39" s="36" t="s">
        <v>23</v>
      </c>
      <c r="J39" s="36" t="s">
        <v>24</v>
      </c>
      <c r="K39" s="36" t="s">
        <v>25</v>
      </c>
      <c r="L39" s="36" t="s">
        <v>26</v>
      </c>
      <c r="M39" s="36" t="s">
        <v>27</v>
      </c>
      <c r="N39" s="36" t="s">
        <v>28</v>
      </c>
    </row>
    <row r="41" spans="1:14" x14ac:dyDescent="0.25">
      <c r="A41" s="46" t="s">
        <v>31</v>
      </c>
      <c r="B41" s="46"/>
      <c r="C41" s="47">
        <v>1.8880622818566588</v>
      </c>
      <c r="D41" s="47">
        <v>1.9044291026693438</v>
      </c>
      <c r="E41" s="47">
        <v>1.8949246276700704</v>
      </c>
      <c r="F41" s="47">
        <v>1.8871480388099882</v>
      </c>
      <c r="G41" s="47">
        <v>1.8851804941561741</v>
      </c>
      <c r="H41" s="47">
        <v>1.8906690070931615</v>
      </c>
      <c r="I41" s="47">
        <v>1.8963642573789579</v>
      </c>
      <c r="J41" s="47">
        <v>1.9071081057689767</v>
      </c>
      <c r="K41" s="47">
        <v>1.9146768869332851</v>
      </c>
      <c r="L41" s="47">
        <v>1.9164639523089109</v>
      </c>
      <c r="M41" s="47">
        <v>1.9248446033627096</v>
      </c>
      <c r="N41" s="47">
        <v>1.9340826384288987</v>
      </c>
    </row>
    <row r="43" spans="1:14" x14ac:dyDescent="0.25">
      <c r="A43" s="48" t="s">
        <v>32</v>
      </c>
      <c r="B43" s="48"/>
      <c r="C43" s="49">
        <v>72.659689935082469</v>
      </c>
      <c r="D43" s="49">
        <v>74.073460114387956</v>
      </c>
      <c r="E43" s="49">
        <v>74.33545595268852</v>
      </c>
      <c r="F43" s="49">
        <v>73.549543311697619</v>
      </c>
      <c r="G43" s="49">
        <v>73.039480821422387</v>
      </c>
      <c r="H43" s="49">
        <v>72.703249634981219</v>
      </c>
      <c r="I43" s="49">
        <v>71.840540550574048</v>
      </c>
      <c r="J43" s="49">
        <v>71.821328215013864</v>
      </c>
      <c r="K43" s="49">
        <v>70.944788193770592</v>
      </c>
      <c r="L43" s="49">
        <v>70.427497453596814</v>
      </c>
      <c r="M43" s="49">
        <v>70.460023539603611</v>
      </c>
      <c r="N43" s="49">
        <v>70.623679098644246</v>
      </c>
    </row>
    <row r="44" spans="1:14" x14ac:dyDescent="0.25">
      <c r="A44" s="19" t="s">
        <v>48</v>
      </c>
      <c r="B44" s="19"/>
      <c r="C44" s="50">
        <v>73.398898820461966</v>
      </c>
      <c r="D44" s="50">
        <v>74.07346011438797</v>
      </c>
      <c r="E44" s="50">
        <v>74.203853447094218</v>
      </c>
      <c r="F44" s="50">
        <v>73.294847936471214</v>
      </c>
      <c r="G44" s="50">
        <v>72.679436222046846</v>
      </c>
      <c r="H44" s="50">
        <v>72.231324960868861</v>
      </c>
      <c r="I44" s="50">
        <v>71.27953190408661</v>
      </c>
      <c r="J44" s="50">
        <v>71.173583850151417</v>
      </c>
      <c r="K44" s="50">
        <v>70.215851911686926</v>
      </c>
      <c r="L44" s="50">
        <v>69.645135660847714</v>
      </c>
      <c r="M44" s="50">
        <v>69.60841593250143</v>
      </c>
      <c r="N44" s="50">
        <v>69.708180364151644</v>
      </c>
    </row>
    <row r="45" spans="1:14" x14ac:dyDescent="0.25">
      <c r="A45" s="51" t="s">
        <v>49</v>
      </c>
      <c r="B45" s="51"/>
      <c r="C45" s="52">
        <v>71.785519758756621</v>
      </c>
      <c r="D45" s="52">
        <v>74.07346011438797</v>
      </c>
      <c r="E45" s="52">
        <v>74.488826329568667</v>
      </c>
      <c r="F45" s="52">
        <v>73.844545909354608</v>
      </c>
      <c r="G45" s="52">
        <v>73.456549122148445</v>
      </c>
      <c r="H45" s="52">
        <v>73.25066443312295</v>
      </c>
      <c r="I45" s="52">
        <v>72.488894876475797</v>
      </c>
      <c r="J45" s="52">
        <v>72.568670877448142</v>
      </c>
      <c r="K45" s="52">
        <v>71.781599963259197</v>
      </c>
      <c r="L45" s="52">
        <v>71.328922774800631</v>
      </c>
      <c r="M45" s="52">
        <v>71.436644967614072</v>
      </c>
      <c r="N45" s="52">
        <v>71.672292674061111</v>
      </c>
    </row>
    <row r="47" spans="1:14" x14ac:dyDescent="0.25">
      <c r="A47" s="48" t="s">
        <v>33</v>
      </c>
      <c r="B47" s="48"/>
      <c r="C47" s="49">
        <v>83.277026930122886</v>
      </c>
      <c r="D47" s="49">
        <v>83.019078601507729</v>
      </c>
      <c r="E47" s="49">
        <v>82.975552959657691</v>
      </c>
      <c r="F47" s="49">
        <v>83.102638565725343</v>
      </c>
      <c r="G47" s="49">
        <v>83.178680474885894</v>
      </c>
      <c r="H47" s="49">
        <v>83.22186137082339</v>
      </c>
      <c r="I47" s="49">
        <v>83.364911705121386</v>
      </c>
      <c r="J47" s="49">
        <v>83.365852019199579</v>
      </c>
      <c r="K47" s="49">
        <v>83.511105408515121</v>
      </c>
      <c r="L47" s="49">
        <v>83.589325570136651</v>
      </c>
      <c r="M47" s="49">
        <v>83.580448640375991</v>
      </c>
      <c r="N47" s="49">
        <v>83.547959467410081</v>
      </c>
    </row>
    <row r="48" spans="1:14" x14ac:dyDescent="0.25">
      <c r="A48" s="19" t="s">
        <v>46</v>
      </c>
      <c r="B48" s="19"/>
      <c r="C48" s="50">
        <v>81.383905514911831</v>
      </c>
      <c r="D48" s="50">
        <v>81.258022980061511</v>
      </c>
      <c r="E48" s="50">
        <v>81.226909285226995</v>
      </c>
      <c r="F48" s="50">
        <v>81.377192232570948</v>
      </c>
      <c r="G48" s="50">
        <v>81.477813280823625</v>
      </c>
      <c r="H48" s="50">
        <v>81.54883425531834</v>
      </c>
      <c r="I48" s="50">
        <v>81.709909339026083</v>
      </c>
      <c r="J48" s="50">
        <v>81.723200799432405</v>
      </c>
      <c r="K48" s="50">
        <v>81.889457745262632</v>
      </c>
      <c r="L48" s="50">
        <v>81.991379404090551</v>
      </c>
      <c r="M48" s="50">
        <v>81.998234180180205</v>
      </c>
      <c r="N48" s="50">
        <v>81.980108062762994</v>
      </c>
    </row>
    <row r="49" spans="1:14" x14ac:dyDescent="0.25">
      <c r="A49" s="51" t="s">
        <v>47</v>
      </c>
      <c r="B49" s="51"/>
      <c r="C49" s="52">
        <v>85.145916446172308</v>
      </c>
      <c r="D49" s="52">
        <v>84.773674869178478</v>
      </c>
      <c r="E49" s="52">
        <v>84.701216597945603</v>
      </c>
      <c r="F49" s="52">
        <v>84.793555581383742</v>
      </c>
      <c r="G49" s="52">
        <v>84.846850847313462</v>
      </c>
      <c r="H49" s="52">
        <v>84.871947935195763</v>
      </c>
      <c r="I49" s="52">
        <v>84.981939255132971</v>
      </c>
      <c r="J49" s="52">
        <v>84.96518508000392</v>
      </c>
      <c r="K49" s="52">
        <v>85.085455311936272</v>
      </c>
      <c r="L49" s="52">
        <v>85.152563512477883</v>
      </c>
      <c r="M49" s="52">
        <v>85.131954971897187</v>
      </c>
      <c r="N49" s="52">
        <v>85.093681240504722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50</v>
      </c>
    </row>
    <row r="53" spans="1:14" x14ac:dyDescent="0.25">
      <c r="A53" s="54" t="s">
        <v>51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4B1C6-8DC0-40A3-8EDF-90EE79C5D136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9</v>
      </c>
      <c r="B1" s="60"/>
      <c r="C1" s="60"/>
      <c r="D1" s="60"/>
      <c r="E1" s="60"/>
    </row>
    <row r="2" spans="1:14" x14ac:dyDescent="0.25">
      <c r="A2" s="61" t="s">
        <v>103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8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36" t="s">
        <v>26</v>
      </c>
      <c r="M6" s="36" t="s">
        <v>27</v>
      </c>
      <c r="N6" s="36" t="s">
        <v>28</v>
      </c>
    </row>
    <row r="7" spans="1:14" ht="15.75" thickBot="1" x14ac:dyDescent="0.3"/>
    <row r="8" spans="1:14" ht="16.5" thickTop="1" thickBot="1" x14ac:dyDescent="0.3">
      <c r="A8" s="63" t="s">
        <v>10</v>
      </c>
      <c r="B8" s="63"/>
      <c r="C8" s="21">
        <v>14625</v>
      </c>
      <c r="D8" s="21">
        <v>14591.892663079208</v>
      </c>
      <c r="E8" s="21">
        <v>14552.100095105166</v>
      </c>
      <c r="F8" s="21">
        <v>14503.964045403607</v>
      </c>
      <c r="G8" s="21">
        <v>14463.654283194062</v>
      </c>
      <c r="H8" s="21">
        <v>14427.156817848707</v>
      </c>
      <c r="I8" s="21">
        <v>14388.876591288221</v>
      </c>
      <c r="J8" s="21">
        <v>14341.399551580511</v>
      </c>
      <c r="K8" s="21">
        <v>14286.604806901551</v>
      </c>
      <c r="L8" s="21">
        <v>14229.637104877665</v>
      </c>
      <c r="M8" s="21">
        <v>14168.009974273609</v>
      </c>
      <c r="N8" s="21">
        <v>14099.192205537138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34</v>
      </c>
      <c r="B10" s="25"/>
      <c r="C10" s="26">
        <f>SUM(C11:C12)</f>
        <v>155.61203521320576</v>
      </c>
      <c r="D10" s="26">
        <f t="shared" ref="D10:N10" si="0">SUM(D11:D12)</f>
        <v>156.52946170507605</v>
      </c>
      <c r="E10" s="26">
        <f t="shared" si="0"/>
        <v>154.72150379143247</v>
      </c>
      <c r="F10" s="26">
        <f t="shared" si="0"/>
        <v>152.40154695087722</v>
      </c>
      <c r="G10" s="26">
        <f t="shared" si="0"/>
        <v>150.29380484667578</v>
      </c>
      <c r="H10" s="26">
        <f t="shared" si="0"/>
        <v>148.52416433299152</v>
      </c>
      <c r="I10" s="26">
        <f t="shared" si="0"/>
        <v>146.62951985911511</v>
      </c>
      <c r="J10" s="26">
        <f t="shared" si="0"/>
        <v>144.88818955810947</v>
      </c>
      <c r="K10" s="26">
        <f t="shared" si="0"/>
        <v>142.69077690299187</v>
      </c>
      <c r="L10" s="26">
        <f t="shared" si="0"/>
        <v>139.83850672357801</v>
      </c>
      <c r="M10" s="26">
        <f t="shared" si="0"/>
        <v>137.63092559902503</v>
      </c>
      <c r="N10" s="26">
        <f t="shared" si="0"/>
        <v>135.62539647658642</v>
      </c>
    </row>
    <row r="11" spans="1:14" x14ac:dyDescent="0.25">
      <c r="A11" s="20" t="s">
        <v>35</v>
      </c>
      <c r="B11" s="18"/>
      <c r="C11" s="22">
        <v>79.838377520693484</v>
      </c>
      <c r="D11" s="22">
        <v>80.235752745376061</v>
      </c>
      <c r="E11" s="22">
        <v>79.266785282274739</v>
      </c>
      <c r="F11" s="22">
        <v>78.340059721684625</v>
      </c>
      <c r="G11" s="22">
        <v>76.915417478374565</v>
      </c>
      <c r="H11" s="22">
        <v>76.048659925112332</v>
      </c>
      <c r="I11" s="22">
        <v>75.205229162229472</v>
      </c>
      <c r="J11" s="22">
        <v>74.231029587595913</v>
      </c>
      <c r="K11" s="22">
        <v>73.115241520036506</v>
      </c>
      <c r="L11" s="22">
        <v>71.669386498871134</v>
      </c>
      <c r="M11" s="22">
        <v>70.432980894181483</v>
      </c>
      <c r="N11" s="22">
        <v>69.328379407526583</v>
      </c>
    </row>
    <row r="12" spans="1:14" x14ac:dyDescent="0.25">
      <c r="A12" s="27" t="s">
        <v>36</v>
      </c>
      <c r="B12" s="28"/>
      <c r="C12" s="29">
        <v>75.773657692512273</v>
      </c>
      <c r="D12" s="29">
        <v>76.293708959699984</v>
      </c>
      <c r="E12" s="29">
        <v>75.454718509157729</v>
      </c>
      <c r="F12" s="29">
        <v>74.061487229192593</v>
      </c>
      <c r="G12" s="29">
        <v>73.378387368301219</v>
      </c>
      <c r="H12" s="29">
        <v>72.475504407879185</v>
      </c>
      <c r="I12" s="29">
        <v>71.424290696885635</v>
      </c>
      <c r="J12" s="29">
        <v>70.657159970513561</v>
      </c>
      <c r="K12" s="29">
        <v>69.575535382955366</v>
      </c>
      <c r="L12" s="29">
        <v>68.169120224706873</v>
      </c>
      <c r="M12" s="29">
        <v>67.19794470484355</v>
      </c>
      <c r="N12" s="29">
        <v>66.297017069059834</v>
      </c>
    </row>
    <row r="13" spans="1:14" x14ac:dyDescent="0.25">
      <c r="A13" s="33" t="s">
        <v>37</v>
      </c>
      <c r="B13" s="18"/>
      <c r="C13" s="26">
        <f>SUM(C14:C15)</f>
        <v>176.1307945810801</v>
      </c>
      <c r="D13" s="26">
        <f t="shared" ref="D13:N13" si="1">SUM(D14:D15)</f>
        <v>181.02310467014223</v>
      </c>
      <c r="E13" s="26">
        <f t="shared" si="1"/>
        <v>183.41838799035253</v>
      </c>
      <c r="F13" s="26">
        <f t="shared" si="1"/>
        <v>182.70462430035593</v>
      </c>
      <c r="G13" s="26">
        <f t="shared" si="1"/>
        <v>182.82994561458617</v>
      </c>
      <c r="H13" s="26">
        <f t="shared" si="1"/>
        <v>183.19566485006109</v>
      </c>
      <c r="I13" s="26">
        <f t="shared" si="1"/>
        <v>182.48124719757345</v>
      </c>
      <c r="J13" s="26">
        <f t="shared" si="1"/>
        <v>183.95147811542796</v>
      </c>
      <c r="K13" s="26">
        <f t="shared" si="1"/>
        <v>182.66452142301179</v>
      </c>
      <c r="L13" s="26">
        <f t="shared" si="1"/>
        <v>183.26905133005798</v>
      </c>
      <c r="M13" s="26">
        <f t="shared" si="1"/>
        <v>185.56425736287923</v>
      </c>
      <c r="N13" s="26">
        <f t="shared" si="1"/>
        <v>187.8357210134962</v>
      </c>
    </row>
    <row r="14" spans="1:14" x14ac:dyDescent="0.25">
      <c r="A14" s="20" t="s">
        <v>38</v>
      </c>
      <c r="B14" s="18"/>
      <c r="C14" s="22">
        <v>88.437063165786384</v>
      </c>
      <c r="D14" s="22">
        <v>90.800765237188074</v>
      </c>
      <c r="E14" s="22">
        <v>92.186215743459414</v>
      </c>
      <c r="F14" s="22">
        <v>92.172012105163745</v>
      </c>
      <c r="G14" s="22">
        <v>92.534429433373603</v>
      </c>
      <c r="H14" s="22">
        <v>92.779047269017568</v>
      </c>
      <c r="I14" s="22">
        <v>92.553787400905293</v>
      </c>
      <c r="J14" s="22">
        <v>93.255735777947038</v>
      </c>
      <c r="K14" s="22">
        <v>92.405607343720533</v>
      </c>
      <c r="L14" s="22">
        <v>92.886988379103002</v>
      </c>
      <c r="M14" s="22">
        <v>94.127497571923243</v>
      </c>
      <c r="N14" s="22">
        <v>95.356668134039211</v>
      </c>
    </row>
    <row r="15" spans="1:14" x14ac:dyDescent="0.25">
      <c r="A15" s="10" t="s">
        <v>39</v>
      </c>
      <c r="B15" s="12"/>
      <c r="C15" s="23">
        <v>87.693731415293712</v>
      </c>
      <c r="D15" s="23">
        <v>90.222339432954143</v>
      </c>
      <c r="E15" s="23">
        <v>91.232172246893128</v>
      </c>
      <c r="F15" s="23">
        <v>90.532612195192172</v>
      </c>
      <c r="G15" s="23">
        <v>90.295516181212577</v>
      </c>
      <c r="H15" s="23">
        <v>90.416617581043525</v>
      </c>
      <c r="I15" s="23">
        <v>89.927459796668174</v>
      </c>
      <c r="J15" s="23">
        <v>90.695742337480908</v>
      </c>
      <c r="K15" s="23">
        <v>90.258914079291259</v>
      </c>
      <c r="L15" s="23">
        <v>90.382062950954975</v>
      </c>
      <c r="M15" s="23">
        <v>91.436759790955975</v>
      </c>
      <c r="N15" s="23">
        <v>92.479052879456987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11</v>
      </c>
      <c r="B17" s="15"/>
      <c r="C17" s="32">
        <f>C10-C13</f>
        <v>-20.518759367874338</v>
      </c>
      <c r="D17" s="32">
        <f t="shared" ref="D17:N17" si="2">D10-D13</f>
        <v>-24.493642965066186</v>
      </c>
      <c r="E17" s="32">
        <f t="shared" si="2"/>
        <v>-28.69688419892006</v>
      </c>
      <c r="F17" s="32">
        <f t="shared" si="2"/>
        <v>-30.303077349478713</v>
      </c>
      <c r="G17" s="32">
        <f t="shared" si="2"/>
        <v>-32.536140767910382</v>
      </c>
      <c r="H17" s="32">
        <f t="shared" si="2"/>
        <v>-34.671500517069575</v>
      </c>
      <c r="I17" s="32">
        <f t="shared" si="2"/>
        <v>-35.851727338458346</v>
      </c>
      <c r="J17" s="32">
        <f t="shared" si="2"/>
        <v>-39.063288557318486</v>
      </c>
      <c r="K17" s="32">
        <f t="shared" si="2"/>
        <v>-39.97374452001992</v>
      </c>
      <c r="L17" s="32">
        <f t="shared" si="2"/>
        <v>-43.43054460647997</v>
      </c>
      <c r="M17" s="32">
        <f t="shared" si="2"/>
        <v>-47.933331763854198</v>
      </c>
      <c r="N17" s="32">
        <f t="shared" si="2"/>
        <v>-52.210324536909781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40</v>
      </c>
      <c r="B19" s="67"/>
      <c r="C19" s="26">
        <f>SUM(C20:C21)</f>
        <v>662.67325739106604</v>
      </c>
      <c r="D19" s="26">
        <f t="shared" ref="D19:N19" si="3">SUM(D20:D21)</f>
        <v>661.8428799134515</v>
      </c>
      <c r="E19" s="26">
        <f t="shared" si="3"/>
        <v>658.59793002888625</v>
      </c>
      <c r="F19" s="26">
        <f t="shared" si="3"/>
        <v>663.4630515523088</v>
      </c>
      <c r="G19" s="26">
        <f t="shared" si="3"/>
        <v>665.17318797428334</v>
      </c>
      <c r="H19" s="26">
        <f t="shared" si="3"/>
        <v>664.73167765287621</v>
      </c>
      <c r="I19" s="26">
        <f t="shared" si="3"/>
        <v>661.81744467721012</v>
      </c>
      <c r="J19" s="26">
        <f t="shared" si="3"/>
        <v>658.83451465042879</v>
      </c>
      <c r="K19" s="26">
        <f t="shared" si="3"/>
        <v>658.45563611775265</v>
      </c>
      <c r="L19" s="26">
        <f t="shared" si="3"/>
        <v>657.73332037295586</v>
      </c>
      <c r="M19" s="26">
        <f t="shared" si="3"/>
        <v>655.62429797860432</v>
      </c>
      <c r="N19" s="26">
        <f t="shared" si="3"/>
        <v>654.51403954929378</v>
      </c>
    </row>
    <row r="20" spans="1:14" x14ac:dyDescent="0.25">
      <c r="A20" s="64" t="s">
        <v>41</v>
      </c>
      <c r="B20" s="64"/>
      <c r="C20" s="22">
        <v>330.87942386458451</v>
      </c>
      <c r="D20" s="22">
        <v>327.94994013138609</v>
      </c>
      <c r="E20" s="22">
        <v>328.87620727085925</v>
      </c>
      <c r="F20" s="22">
        <v>332.56344381526128</v>
      </c>
      <c r="G20" s="22">
        <v>333.37749743114335</v>
      </c>
      <c r="H20" s="22">
        <v>334.74672261567713</v>
      </c>
      <c r="I20" s="22">
        <v>331.92324956722598</v>
      </c>
      <c r="J20" s="22">
        <v>330.12968212869146</v>
      </c>
      <c r="K20" s="22">
        <v>331.982321273433</v>
      </c>
      <c r="L20" s="22">
        <v>331.93266876027855</v>
      </c>
      <c r="M20" s="22">
        <v>330.22289614409169</v>
      </c>
      <c r="N20" s="22">
        <v>329.78995480359595</v>
      </c>
    </row>
    <row r="21" spans="1:14" x14ac:dyDescent="0.25">
      <c r="A21" s="27" t="s">
        <v>42</v>
      </c>
      <c r="B21" s="27"/>
      <c r="C21" s="29">
        <v>331.79383352648154</v>
      </c>
      <c r="D21" s="29">
        <v>333.89293978206541</v>
      </c>
      <c r="E21" s="29">
        <v>329.721722758027</v>
      </c>
      <c r="F21" s="29">
        <v>330.89960773704746</v>
      </c>
      <c r="G21" s="29">
        <v>331.79569054314004</v>
      </c>
      <c r="H21" s="29">
        <v>329.98495503719909</v>
      </c>
      <c r="I21" s="29">
        <v>329.89419510998414</v>
      </c>
      <c r="J21" s="29">
        <v>328.70483252173733</v>
      </c>
      <c r="K21" s="29">
        <v>326.47331484431965</v>
      </c>
      <c r="L21" s="29">
        <v>325.80065161267726</v>
      </c>
      <c r="M21" s="29">
        <v>325.40140183451268</v>
      </c>
      <c r="N21" s="29">
        <v>324.72408474569789</v>
      </c>
    </row>
    <row r="22" spans="1:14" x14ac:dyDescent="0.25">
      <c r="A22" s="67" t="s">
        <v>45</v>
      </c>
      <c r="B22" s="67"/>
      <c r="C22" s="26">
        <f>SUM(C23:C24)</f>
        <v>675.26183494398197</v>
      </c>
      <c r="D22" s="26">
        <f t="shared" ref="D22:N22" si="4">SUM(D23:D24)</f>
        <v>677.14180492243008</v>
      </c>
      <c r="E22" s="26">
        <f t="shared" si="4"/>
        <v>678.0370955315243</v>
      </c>
      <c r="F22" s="26">
        <f t="shared" si="4"/>
        <v>673.46973641237423</v>
      </c>
      <c r="G22" s="26">
        <f t="shared" si="4"/>
        <v>669.13451255172833</v>
      </c>
      <c r="H22" s="26">
        <f t="shared" si="4"/>
        <v>668.3404036962952</v>
      </c>
      <c r="I22" s="26">
        <f t="shared" si="4"/>
        <v>673.44275704645838</v>
      </c>
      <c r="J22" s="26">
        <f t="shared" si="4"/>
        <v>674.56597077207039</v>
      </c>
      <c r="K22" s="26">
        <f t="shared" si="4"/>
        <v>675.44959362161967</v>
      </c>
      <c r="L22" s="26">
        <f t="shared" si="4"/>
        <v>675.92990637053231</v>
      </c>
      <c r="M22" s="26">
        <f t="shared" si="4"/>
        <v>676.50873495122323</v>
      </c>
      <c r="N22" s="26">
        <f t="shared" si="4"/>
        <v>676.59283167781314</v>
      </c>
    </row>
    <row r="23" spans="1:14" x14ac:dyDescent="0.25">
      <c r="A23" s="64" t="s">
        <v>43</v>
      </c>
      <c r="B23" s="64"/>
      <c r="C23" s="23">
        <v>340.49302071015256</v>
      </c>
      <c r="D23" s="22">
        <v>342.30882056357137</v>
      </c>
      <c r="E23" s="22">
        <v>341.31308744140858</v>
      </c>
      <c r="F23" s="22">
        <v>338.01141923528257</v>
      </c>
      <c r="G23" s="22">
        <v>335.05320759721167</v>
      </c>
      <c r="H23" s="22">
        <v>333.78875201208575</v>
      </c>
      <c r="I23" s="22">
        <v>336.73339324265453</v>
      </c>
      <c r="J23" s="22">
        <v>336.92201319904922</v>
      </c>
      <c r="K23" s="22">
        <v>336.70490772249059</v>
      </c>
      <c r="L23" s="22">
        <v>336.88415383565837</v>
      </c>
      <c r="M23" s="22">
        <v>337.59424184119803</v>
      </c>
      <c r="N23" s="22">
        <v>337.33276636829919</v>
      </c>
    </row>
    <row r="24" spans="1:14" x14ac:dyDescent="0.25">
      <c r="A24" s="10" t="s">
        <v>44</v>
      </c>
      <c r="B24" s="10"/>
      <c r="C24" s="23">
        <v>334.76881423382935</v>
      </c>
      <c r="D24" s="23">
        <v>334.83298435885865</v>
      </c>
      <c r="E24" s="23">
        <v>336.72400809011566</v>
      </c>
      <c r="F24" s="23">
        <v>335.4583171770916</v>
      </c>
      <c r="G24" s="23">
        <v>334.08130495451667</v>
      </c>
      <c r="H24" s="23">
        <v>334.5516516842095</v>
      </c>
      <c r="I24" s="23">
        <v>336.70936380380391</v>
      </c>
      <c r="J24" s="23">
        <v>337.64395757302111</v>
      </c>
      <c r="K24" s="23">
        <v>338.74468589912908</v>
      </c>
      <c r="L24" s="23">
        <v>339.045752534874</v>
      </c>
      <c r="M24" s="23">
        <v>338.91449311002526</v>
      </c>
      <c r="N24" s="23">
        <v>339.26006530951389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12</v>
      </c>
      <c r="B26" s="66"/>
      <c r="C26" s="32">
        <f>C19-C22</f>
        <v>-12.588577552915922</v>
      </c>
      <c r="D26" s="32">
        <f t="shared" ref="D26:N26" si="5">D19-D22</f>
        <v>-15.298925008978586</v>
      </c>
      <c r="E26" s="32">
        <f t="shared" si="5"/>
        <v>-19.439165502638048</v>
      </c>
      <c r="F26" s="32">
        <f t="shared" si="5"/>
        <v>-10.006684860065434</v>
      </c>
      <c r="G26" s="32">
        <f t="shared" si="5"/>
        <v>-3.9613245774449979</v>
      </c>
      <c r="H26" s="32">
        <f t="shared" si="5"/>
        <v>-3.608726043418983</v>
      </c>
      <c r="I26" s="32">
        <f t="shared" si="5"/>
        <v>-11.625312369248263</v>
      </c>
      <c r="J26" s="32">
        <f t="shared" si="5"/>
        <v>-15.7314561216416</v>
      </c>
      <c r="K26" s="32">
        <f t="shared" si="5"/>
        <v>-16.993957503867023</v>
      </c>
      <c r="L26" s="32">
        <f t="shared" si="5"/>
        <v>-18.196585997576449</v>
      </c>
      <c r="M26" s="32">
        <f t="shared" si="5"/>
        <v>-20.884436972618914</v>
      </c>
      <c r="N26" s="32">
        <f t="shared" si="5"/>
        <v>-22.078792128519353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29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13</v>
      </c>
      <c r="B30" s="66"/>
      <c r="C30" s="32">
        <f>C17+C26+C28</f>
        <v>-33.10733692079026</v>
      </c>
      <c r="D30" s="32">
        <f t="shared" ref="D30:N30" si="6">D17+D26+D28</f>
        <v>-39.792567974044772</v>
      </c>
      <c r="E30" s="32">
        <f t="shared" si="6"/>
        <v>-48.136049701558107</v>
      </c>
      <c r="F30" s="32">
        <f t="shared" si="6"/>
        <v>-40.309762209544147</v>
      </c>
      <c r="G30" s="32">
        <f t="shared" si="6"/>
        <v>-36.49746534535538</v>
      </c>
      <c r="H30" s="32">
        <f t="shared" si="6"/>
        <v>-38.280226560488558</v>
      </c>
      <c r="I30" s="32">
        <f t="shared" si="6"/>
        <v>-47.477039707706609</v>
      </c>
      <c r="J30" s="32">
        <f t="shared" si="6"/>
        <v>-54.794744678960086</v>
      </c>
      <c r="K30" s="32">
        <f t="shared" si="6"/>
        <v>-56.967702023886943</v>
      </c>
      <c r="L30" s="32">
        <f t="shared" si="6"/>
        <v>-61.627130604056418</v>
      </c>
      <c r="M30" s="32">
        <f t="shared" si="6"/>
        <v>-68.817768736473113</v>
      </c>
      <c r="N30" s="32">
        <f t="shared" si="6"/>
        <v>-74.289116665429134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14</v>
      </c>
      <c r="B32" s="63"/>
      <c r="C32" s="21">
        <v>14591.892663079208</v>
      </c>
      <c r="D32" s="21">
        <v>14552.100095105166</v>
      </c>
      <c r="E32" s="21">
        <v>14503.964045403607</v>
      </c>
      <c r="F32" s="21">
        <v>14463.654283194062</v>
      </c>
      <c r="G32" s="21">
        <v>14427.156817848707</v>
      </c>
      <c r="H32" s="21">
        <v>14388.876591288221</v>
      </c>
      <c r="I32" s="21">
        <v>14341.399551580511</v>
      </c>
      <c r="J32" s="21">
        <v>14286.604806901551</v>
      </c>
      <c r="K32" s="21">
        <v>14229.637104877665</v>
      </c>
      <c r="L32" s="21">
        <v>14168.009974273609</v>
      </c>
      <c r="M32" s="21">
        <v>14099.192205537138</v>
      </c>
      <c r="N32" s="21">
        <v>14024.903088871706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15</v>
      </c>
      <c r="B34" s="38"/>
      <c r="C34" s="39">
        <f>(C32/C8)-1</f>
        <v>-2.2637495330455337E-3</v>
      </c>
      <c r="D34" s="39">
        <f t="shared" ref="D34:N34" si="7">(D32/D8)-1</f>
        <v>-2.7270326675802314E-3</v>
      </c>
      <c r="E34" s="39">
        <f t="shared" si="7"/>
        <v>-3.3078421249831402E-3</v>
      </c>
      <c r="F34" s="39">
        <f t="shared" si="7"/>
        <v>-2.7792238096673305E-3</v>
      </c>
      <c r="G34" s="39">
        <f t="shared" si="7"/>
        <v>-2.523391712132117E-3</v>
      </c>
      <c r="H34" s="39">
        <f t="shared" si="7"/>
        <v>-2.6533451492761762E-3</v>
      </c>
      <c r="I34" s="39">
        <f t="shared" si="7"/>
        <v>-3.2995654251739559E-3</v>
      </c>
      <c r="J34" s="39">
        <f t="shared" si="7"/>
        <v>-3.8207390068092373E-3</v>
      </c>
      <c r="K34" s="39">
        <f t="shared" si="7"/>
        <v>-3.9874905755330481E-3</v>
      </c>
      <c r="L34" s="39">
        <f t="shared" si="7"/>
        <v>-4.3308996673521172E-3</v>
      </c>
      <c r="M34" s="39">
        <f t="shared" si="7"/>
        <v>-4.8572642778648145E-3</v>
      </c>
      <c r="N34" s="39">
        <f t="shared" si="7"/>
        <v>-5.2690335433724922E-3</v>
      </c>
    </row>
    <row r="35" spans="1:14" ht="15.75" thickBot="1" x14ac:dyDescent="0.3">
      <c r="A35" s="40" t="s">
        <v>16</v>
      </c>
      <c r="B35" s="41"/>
      <c r="C35" s="42">
        <f>(C32/$C$8)-1</f>
        <v>-2.2637495330455337E-3</v>
      </c>
      <c r="D35" s="42">
        <f t="shared" ref="D35:N35" si="8">(D32/$C$8)-1</f>
        <v>-4.9846088816980494E-3</v>
      </c>
      <c r="E35" s="42">
        <f t="shared" si="8"/>
        <v>-8.2759627074456832E-3</v>
      </c>
      <c r="F35" s="42">
        <f t="shared" si="8"/>
        <v>-1.1032185764508595E-2</v>
      </c>
      <c r="G35" s="42">
        <f t="shared" si="8"/>
        <v>-1.3527738950515733E-2</v>
      </c>
      <c r="H35" s="42">
        <f t="shared" si="8"/>
        <v>-1.6145190339266979E-2</v>
      </c>
      <c r="I35" s="42">
        <f t="shared" si="8"/>
        <v>-1.9391483652614672E-2</v>
      </c>
      <c r="J35" s="42">
        <f t="shared" si="8"/>
        <v>-2.3138132861432403E-2</v>
      </c>
      <c r="K35" s="42">
        <f t="shared" si="8"/>
        <v>-2.7033360350245061E-2</v>
      </c>
      <c r="L35" s="42">
        <f t="shared" si="8"/>
        <v>-3.1247181246248923E-2</v>
      </c>
      <c r="M35" s="42">
        <f t="shared" si="8"/>
        <v>-3.5952669706862395E-2</v>
      </c>
      <c r="N35" s="42">
        <f t="shared" si="8"/>
        <v>-4.1032267427575597E-2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30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17</v>
      </c>
      <c r="D39" s="36" t="s">
        <v>18</v>
      </c>
      <c r="E39" s="36" t="s">
        <v>19</v>
      </c>
      <c r="F39" s="36" t="s">
        <v>20</v>
      </c>
      <c r="G39" s="36" t="s">
        <v>21</v>
      </c>
      <c r="H39" s="36" t="s">
        <v>22</v>
      </c>
      <c r="I39" s="36" t="s">
        <v>23</v>
      </c>
      <c r="J39" s="36" t="s">
        <v>24</v>
      </c>
      <c r="K39" s="36" t="s">
        <v>25</v>
      </c>
      <c r="L39" s="36" t="s">
        <v>26</v>
      </c>
      <c r="M39" s="36" t="s">
        <v>27</v>
      </c>
      <c r="N39" s="36" t="s">
        <v>28</v>
      </c>
    </row>
    <row r="41" spans="1:14" x14ac:dyDescent="0.25">
      <c r="A41" s="46" t="s">
        <v>31</v>
      </c>
      <c r="B41" s="46"/>
      <c r="C41" s="47">
        <v>1.741960909406745</v>
      </c>
      <c r="D41" s="47">
        <v>1.7565385441402697</v>
      </c>
      <c r="E41" s="47">
        <v>1.7478671614063221</v>
      </c>
      <c r="F41" s="47">
        <v>1.741325987067474</v>
      </c>
      <c r="G41" s="47">
        <v>1.7397934866029023</v>
      </c>
      <c r="H41" s="47">
        <v>1.7447881828952589</v>
      </c>
      <c r="I41" s="47">
        <v>1.7503123848217217</v>
      </c>
      <c r="J41" s="47">
        <v>1.7604864234126643</v>
      </c>
      <c r="K41" s="47">
        <v>1.7680796827464904</v>
      </c>
      <c r="L41" s="47">
        <v>1.7697155023404438</v>
      </c>
      <c r="M41" s="47">
        <v>1.7773886329375308</v>
      </c>
      <c r="N41" s="47">
        <v>1.78681354207611</v>
      </c>
    </row>
    <row r="43" spans="1:14" x14ac:dyDescent="0.25">
      <c r="A43" s="48" t="s">
        <v>32</v>
      </c>
      <c r="B43" s="48"/>
      <c r="C43" s="49">
        <v>108.27649054468898</v>
      </c>
      <c r="D43" s="49">
        <v>110.61636710415272</v>
      </c>
      <c r="E43" s="49">
        <v>111.1159174091533</v>
      </c>
      <c r="F43" s="49">
        <v>110.00910804060049</v>
      </c>
      <c r="G43" s="49">
        <v>109.3091984823229</v>
      </c>
      <c r="H43" s="49">
        <v>108.85622869935096</v>
      </c>
      <c r="I43" s="49">
        <v>107.60321426162932</v>
      </c>
      <c r="J43" s="49">
        <v>107.60082985768976</v>
      </c>
      <c r="K43" s="49">
        <v>106.26908132647385</v>
      </c>
      <c r="L43" s="49">
        <v>105.48353550455664</v>
      </c>
      <c r="M43" s="49">
        <v>105.5052420811827</v>
      </c>
      <c r="N43" s="49">
        <v>105.71927884567425</v>
      </c>
    </row>
    <row r="44" spans="1:14" x14ac:dyDescent="0.25">
      <c r="A44" s="19" t="s">
        <v>48</v>
      </c>
      <c r="B44" s="19"/>
      <c r="C44" s="50">
        <v>109.5517888660053</v>
      </c>
      <c r="D44" s="50">
        <v>110.61636710415269</v>
      </c>
      <c r="E44" s="50">
        <v>110.87548746303555</v>
      </c>
      <c r="F44" s="50">
        <v>109.56083670255224</v>
      </c>
      <c r="G44" s="50">
        <v>108.67423596732274</v>
      </c>
      <c r="H44" s="50">
        <v>108.02837979247983</v>
      </c>
      <c r="I44" s="50">
        <v>106.62398504408704</v>
      </c>
      <c r="J44" s="50">
        <v>106.4609704687055</v>
      </c>
      <c r="K44" s="50">
        <v>105.00579454946562</v>
      </c>
      <c r="L44" s="50">
        <v>104.11391543545416</v>
      </c>
      <c r="M44" s="50">
        <v>104.04272489304952</v>
      </c>
      <c r="N44" s="50">
        <v>104.15279123998259</v>
      </c>
    </row>
    <row r="45" spans="1:14" x14ac:dyDescent="0.25">
      <c r="A45" s="51" t="s">
        <v>49</v>
      </c>
      <c r="B45" s="51"/>
      <c r="C45" s="52">
        <v>107.02010351793388</v>
      </c>
      <c r="D45" s="52">
        <v>110.61636710415266</v>
      </c>
      <c r="E45" s="52">
        <v>111.35992307513031</v>
      </c>
      <c r="F45" s="52">
        <v>110.46928108523667</v>
      </c>
      <c r="G45" s="52">
        <v>109.96764969439515</v>
      </c>
      <c r="H45" s="52">
        <v>109.71900204176045</v>
      </c>
      <c r="I45" s="52">
        <v>108.63000304077235</v>
      </c>
      <c r="J45" s="52">
        <v>108.79859815198741</v>
      </c>
      <c r="K45" s="52">
        <v>107.59429574923105</v>
      </c>
      <c r="L45" s="52">
        <v>106.92917559198769</v>
      </c>
      <c r="M45" s="52">
        <v>107.05437747449184</v>
      </c>
      <c r="N45" s="52">
        <v>107.38463018324451</v>
      </c>
    </row>
    <row r="47" spans="1:14" x14ac:dyDescent="0.25">
      <c r="A47" s="48" t="s">
        <v>33</v>
      </c>
      <c r="B47" s="48"/>
      <c r="C47" s="49">
        <v>78.418486901134557</v>
      </c>
      <c r="D47" s="49">
        <v>78.169700140788024</v>
      </c>
      <c r="E47" s="49">
        <v>78.123607148281025</v>
      </c>
      <c r="F47" s="49">
        <v>78.253575194182375</v>
      </c>
      <c r="G47" s="49">
        <v>78.340828718744106</v>
      </c>
      <c r="H47" s="49">
        <v>78.400957136302026</v>
      </c>
      <c r="I47" s="49">
        <v>78.54956214845113</v>
      </c>
      <c r="J47" s="49">
        <v>78.556324529176464</v>
      </c>
      <c r="K47" s="49">
        <v>78.714870712929667</v>
      </c>
      <c r="L47" s="49">
        <v>78.810509510686956</v>
      </c>
      <c r="M47" s="49">
        <v>78.81277046322694</v>
      </c>
      <c r="N47" s="49">
        <v>78.792709312714038</v>
      </c>
    </row>
    <row r="48" spans="1:14" x14ac:dyDescent="0.25">
      <c r="A48" s="19" t="s">
        <v>46</v>
      </c>
      <c r="B48" s="19"/>
      <c r="C48" s="50">
        <v>76.221325136421456</v>
      </c>
      <c r="D48" s="50">
        <v>76.1051166096439</v>
      </c>
      <c r="E48" s="50">
        <v>76.084648189921964</v>
      </c>
      <c r="F48" s="50">
        <v>76.247382424269659</v>
      </c>
      <c r="G48" s="50">
        <v>76.360238808920883</v>
      </c>
      <c r="H48" s="50">
        <v>76.444227161012748</v>
      </c>
      <c r="I48" s="50">
        <v>76.618985211752431</v>
      </c>
      <c r="J48" s="50">
        <v>76.643194385925682</v>
      </c>
      <c r="K48" s="50">
        <v>76.822069934195582</v>
      </c>
      <c r="L48" s="50">
        <v>76.935850961325755</v>
      </c>
      <c r="M48" s="50">
        <v>76.952715339794452</v>
      </c>
      <c r="N48" s="50">
        <v>76.944549602225266</v>
      </c>
    </row>
    <row r="49" spans="1:14" x14ac:dyDescent="0.25">
      <c r="A49" s="51" t="s">
        <v>47</v>
      </c>
      <c r="B49" s="51"/>
      <c r="C49" s="52">
        <v>80.602977759541247</v>
      </c>
      <c r="D49" s="52">
        <v>80.246534473565134</v>
      </c>
      <c r="E49" s="52">
        <v>80.186825525936129</v>
      </c>
      <c r="F49" s="52">
        <v>80.291576872333934</v>
      </c>
      <c r="G49" s="52">
        <v>80.356873818479229</v>
      </c>
      <c r="H49" s="52">
        <v>80.395985314525646</v>
      </c>
      <c r="I49" s="52">
        <v>80.519063444722235</v>
      </c>
      <c r="J49" s="52">
        <v>80.513506948471246</v>
      </c>
      <c r="K49" s="52">
        <v>80.645504002930807</v>
      </c>
      <c r="L49" s="52">
        <v>80.723967185009201</v>
      </c>
      <c r="M49" s="52">
        <v>80.71557892611844</v>
      </c>
      <c r="N49" s="52">
        <v>80.689161174424015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50</v>
      </c>
    </row>
    <row r="53" spans="1:14" x14ac:dyDescent="0.25">
      <c r="A53" s="54" t="s">
        <v>51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80C8E-6CF4-4B22-87AC-034664A56F1E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9</v>
      </c>
      <c r="B1" s="60"/>
      <c r="C1" s="60"/>
      <c r="D1" s="60"/>
      <c r="E1" s="60"/>
    </row>
    <row r="2" spans="1:14" x14ac:dyDescent="0.25">
      <c r="A2" s="61" t="s">
        <v>104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8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36" t="s">
        <v>26</v>
      </c>
      <c r="M6" s="36" t="s">
        <v>27</v>
      </c>
      <c r="N6" s="36" t="s">
        <v>28</v>
      </c>
    </row>
    <row r="7" spans="1:14" ht="15.75" thickBot="1" x14ac:dyDescent="0.3"/>
    <row r="8" spans="1:14" ht="16.5" thickTop="1" thickBot="1" x14ac:dyDescent="0.3">
      <c r="A8" s="63" t="s">
        <v>10</v>
      </c>
      <c r="B8" s="63"/>
      <c r="C8" s="21">
        <v>12998</v>
      </c>
      <c r="D8" s="21">
        <v>13110.624119206621</v>
      </c>
      <c r="E8" s="21">
        <v>13221.621524281652</v>
      </c>
      <c r="F8" s="21">
        <v>13330.522679364849</v>
      </c>
      <c r="G8" s="21">
        <v>13446.177507493639</v>
      </c>
      <c r="H8" s="21">
        <v>13566.96698630595</v>
      </c>
      <c r="I8" s="21">
        <v>13688.455533937124</v>
      </c>
      <c r="J8" s="21">
        <v>13803.32266531291</v>
      </c>
      <c r="K8" s="21">
        <v>13912.880476970106</v>
      </c>
      <c r="L8" s="21">
        <v>14020.695562912475</v>
      </c>
      <c r="M8" s="21">
        <v>14125.088847699746</v>
      </c>
      <c r="N8" s="21">
        <v>14223.420156813319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59" t="s">
        <v>34</v>
      </c>
      <c r="B10" s="25"/>
      <c r="C10" s="26">
        <f>SUM(C11:C12)</f>
        <v>146.80133189215366</v>
      </c>
      <c r="D10" s="26">
        <f t="shared" ref="D10:N10" si="0">SUM(D11:D12)</f>
        <v>150.77269686649555</v>
      </c>
      <c r="E10" s="26">
        <f t="shared" si="0"/>
        <v>152.0834247818789</v>
      </c>
      <c r="F10" s="26">
        <f t="shared" si="0"/>
        <v>152.76260242060872</v>
      </c>
      <c r="G10" s="26">
        <f t="shared" si="0"/>
        <v>153.3251775341059</v>
      </c>
      <c r="H10" s="26">
        <f t="shared" si="0"/>
        <v>154.04478662930717</v>
      </c>
      <c r="I10" s="26">
        <f t="shared" si="0"/>
        <v>154.60991115237999</v>
      </c>
      <c r="J10" s="26">
        <f t="shared" si="0"/>
        <v>154.76769441966289</v>
      </c>
      <c r="K10" s="26">
        <f t="shared" si="0"/>
        <v>154.30796149001029</v>
      </c>
      <c r="L10" s="26">
        <f t="shared" si="0"/>
        <v>153.06895276278703</v>
      </c>
      <c r="M10" s="26">
        <f t="shared" si="0"/>
        <v>152.13081224860474</v>
      </c>
      <c r="N10" s="26">
        <f t="shared" si="0"/>
        <v>151.20598631734907</v>
      </c>
    </row>
    <row r="11" spans="1:14" x14ac:dyDescent="0.25">
      <c r="A11" s="56" t="s">
        <v>35</v>
      </c>
      <c r="B11" s="18"/>
      <c r="C11" s="22">
        <v>75.317954296325226</v>
      </c>
      <c r="D11" s="22">
        <v>77.284881036177296</v>
      </c>
      <c r="E11" s="22">
        <v>77.915246955127628</v>
      </c>
      <c r="F11" s="22">
        <v>78.52565565314012</v>
      </c>
      <c r="G11" s="22">
        <v>78.46677414290302</v>
      </c>
      <c r="H11" s="22">
        <v>78.875377917251512</v>
      </c>
      <c r="I11" s="22">
        <v>79.298314624085322</v>
      </c>
      <c r="J11" s="22">
        <v>79.292627913349321</v>
      </c>
      <c r="K11" s="22">
        <v>79.067926586991859</v>
      </c>
      <c r="L11" s="22">
        <v>78.450193681050891</v>
      </c>
      <c r="M11" s="22">
        <v>77.853335257945773</v>
      </c>
      <c r="N11" s="22">
        <v>77.292795158082001</v>
      </c>
    </row>
    <row r="12" spans="1:14" x14ac:dyDescent="0.25">
      <c r="A12" s="27" t="s">
        <v>36</v>
      </c>
      <c r="B12" s="28"/>
      <c r="C12" s="29">
        <v>71.483377595828429</v>
      </c>
      <c r="D12" s="29">
        <v>73.487815830318254</v>
      </c>
      <c r="E12" s="29">
        <v>74.168177826751275</v>
      </c>
      <c r="F12" s="29">
        <v>74.236946767468595</v>
      </c>
      <c r="G12" s="29">
        <v>74.858403391202884</v>
      </c>
      <c r="H12" s="29">
        <v>75.169408712055656</v>
      </c>
      <c r="I12" s="29">
        <v>75.311596528294672</v>
      </c>
      <c r="J12" s="29">
        <v>75.475066506313567</v>
      </c>
      <c r="K12" s="29">
        <v>75.240034903018426</v>
      </c>
      <c r="L12" s="29">
        <v>74.618759081736144</v>
      </c>
      <c r="M12" s="29">
        <v>74.277476990658968</v>
      </c>
      <c r="N12" s="29">
        <v>73.913191159267072</v>
      </c>
    </row>
    <row r="13" spans="1:14" x14ac:dyDescent="0.25">
      <c r="A13" s="59" t="s">
        <v>37</v>
      </c>
      <c r="B13" s="18"/>
      <c r="C13" s="26">
        <f>SUM(C14:C15)</f>
        <v>118.23769149398112</v>
      </c>
      <c r="D13" s="26">
        <f t="shared" ref="D13:N13" si="1">SUM(D14:D15)</f>
        <v>122.00412276426155</v>
      </c>
      <c r="E13" s="26">
        <f t="shared" si="1"/>
        <v>124.05827600744584</v>
      </c>
      <c r="F13" s="26">
        <f t="shared" si="1"/>
        <v>124.83792161994327</v>
      </c>
      <c r="G13" s="26">
        <f t="shared" si="1"/>
        <v>125.72566584092476</v>
      </c>
      <c r="H13" s="26">
        <f t="shared" si="1"/>
        <v>127.42249446869917</v>
      </c>
      <c r="I13" s="26">
        <f t="shared" si="1"/>
        <v>127.99477023590194</v>
      </c>
      <c r="J13" s="26">
        <f t="shared" si="1"/>
        <v>130.40264105550796</v>
      </c>
      <c r="K13" s="26">
        <f t="shared" si="1"/>
        <v>131.32121994956077</v>
      </c>
      <c r="L13" s="26">
        <f t="shared" si="1"/>
        <v>132.85030539550365</v>
      </c>
      <c r="M13" s="26">
        <f t="shared" si="1"/>
        <v>135.54011400102729</v>
      </c>
      <c r="N13" s="26">
        <f t="shared" si="1"/>
        <v>138.59084900359284</v>
      </c>
    </row>
    <row r="14" spans="1:14" x14ac:dyDescent="0.25">
      <c r="A14" s="56" t="s">
        <v>38</v>
      </c>
      <c r="B14" s="18"/>
      <c r="C14" s="22">
        <v>62.965497063803419</v>
      </c>
      <c r="D14" s="22">
        <v>64.10686071355056</v>
      </c>
      <c r="E14" s="22">
        <v>64.772944084812266</v>
      </c>
      <c r="F14" s="22">
        <v>64.77913082198485</v>
      </c>
      <c r="G14" s="22">
        <v>65.133843222458125</v>
      </c>
      <c r="H14" s="22">
        <v>65.661222864093759</v>
      </c>
      <c r="I14" s="22">
        <v>65.738454308432367</v>
      </c>
      <c r="J14" s="22">
        <v>66.695695027343376</v>
      </c>
      <c r="K14" s="22">
        <v>66.777851434167246</v>
      </c>
      <c r="L14" s="22">
        <v>67.40696304250757</v>
      </c>
      <c r="M14" s="22">
        <v>68.534998430946388</v>
      </c>
      <c r="N14" s="22">
        <v>69.856163925949005</v>
      </c>
    </row>
    <row r="15" spans="1:14" x14ac:dyDescent="0.25">
      <c r="A15" s="57" t="s">
        <v>39</v>
      </c>
      <c r="B15" s="12"/>
      <c r="C15" s="23">
        <v>55.272194430177692</v>
      </c>
      <c r="D15" s="23">
        <v>57.897262050710992</v>
      </c>
      <c r="E15" s="23">
        <v>59.285331922633574</v>
      </c>
      <c r="F15" s="23">
        <v>60.05879079795843</v>
      </c>
      <c r="G15" s="23">
        <v>60.591822618466637</v>
      </c>
      <c r="H15" s="23">
        <v>61.761271604605405</v>
      </c>
      <c r="I15" s="23">
        <v>62.256315927469579</v>
      </c>
      <c r="J15" s="23">
        <v>63.706946028164573</v>
      </c>
      <c r="K15" s="23">
        <v>64.543368515393539</v>
      </c>
      <c r="L15" s="23">
        <v>65.443342352996098</v>
      </c>
      <c r="M15" s="23">
        <v>67.005115570080903</v>
      </c>
      <c r="N15" s="23">
        <v>68.734685077643817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58" t="s">
        <v>11</v>
      </c>
      <c r="B17" s="15"/>
      <c r="C17" s="32">
        <f>C10-C13</f>
        <v>28.563640398172538</v>
      </c>
      <c r="D17" s="32">
        <f t="shared" ref="D17:N17" si="2">D10-D13</f>
        <v>28.768574102233998</v>
      </c>
      <c r="E17" s="32">
        <f t="shared" si="2"/>
        <v>28.025148774433063</v>
      </c>
      <c r="F17" s="32">
        <f t="shared" si="2"/>
        <v>27.924680800665442</v>
      </c>
      <c r="G17" s="32">
        <f t="shared" si="2"/>
        <v>27.599511693181142</v>
      </c>
      <c r="H17" s="32">
        <f t="shared" si="2"/>
        <v>26.622292160607998</v>
      </c>
      <c r="I17" s="32">
        <f t="shared" si="2"/>
        <v>26.615140916478055</v>
      </c>
      <c r="J17" s="32">
        <f t="shared" si="2"/>
        <v>24.365053364154932</v>
      </c>
      <c r="K17" s="32">
        <f t="shared" si="2"/>
        <v>22.986741540449515</v>
      </c>
      <c r="L17" s="32">
        <f t="shared" si="2"/>
        <v>20.218647367283381</v>
      </c>
      <c r="M17" s="32">
        <f t="shared" si="2"/>
        <v>16.59069824757745</v>
      </c>
      <c r="N17" s="32">
        <f t="shared" si="2"/>
        <v>12.615137313756236</v>
      </c>
    </row>
    <row r="18" spans="1:14" x14ac:dyDescent="0.25">
      <c r="A18" s="57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40</v>
      </c>
      <c r="B19" s="67"/>
      <c r="C19" s="26">
        <f>SUM(C20:C21)</f>
        <v>573.37603843208808</v>
      </c>
      <c r="D19" s="26">
        <f t="shared" ref="D19:N19" si="3">SUM(D20:D21)</f>
        <v>572.83643843945833</v>
      </c>
      <c r="E19" s="26">
        <f t="shared" si="3"/>
        <v>572.26417497356465</v>
      </c>
      <c r="F19" s="26">
        <f t="shared" si="3"/>
        <v>575.81040032661258</v>
      </c>
      <c r="G19" s="26">
        <f t="shared" si="3"/>
        <v>578.72036000579988</v>
      </c>
      <c r="H19" s="26">
        <f t="shared" si="3"/>
        <v>579.18600752589464</v>
      </c>
      <c r="I19" s="26">
        <f t="shared" si="3"/>
        <v>575.77658341427491</v>
      </c>
      <c r="J19" s="26">
        <f t="shared" si="3"/>
        <v>574.72166987313813</v>
      </c>
      <c r="K19" s="26">
        <f t="shared" si="3"/>
        <v>573.98368524223315</v>
      </c>
      <c r="L19" s="26">
        <f t="shared" si="3"/>
        <v>573.34991255725322</v>
      </c>
      <c r="M19" s="26">
        <f t="shared" si="3"/>
        <v>573.06710786827614</v>
      </c>
      <c r="N19" s="26">
        <f t="shared" si="3"/>
        <v>573.75480947997949</v>
      </c>
    </row>
    <row r="20" spans="1:14" x14ac:dyDescent="0.25">
      <c r="A20" s="64" t="s">
        <v>41</v>
      </c>
      <c r="B20" s="64"/>
      <c r="C20" s="22">
        <v>285.78021655960305</v>
      </c>
      <c r="D20" s="22">
        <v>284.70476262041512</v>
      </c>
      <c r="E20" s="22">
        <v>285.69600858857336</v>
      </c>
      <c r="F20" s="22">
        <v>288.07291650647005</v>
      </c>
      <c r="G20" s="22">
        <v>290.0094623947511</v>
      </c>
      <c r="H20" s="22">
        <v>291.23676536681216</v>
      </c>
      <c r="I20" s="22">
        <v>289.53779963788435</v>
      </c>
      <c r="J20" s="22">
        <v>288.90131698713901</v>
      </c>
      <c r="K20" s="22">
        <v>289.11277771343731</v>
      </c>
      <c r="L20" s="22">
        <v>288.96746851778761</v>
      </c>
      <c r="M20" s="22">
        <v>288.68623774845338</v>
      </c>
      <c r="N20" s="22">
        <v>288.83493525208269</v>
      </c>
    </row>
    <row r="21" spans="1:14" x14ac:dyDescent="0.25">
      <c r="A21" s="27" t="s">
        <v>42</v>
      </c>
      <c r="B21" s="27"/>
      <c r="C21" s="29">
        <v>287.59582187248498</v>
      </c>
      <c r="D21" s="29">
        <v>288.13167581904321</v>
      </c>
      <c r="E21" s="29">
        <v>286.56816638499134</v>
      </c>
      <c r="F21" s="29">
        <v>287.73748382014253</v>
      </c>
      <c r="G21" s="29">
        <v>288.71089761104884</v>
      </c>
      <c r="H21" s="29">
        <v>287.94924215908247</v>
      </c>
      <c r="I21" s="29">
        <v>286.23878377639062</v>
      </c>
      <c r="J21" s="29">
        <v>285.82035288599911</v>
      </c>
      <c r="K21" s="29">
        <v>284.87090752879578</v>
      </c>
      <c r="L21" s="29">
        <v>284.38244403946555</v>
      </c>
      <c r="M21" s="29">
        <v>284.38087011982276</v>
      </c>
      <c r="N21" s="29">
        <v>284.91987422789674</v>
      </c>
    </row>
    <row r="22" spans="1:14" x14ac:dyDescent="0.25">
      <c r="A22" s="67" t="s">
        <v>45</v>
      </c>
      <c r="B22" s="67"/>
      <c r="C22" s="26">
        <f>SUM(C23:C24)</f>
        <v>489.31555962364007</v>
      </c>
      <c r="D22" s="26">
        <f t="shared" ref="D22:N22" si="4">SUM(D23:D24)</f>
        <v>490.60760746665903</v>
      </c>
      <c r="E22" s="26">
        <f t="shared" si="4"/>
        <v>491.38816866480329</v>
      </c>
      <c r="F22" s="26">
        <f t="shared" si="4"/>
        <v>488.08025299848646</v>
      </c>
      <c r="G22" s="26">
        <f t="shared" si="4"/>
        <v>485.53039288667031</v>
      </c>
      <c r="H22" s="26">
        <f t="shared" si="4"/>
        <v>484.31975205532729</v>
      </c>
      <c r="I22" s="26">
        <f t="shared" si="4"/>
        <v>487.52459295496863</v>
      </c>
      <c r="J22" s="26">
        <f t="shared" si="4"/>
        <v>489.52891158009857</v>
      </c>
      <c r="K22" s="26">
        <f t="shared" si="4"/>
        <v>489.15534084031174</v>
      </c>
      <c r="L22" s="26">
        <f t="shared" si="4"/>
        <v>489.17527513726282</v>
      </c>
      <c r="M22" s="26">
        <f t="shared" si="4"/>
        <v>491.32649700228433</v>
      </c>
      <c r="N22" s="26">
        <f t="shared" si="4"/>
        <v>491.55172544727344</v>
      </c>
    </row>
    <row r="23" spans="1:14" x14ac:dyDescent="0.25">
      <c r="A23" s="64" t="s">
        <v>43</v>
      </c>
      <c r="B23" s="64"/>
      <c r="C23" s="23">
        <v>246.46707545244786</v>
      </c>
      <c r="D23" s="22">
        <v>248.20900103211611</v>
      </c>
      <c r="E23" s="22">
        <v>247.26613863192659</v>
      </c>
      <c r="F23" s="22">
        <v>244.66545250962074</v>
      </c>
      <c r="G23" s="22">
        <v>243.16671084043048</v>
      </c>
      <c r="H23" s="22">
        <v>241.41443460564352</v>
      </c>
      <c r="I23" s="22">
        <v>243.62078313125298</v>
      </c>
      <c r="J23" s="22">
        <v>244.69885950183698</v>
      </c>
      <c r="K23" s="22">
        <v>243.58461564931636</v>
      </c>
      <c r="L23" s="22">
        <v>243.08094514219351</v>
      </c>
      <c r="M23" s="22">
        <v>244.68033011236707</v>
      </c>
      <c r="N23" s="22">
        <v>244.72703721595542</v>
      </c>
    </row>
    <row r="24" spans="1:14" x14ac:dyDescent="0.25">
      <c r="A24" s="57" t="s">
        <v>44</v>
      </c>
      <c r="B24" s="57"/>
      <c r="C24" s="23">
        <v>242.84848417119218</v>
      </c>
      <c r="D24" s="23">
        <v>242.3986064345429</v>
      </c>
      <c r="E24" s="23">
        <v>244.12203003287672</v>
      </c>
      <c r="F24" s="23">
        <v>243.41480048886572</v>
      </c>
      <c r="G24" s="23">
        <v>242.36368204623983</v>
      </c>
      <c r="H24" s="23">
        <v>242.90531744968376</v>
      </c>
      <c r="I24" s="23">
        <v>243.90380982371562</v>
      </c>
      <c r="J24" s="23">
        <v>244.83005207826162</v>
      </c>
      <c r="K24" s="23">
        <v>245.57072519099538</v>
      </c>
      <c r="L24" s="23">
        <v>246.09432999506927</v>
      </c>
      <c r="M24" s="23">
        <v>246.64616688991723</v>
      </c>
      <c r="N24" s="23">
        <v>246.82468823131802</v>
      </c>
    </row>
    <row r="25" spans="1:14" x14ac:dyDescent="0.25">
      <c r="A25" s="57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12</v>
      </c>
      <c r="B26" s="66"/>
      <c r="C26" s="32">
        <f>C19-C22</f>
        <v>84.060478808448011</v>
      </c>
      <c r="D26" s="32">
        <f t="shared" ref="D26:N26" si="5">D19-D22</f>
        <v>82.228830972799301</v>
      </c>
      <c r="E26" s="32">
        <f t="shared" si="5"/>
        <v>80.876006308761362</v>
      </c>
      <c r="F26" s="32">
        <f t="shared" si="5"/>
        <v>87.730147328126122</v>
      </c>
      <c r="G26" s="32">
        <f t="shared" si="5"/>
        <v>93.189967119129562</v>
      </c>
      <c r="H26" s="32">
        <f t="shared" si="5"/>
        <v>94.866255470567353</v>
      </c>
      <c r="I26" s="32">
        <f t="shared" si="5"/>
        <v>88.251990459306285</v>
      </c>
      <c r="J26" s="32">
        <f t="shared" si="5"/>
        <v>85.19275829303956</v>
      </c>
      <c r="K26" s="32">
        <f t="shared" si="5"/>
        <v>84.828344401921413</v>
      </c>
      <c r="L26" s="32">
        <f t="shared" si="5"/>
        <v>84.174637419990404</v>
      </c>
      <c r="M26" s="32">
        <f t="shared" si="5"/>
        <v>81.740610865991812</v>
      </c>
      <c r="N26" s="32">
        <f t="shared" si="5"/>
        <v>82.203084032706045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29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13</v>
      </c>
      <c r="B30" s="66"/>
      <c r="C30" s="32">
        <f>C17+C26+C28</f>
        <v>112.62411920662055</v>
      </c>
      <c r="D30" s="32">
        <f t="shared" ref="D30:N30" si="6">D17+D26+D28</f>
        <v>110.9974050750333</v>
      </c>
      <c r="E30" s="32">
        <f t="shared" si="6"/>
        <v>108.90115508319442</v>
      </c>
      <c r="F30" s="32">
        <f t="shared" si="6"/>
        <v>115.65482812879156</v>
      </c>
      <c r="G30" s="32">
        <f t="shared" si="6"/>
        <v>120.7894788123107</v>
      </c>
      <c r="H30" s="32">
        <f t="shared" si="6"/>
        <v>121.48854763117535</v>
      </c>
      <c r="I30" s="32">
        <f t="shared" si="6"/>
        <v>114.86713137578434</v>
      </c>
      <c r="J30" s="32">
        <f t="shared" si="6"/>
        <v>109.55781165719449</v>
      </c>
      <c r="K30" s="32">
        <f t="shared" si="6"/>
        <v>107.81508594237093</v>
      </c>
      <c r="L30" s="32">
        <f t="shared" si="6"/>
        <v>104.39328478727379</v>
      </c>
      <c r="M30" s="32">
        <f t="shared" si="6"/>
        <v>98.331309113569262</v>
      </c>
      <c r="N30" s="32">
        <f t="shared" si="6"/>
        <v>94.818221346462281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14</v>
      </c>
      <c r="B32" s="63"/>
      <c r="C32" s="21">
        <v>13110.624119206621</v>
      </c>
      <c r="D32" s="21">
        <v>13221.621524281652</v>
      </c>
      <c r="E32" s="21">
        <v>13330.522679364849</v>
      </c>
      <c r="F32" s="21">
        <v>13446.177507493639</v>
      </c>
      <c r="G32" s="21">
        <v>13566.96698630595</v>
      </c>
      <c r="H32" s="21">
        <v>13688.455533937124</v>
      </c>
      <c r="I32" s="21">
        <v>13803.32266531291</v>
      </c>
      <c r="J32" s="21">
        <v>13912.880476970106</v>
      </c>
      <c r="K32" s="21">
        <v>14020.695562912475</v>
      </c>
      <c r="L32" s="21">
        <v>14125.088847699746</v>
      </c>
      <c r="M32" s="21">
        <v>14223.420156813319</v>
      </c>
      <c r="N32" s="21">
        <v>14318.23837815978</v>
      </c>
    </row>
    <row r="33" spans="1:14" ht="16.5" thickTop="1" thickBot="1" x14ac:dyDescent="0.3">
      <c r="A33" s="57"/>
      <c r="B33" s="57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15</v>
      </c>
      <c r="B34" s="38"/>
      <c r="C34" s="39">
        <f>(C32/C8)-1</f>
        <v>8.6647268200201744E-3</v>
      </c>
      <c r="D34" s="39">
        <f t="shared" ref="D34:N34" si="7">(D32/D8)-1</f>
        <v>8.4662182414660947E-3</v>
      </c>
      <c r="E34" s="39">
        <f t="shared" si="7"/>
        <v>8.236596009286723E-3</v>
      </c>
      <c r="F34" s="39">
        <f t="shared" si="7"/>
        <v>8.6759409897572137E-3</v>
      </c>
      <c r="G34" s="39">
        <f t="shared" si="7"/>
        <v>8.9831834173685898E-3</v>
      </c>
      <c r="H34" s="39">
        <f t="shared" si="7"/>
        <v>8.9547315736671074E-3</v>
      </c>
      <c r="I34" s="39">
        <f t="shared" si="7"/>
        <v>8.3915333684652094E-3</v>
      </c>
      <c r="J34" s="39">
        <f t="shared" si="7"/>
        <v>7.9370608304700774E-3</v>
      </c>
      <c r="K34" s="39">
        <f t="shared" si="7"/>
        <v>7.7493000907207232E-3</v>
      </c>
      <c r="L34" s="39">
        <f t="shared" si="7"/>
        <v>7.4456566237277588E-3</v>
      </c>
      <c r="M34" s="39">
        <f t="shared" si="7"/>
        <v>6.9614648214821884E-3</v>
      </c>
      <c r="N34" s="39">
        <f t="shared" si="7"/>
        <v>6.6663446837040841E-3</v>
      </c>
    </row>
    <row r="35" spans="1:14" ht="15.75" thickBot="1" x14ac:dyDescent="0.3">
      <c r="A35" s="40" t="s">
        <v>16</v>
      </c>
      <c r="B35" s="41"/>
      <c r="C35" s="42">
        <f>(C32/$C$8)-1</f>
        <v>8.6647268200201744E-3</v>
      </c>
      <c r="D35" s="42">
        <f t="shared" ref="D35:N35" si="8">(D32/$C$8)-1</f>
        <v>1.7204302529747029E-2</v>
      </c>
      <c r="E35" s="42">
        <f t="shared" si="8"/>
        <v>2.5582603428592865E-2</v>
      </c>
      <c r="F35" s="42">
        <f t="shared" si="8"/>
        <v>3.4480497576060865E-2</v>
      </c>
      <c r="G35" s="42">
        <f t="shared" si="8"/>
        <v>4.3773425627477325E-2</v>
      </c>
      <c r="H35" s="42">
        <f t="shared" si="8"/>
        <v>5.312013647769831E-2</v>
      </c>
      <c r="I35" s="42">
        <f t="shared" si="8"/>
        <v>6.1957429243953754E-2</v>
      </c>
      <c r="J35" s="42">
        <f t="shared" si="8"/>
        <v>7.0386249959232705E-2</v>
      </c>
      <c r="K35" s="42">
        <f t="shared" si="8"/>
        <v>7.8680994223147893E-2</v>
      </c>
      <c r="L35" s="42">
        <f t="shared" si="8"/>
        <v>8.6712482512674827E-2</v>
      </c>
      <c r="M35" s="42">
        <f t="shared" si="8"/>
        <v>9.4277593230752466E-2</v>
      </c>
      <c r="N35" s="42">
        <f t="shared" si="8"/>
        <v>0.10157242484688256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30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17</v>
      </c>
      <c r="D39" s="36" t="s">
        <v>18</v>
      </c>
      <c r="E39" s="36" t="s">
        <v>19</v>
      </c>
      <c r="F39" s="36" t="s">
        <v>20</v>
      </c>
      <c r="G39" s="36" t="s">
        <v>21</v>
      </c>
      <c r="H39" s="36" t="s">
        <v>22</v>
      </c>
      <c r="I39" s="36" t="s">
        <v>23</v>
      </c>
      <c r="J39" s="36" t="s">
        <v>24</v>
      </c>
      <c r="K39" s="36" t="s">
        <v>25</v>
      </c>
      <c r="L39" s="36" t="s">
        <v>26</v>
      </c>
      <c r="M39" s="36" t="s">
        <v>27</v>
      </c>
      <c r="N39" s="36" t="s">
        <v>28</v>
      </c>
    </row>
    <row r="41" spans="1:14" x14ac:dyDescent="0.25">
      <c r="A41" s="46" t="s">
        <v>31</v>
      </c>
      <c r="B41" s="46"/>
      <c r="C41" s="47">
        <v>1.8822886756922346</v>
      </c>
      <c r="D41" s="47">
        <v>1.8989470460564408</v>
      </c>
      <c r="E41" s="47">
        <v>1.8899777539007676</v>
      </c>
      <c r="F41" s="47">
        <v>1.8827085653149429</v>
      </c>
      <c r="G41" s="47">
        <v>1.8810047044055302</v>
      </c>
      <c r="H41" s="47">
        <v>1.8859095586937991</v>
      </c>
      <c r="I41" s="47">
        <v>1.8926986883635653</v>
      </c>
      <c r="J41" s="47">
        <v>1.9030517557827</v>
      </c>
      <c r="K41" s="47">
        <v>1.9104187070458825</v>
      </c>
      <c r="L41" s="47">
        <v>1.9121522003106914</v>
      </c>
      <c r="M41" s="47">
        <v>1.9210480644995744</v>
      </c>
      <c r="N41" s="47">
        <v>1.930318996105149</v>
      </c>
    </row>
    <row r="43" spans="1:14" x14ac:dyDescent="0.25">
      <c r="A43" s="48" t="s">
        <v>32</v>
      </c>
      <c r="B43" s="48"/>
      <c r="C43" s="49">
        <v>91.982133159073811</v>
      </c>
      <c r="D43" s="49">
        <v>93.826382811558076</v>
      </c>
      <c r="E43" s="49">
        <v>94.172036480667401</v>
      </c>
      <c r="F43" s="49">
        <v>93.180334863479956</v>
      </c>
      <c r="G43" s="49">
        <v>92.528492387361723</v>
      </c>
      <c r="H43" s="49">
        <v>92.08780013789017</v>
      </c>
      <c r="I43" s="49">
        <v>90.979730388449482</v>
      </c>
      <c r="J43" s="49">
        <v>90.944783266820892</v>
      </c>
      <c r="K43" s="49">
        <v>89.807419445203919</v>
      </c>
      <c r="L43" s="49">
        <v>89.132815609949873</v>
      </c>
      <c r="M43" s="49">
        <v>89.160511567156433</v>
      </c>
      <c r="N43" s="49">
        <v>89.325506905809178</v>
      </c>
    </row>
    <row r="44" spans="1:14" x14ac:dyDescent="0.25">
      <c r="A44" s="19" t="s">
        <v>48</v>
      </c>
      <c r="B44" s="19"/>
      <c r="C44" s="50">
        <v>92.959487176123446</v>
      </c>
      <c r="D44" s="50">
        <v>93.826382811558105</v>
      </c>
      <c r="E44" s="50">
        <v>93.999069842245078</v>
      </c>
      <c r="F44" s="50">
        <v>92.843507530200071</v>
      </c>
      <c r="G44" s="50">
        <v>92.04571044274509</v>
      </c>
      <c r="H44" s="50">
        <v>91.436346268757944</v>
      </c>
      <c r="I44" s="50">
        <v>90.184309446425132</v>
      </c>
      <c r="J44" s="50">
        <v>90.018951657557622</v>
      </c>
      <c r="K44" s="50">
        <v>88.751839386597965</v>
      </c>
      <c r="L44" s="50">
        <v>87.967797387675446</v>
      </c>
      <c r="M44" s="50">
        <v>87.876427319203913</v>
      </c>
      <c r="N44" s="50">
        <v>87.930129375989111</v>
      </c>
    </row>
    <row r="45" spans="1:14" x14ac:dyDescent="0.25">
      <c r="A45" s="51" t="s">
        <v>49</v>
      </c>
      <c r="B45" s="51"/>
      <c r="C45" s="52">
        <v>90.893486672962638</v>
      </c>
      <c r="D45" s="52">
        <v>93.826382811558062</v>
      </c>
      <c r="E45" s="52">
        <v>94.361742504958656</v>
      </c>
      <c r="F45" s="52">
        <v>93.546385639968818</v>
      </c>
      <c r="G45" s="52">
        <v>93.053144234307126</v>
      </c>
      <c r="H45" s="52">
        <v>92.790648686858901</v>
      </c>
      <c r="I45" s="52">
        <v>91.835014504957385</v>
      </c>
      <c r="J45" s="52">
        <v>91.934676652456304</v>
      </c>
      <c r="K45" s="52">
        <v>90.92630109940967</v>
      </c>
      <c r="L45" s="52">
        <v>90.36549726367231</v>
      </c>
      <c r="M45" s="52">
        <v>90.513325584936666</v>
      </c>
      <c r="N45" s="52">
        <v>90.789772050685428</v>
      </c>
    </row>
    <row r="47" spans="1:14" x14ac:dyDescent="0.25">
      <c r="A47" s="48" t="s">
        <v>33</v>
      </c>
      <c r="B47" s="48"/>
      <c r="C47" s="49">
        <v>80.436154298781844</v>
      </c>
      <c r="D47" s="49">
        <v>80.195469529765134</v>
      </c>
      <c r="E47" s="49">
        <v>80.156945707823098</v>
      </c>
      <c r="F47" s="49">
        <v>80.291625311070717</v>
      </c>
      <c r="G47" s="49">
        <v>80.37156078907833</v>
      </c>
      <c r="H47" s="49">
        <v>80.425957081453575</v>
      </c>
      <c r="I47" s="49">
        <v>80.566263358038242</v>
      </c>
      <c r="J47" s="49">
        <v>80.565767786802141</v>
      </c>
      <c r="K47" s="49">
        <v>80.714739379519656</v>
      </c>
      <c r="L47" s="49">
        <v>80.801987257348486</v>
      </c>
      <c r="M47" s="49">
        <v>80.801903718307727</v>
      </c>
      <c r="N47" s="49">
        <v>80.779772467373078</v>
      </c>
    </row>
    <row r="48" spans="1:14" x14ac:dyDescent="0.25">
      <c r="A48" s="19" t="s">
        <v>46</v>
      </c>
      <c r="B48" s="19"/>
      <c r="C48" s="50">
        <v>78.349612307946231</v>
      </c>
      <c r="D48" s="50">
        <v>78.229919534780606</v>
      </c>
      <c r="E48" s="50">
        <v>78.205323137860219</v>
      </c>
      <c r="F48" s="50">
        <v>78.36271194299924</v>
      </c>
      <c r="G48" s="50">
        <v>78.47045923573441</v>
      </c>
      <c r="H48" s="50">
        <v>78.549160924542178</v>
      </c>
      <c r="I48" s="50">
        <v>78.71807327793438</v>
      </c>
      <c r="J48" s="50">
        <v>78.737983242620729</v>
      </c>
      <c r="K48" s="50">
        <v>78.911390314437284</v>
      </c>
      <c r="L48" s="50">
        <v>79.020223003620302</v>
      </c>
      <c r="M48" s="50">
        <v>79.033186996455555</v>
      </c>
      <c r="N48" s="50">
        <v>79.021239605825642</v>
      </c>
    </row>
    <row r="49" spans="1:14" x14ac:dyDescent="0.25">
      <c r="A49" s="51" t="s">
        <v>47</v>
      </c>
      <c r="B49" s="51"/>
      <c r="C49" s="52">
        <v>82.470069145557687</v>
      </c>
      <c r="D49" s="52">
        <v>82.109596553613727</v>
      </c>
      <c r="E49" s="52">
        <v>82.045238373740801</v>
      </c>
      <c r="F49" s="52">
        <v>82.144515648519146</v>
      </c>
      <c r="G49" s="52">
        <v>82.204724892007675</v>
      </c>
      <c r="H49" s="52">
        <v>82.238133297830146</v>
      </c>
      <c r="I49" s="52">
        <v>82.355368416246506</v>
      </c>
      <c r="J49" s="52">
        <v>82.345480164564592</v>
      </c>
      <c r="K49" s="52">
        <v>82.472115577744617</v>
      </c>
      <c r="L49" s="52">
        <v>82.545704817117013</v>
      </c>
      <c r="M49" s="52">
        <v>82.53265976995948</v>
      </c>
      <c r="N49" s="52">
        <v>82.501845564410402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50</v>
      </c>
    </row>
    <row r="53" spans="1:14" x14ac:dyDescent="0.25">
      <c r="A53" s="54" t="s">
        <v>51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8794D-4A37-43E6-8B33-B6B48E4A0156}">
  <dimension ref="A1:N53"/>
  <sheetViews>
    <sheetView zoomScaleNormal="100"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9</v>
      </c>
      <c r="B1" s="60"/>
      <c r="C1" s="60"/>
      <c r="D1" s="60"/>
      <c r="E1" s="60"/>
    </row>
    <row r="2" spans="1:14" x14ac:dyDescent="0.25">
      <c r="A2" s="61" t="s">
        <v>105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8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36" t="s">
        <v>26</v>
      </c>
      <c r="M6" s="36" t="s">
        <v>27</v>
      </c>
      <c r="N6" s="36" t="s">
        <v>28</v>
      </c>
    </row>
    <row r="7" spans="1:14" ht="15.75" thickBot="1" x14ac:dyDescent="0.3"/>
    <row r="8" spans="1:14" ht="16.5" thickTop="1" thickBot="1" x14ac:dyDescent="0.3">
      <c r="A8" s="63" t="s">
        <v>10</v>
      </c>
      <c r="B8" s="63"/>
      <c r="C8" s="21">
        <v>14418</v>
      </c>
      <c r="D8" s="21">
        <v>14371.112949097791</v>
      </c>
      <c r="E8" s="21">
        <v>14315.261403315524</v>
      </c>
      <c r="F8" s="21">
        <v>14251.823245342399</v>
      </c>
      <c r="G8" s="21">
        <v>14190.459029843507</v>
      </c>
      <c r="H8" s="21">
        <v>14129.679061415205</v>
      </c>
      <c r="I8" s="21">
        <v>14063.67534411355</v>
      </c>
      <c r="J8" s="21">
        <v>13987.079096181305</v>
      </c>
      <c r="K8" s="21">
        <v>13901.668179936562</v>
      </c>
      <c r="L8" s="21">
        <v>13810.34822568319</v>
      </c>
      <c r="M8" s="21">
        <v>13712.146246931026</v>
      </c>
      <c r="N8" s="21">
        <v>13605.814507663132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59" t="s">
        <v>34</v>
      </c>
      <c r="B10" s="25"/>
      <c r="C10" s="26">
        <f>SUM(C11:C12)</f>
        <v>108.33546510220042</v>
      </c>
      <c r="D10" s="26">
        <f t="shared" ref="D10:N10" si="0">SUM(D11:D12)</f>
        <v>107.45759048260727</v>
      </c>
      <c r="E10" s="26">
        <f t="shared" si="0"/>
        <v>104.86182975798293</v>
      </c>
      <c r="F10" s="26">
        <f t="shared" si="0"/>
        <v>101.97217002362902</v>
      </c>
      <c r="G10" s="26">
        <f t="shared" si="0"/>
        <v>99.463616806085383</v>
      </c>
      <c r="H10" s="26">
        <f t="shared" si="0"/>
        <v>97.206754131801361</v>
      </c>
      <c r="I10" s="26">
        <f t="shared" si="0"/>
        <v>95.058258302179937</v>
      </c>
      <c r="J10" s="26">
        <f t="shared" si="0"/>
        <v>92.94709158361745</v>
      </c>
      <c r="K10" s="26">
        <f t="shared" si="0"/>
        <v>90.522791443533833</v>
      </c>
      <c r="L10" s="26">
        <f t="shared" si="0"/>
        <v>87.767841760645979</v>
      </c>
      <c r="M10" s="26">
        <f t="shared" si="0"/>
        <v>85.195261422728464</v>
      </c>
      <c r="N10" s="26">
        <f t="shared" si="0"/>
        <v>82.652283033884117</v>
      </c>
    </row>
    <row r="11" spans="1:14" x14ac:dyDescent="0.25">
      <c r="A11" s="56" t="s">
        <v>35</v>
      </c>
      <c r="B11" s="18"/>
      <c r="C11" s="22">
        <v>55.582640184988598</v>
      </c>
      <c r="D11" s="22">
        <v>55.081903219097029</v>
      </c>
      <c r="E11" s="22">
        <v>53.722720759858284</v>
      </c>
      <c r="F11" s="22">
        <v>52.417485579564151</v>
      </c>
      <c r="G11" s="22">
        <v>50.902201979340866</v>
      </c>
      <c r="H11" s="22">
        <v>49.772664405096371</v>
      </c>
      <c r="I11" s="22">
        <v>48.754698959981901</v>
      </c>
      <c r="J11" s="22">
        <v>47.619880726422686</v>
      </c>
      <c r="K11" s="22">
        <v>46.384187563583829</v>
      </c>
      <c r="L11" s="22">
        <v>44.982369453855902</v>
      </c>
      <c r="M11" s="22">
        <v>43.598894608497332</v>
      </c>
      <c r="N11" s="22">
        <v>42.249821832304178</v>
      </c>
    </row>
    <row r="12" spans="1:14" x14ac:dyDescent="0.25">
      <c r="A12" s="27" t="s">
        <v>36</v>
      </c>
      <c r="B12" s="28"/>
      <c r="C12" s="29">
        <v>52.752824917211818</v>
      </c>
      <c r="D12" s="29">
        <v>52.375687263510244</v>
      </c>
      <c r="E12" s="29">
        <v>51.139108998124648</v>
      </c>
      <c r="F12" s="29">
        <v>49.554684444064868</v>
      </c>
      <c r="G12" s="29">
        <v>48.561414826744517</v>
      </c>
      <c r="H12" s="29">
        <v>47.43408972670499</v>
      </c>
      <c r="I12" s="29">
        <v>46.303559342198035</v>
      </c>
      <c r="J12" s="29">
        <v>45.327210857194764</v>
      </c>
      <c r="K12" s="29">
        <v>44.138603879950004</v>
      </c>
      <c r="L12" s="29">
        <v>42.785472306790076</v>
      </c>
      <c r="M12" s="29">
        <v>41.596366814231132</v>
      </c>
      <c r="N12" s="29">
        <v>40.402461201579939</v>
      </c>
    </row>
    <row r="13" spans="1:14" x14ac:dyDescent="0.25">
      <c r="A13" s="59" t="s">
        <v>37</v>
      </c>
      <c r="B13" s="18"/>
      <c r="C13" s="26">
        <f>SUM(C14:C15)</f>
        <v>140.08405040115133</v>
      </c>
      <c r="D13" s="26">
        <f t="shared" ref="D13:N13" si="1">SUM(D14:D15)</f>
        <v>147.11658942345477</v>
      </c>
      <c r="E13" s="26">
        <f t="shared" si="1"/>
        <v>151.58416095054122</v>
      </c>
      <c r="F13" s="26">
        <f t="shared" si="1"/>
        <v>154.03535148522212</v>
      </c>
      <c r="G13" s="26">
        <f t="shared" si="1"/>
        <v>157.00737079122078</v>
      </c>
      <c r="H13" s="26">
        <f t="shared" si="1"/>
        <v>160.90813300059614</v>
      </c>
      <c r="I13" s="26">
        <f t="shared" si="1"/>
        <v>163.02106329308498</v>
      </c>
      <c r="J13" s="26">
        <f t="shared" si="1"/>
        <v>167.27064684984535</v>
      </c>
      <c r="K13" s="26">
        <f t="shared" si="1"/>
        <v>169.39473310151052</v>
      </c>
      <c r="L13" s="26">
        <f t="shared" si="1"/>
        <v>172.09361621945135</v>
      </c>
      <c r="M13" s="26">
        <f t="shared" si="1"/>
        <v>176.09577827316434</v>
      </c>
      <c r="N13" s="26">
        <f t="shared" si="1"/>
        <v>180.70266779882138</v>
      </c>
    </row>
    <row r="14" spans="1:14" x14ac:dyDescent="0.25">
      <c r="A14" s="56" t="s">
        <v>38</v>
      </c>
      <c r="B14" s="18"/>
      <c r="C14" s="22">
        <v>68.365535569966866</v>
      </c>
      <c r="D14" s="22">
        <v>71.515580670260192</v>
      </c>
      <c r="E14" s="22">
        <v>73.95411132388368</v>
      </c>
      <c r="F14" s="22">
        <v>75.340308245545344</v>
      </c>
      <c r="G14" s="22">
        <v>76.946891088483213</v>
      </c>
      <c r="H14" s="22">
        <v>78.787684431937421</v>
      </c>
      <c r="I14" s="22">
        <v>80.069977107997204</v>
      </c>
      <c r="J14" s="22">
        <v>82.247989749690603</v>
      </c>
      <c r="K14" s="22">
        <v>83.201510528275918</v>
      </c>
      <c r="L14" s="22">
        <v>84.699546484206081</v>
      </c>
      <c r="M14" s="22">
        <v>86.758533746660731</v>
      </c>
      <c r="N14" s="22">
        <v>88.973500005610489</v>
      </c>
    </row>
    <row r="15" spans="1:14" x14ac:dyDescent="0.25">
      <c r="A15" s="57" t="s">
        <v>39</v>
      </c>
      <c r="B15" s="12"/>
      <c r="C15" s="23">
        <v>71.718514831184478</v>
      </c>
      <c r="D15" s="23">
        <v>75.601008753194577</v>
      </c>
      <c r="E15" s="23">
        <v>77.630049626657552</v>
      </c>
      <c r="F15" s="23">
        <v>78.695043239676792</v>
      </c>
      <c r="G15" s="23">
        <v>80.060479702737567</v>
      </c>
      <c r="H15" s="23">
        <v>82.120448568658716</v>
      </c>
      <c r="I15" s="23">
        <v>82.95108618508776</v>
      </c>
      <c r="J15" s="23">
        <v>85.022657100154746</v>
      </c>
      <c r="K15" s="23">
        <v>86.193222573234607</v>
      </c>
      <c r="L15" s="23">
        <v>87.394069735245282</v>
      </c>
      <c r="M15" s="23">
        <v>89.337244526503625</v>
      </c>
      <c r="N15" s="23">
        <v>91.729167793210877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58" t="s">
        <v>11</v>
      </c>
      <c r="B17" s="15"/>
      <c r="C17" s="32">
        <f>C10-C13</f>
        <v>-31.748585298950914</v>
      </c>
      <c r="D17" s="32">
        <f t="shared" ref="D17:N17" si="2">D10-D13</f>
        <v>-39.658998940847496</v>
      </c>
      <c r="E17" s="32">
        <f t="shared" si="2"/>
        <v>-46.722331192558286</v>
      </c>
      <c r="F17" s="32">
        <f t="shared" si="2"/>
        <v>-52.063181461593103</v>
      </c>
      <c r="G17" s="32">
        <f t="shared" si="2"/>
        <v>-57.543753985135396</v>
      </c>
      <c r="H17" s="32">
        <f t="shared" si="2"/>
        <v>-63.701378868794777</v>
      </c>
      <c r="I17" s="32">
        <f t="shared" si="2"/>
        <v>-67.962804990905042</v>
      </c>
      <c r="J17" s="32">
        <f t="shared" si="2"/>
        <v>-74.323555266227899</v>
      </c>
      <c r="K17" s="32">
        <f t="shared" si="2"/>
        <v>-78.871941657976691</v>
      </c>
      <c r="L17" s="32">
        <f t="shared" si="2"/>
        <v>-84.32577445880537</v>
      </c>
      <c r="M17" s="32">
        <f t="shared" si="2"/>
        <v>-90.900516850435878</v>
      </c>
      <c r="N17" s="32">
        <f t="shared" si="2"/>
        <v>-98.050384764937263</v>
      </c>
    </row>
    <row r="18" spans="1:14" x14ac:dyDescent="0.25">
      <c r="A18" s="57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40</v>
      </c>
      <c r="B19" s="67"/>
      <c r="C19" s="26">
        <f>SUM(C20:C21)</f>
        <v>559.86516969087052</v>
      </c>
      <c r="D19" s="26">
        <f t="shared" ref="D19:N19" si="3">SUM(D20:D21)</f>
        <v>559.76171223472988</v>
      </c>
      <c r="E19" s="26">
        <f t="shared" si="3"/>
        <v>559.21115414660346</v>
      </c>
      <c r="F19" s="26">
        <f t="shared" si="3"/>
        <v>562.30799627889905</v>
      </c>
      <c r="G19" s="26">
        <f t="shared" si="3"/>
        <v>565.43270110255912</v>
      </c>
      <c r="H19" s="26">
        <f t="shared" si="3"/>
        <v>566.37769577139989</v>
      </c>
      <c r="I19" s="26">
        <f t="shared" si="3"/>
        <v>563.71779061845825</v>
      </c>
      <c r="J19" s="26">
        <f t="shared" si="3"/>
        <v>562.51551499528273</v>
      </c>
      <c r="K19" s="26">
        <f t="shared" si="3"/>
        <v>561.75532419713954</v>
      </c>
      <c r="L19" s="26">
        <f t="shared" si="3"/>
        <v>561.20056897865777</v>
      </c>
      <c r="M19" s="26">
        <f t="shared" si="3"/>
        <v>560.13235749829596</v>
      </c>
      <c r="N19" s="26">
        <f t="shared" si="3"/>
        <v>560.69086810014255</v>
      </c>
    </row>
    <row r="20" spans="1:14" x14ac:dyDescent="0.25">
      <c r="A20" s="64" t="s">
        <v>41</v>
      </c>
      <c r="B20" s="64"/>
      <c r="C20" s="22">
        <v>279.58384326620387</v>
      </c>
      <c r="D20" s="22">
        <v>278.13983010202611</v>
      </c>
      <c r="E20" s="22">
        <v>279.2700052069772</v>
      </c>
      <c r="F20" s="22">
        <v>281.58540422293544</v>
      </c>
      <c r="G20" s="22">
        <v>283.4243331197257</v>
      </c>
      <c r="H20" s="22">
        <v>284.99654111000092</v>
      </c>
      <c r="I20" s="22">
        <v>283.22302710190132</v>
      </c>
      <c r="J20" s="22">
        <v>282.47003019305424</v>
      </c>
      <c r="K20" s="22">
        <v>282.84271303512293</v>
      </c>
      <c r="L20" s="22">
        <v>282.74017058185547</v>
      </c>
      <c r="M20" s="22">
        <v>281.88674021150098</v>
      </c>
      <c r="N20" s="22">
        <v>282.25176202473898</v>
      </c>
    </row>
    <row r="21" spans="1:14" x14ac:dyDescent="0.25">
      <c r="A21" s="27" t="s">
        <v>42</v>
      </c>
      <c r="B21" s="27"/>
      <c r="C21" s="29">
        <v>280.28132642466659</v>
      </c>
      <c r="D21" s="29">
        <v>281.62188213270372</v>
      </c>
      <c r="E21" s="29">
        <v>279.94114893962626</v>
      </c>
      <c r="F21" s="29">
        <v>280.72259205596367</v>
      </c>
      <c r="G21" s="29">
        <v>282.00836798283348</v>
      </c>
      <c r="H21" s="29">
        <v>281.38115466139891</v>
      </c>
      <c r="I21" s="29">
        <v>280.49476351655693</v>
      </c>
      <c r="J21" s="29">
        <v>280.04548480222843</v>
      </c>
      <c r="K21" s="29">
        <v>278.91261116201667</v>
      </c>
      <c r="L21" s="29">
        <v>278.4603983968023</v>
      </c>
      <c r="M21" s="29">
        <v>278.24561728679492</v>
      </c>
      <c r="N21" s="29">
        <v>278.43910607540352</v>
      </c>
    </row>
    <row r="22" spans="1:14" x14ac:dyDescent="0.25">
      <c r="A22" s="67" t="s">
        <v>45</v>
      </c>
      <c r="B22" s="67"/>
      <c r="C22" s="26">
        <f>SUM(C23:C24)</f>
        <v>575.00363529412903</v>
      </c>
      <c r="D22" s="26">
        <f t="shared" ref="D22:N22" si="4">SUM(D23:D24)</f>
        <v>575.95425907614731</v>
      </c>
      <c r="E22" s="26">
        <f t="shared" si="4"/>
        <v>575.92698092717387</v>
      </c>
      <c r="F22" s="26">
        <f t="shared" si="4"/>
        <v>571.60903031619875</v>
      </c>
      <c r="G22" s="26">
        <f t="shared" si="4"/>
        <v>568.66891554572157</v>
      </c>
      <c r="H22" s="26">
        <f t="shared" si="4"/>
        <v>568.68003420426589</v>
      </c>
      <c r="I22" s="26">
        <f t="shared" si="4"/>
        <v>572.35123355979397</v>
      </c>
      <c r="J22" s="26">
        <f t="shared" si="4"/>
        <v>573.60287597379568</v>
      </c>
      <c r="K22" s="26">
        <f t="shared" si="4"/>
        <v>574.20333679253918</v>
      </c>
      <c r="L22" s="26">
        <f t="shared" si="4"/>
        <v>575.07677327201611</v>
      </c>
      <c r="M22" s="26">
        <f t="shared" si="4"/>
        <v>575.56357991575578</v>
      </c>
      <c r="N22" s="26">
        <f t="shared" si="4"/>
        <v>575.01660858403056</v>
      </c>
    </row>
    <row r="23" spans="1:14" x14ac:dyDescent="0.25">
      <c r="A23" s="64" t="s">
        <v>43</v>
      </c>
      <c r="B23" s="64"/>
      <c r="C23" s="23">
        <v>287.78214144252365</v>
      </c>
      <c r="D23" s="22">
        <v>289.35027896921918</v>
      </c>
      <c r="E23" s="22">
        <v>287.90437549797701</v>
      </c>
      <c r="F23" s="22">
        <v>285.3994598152218</v>
      </c>
      <c r="G23" s="22">
        <v>282.92672233049916</v>
      </c>
      <c r="H23" s="22">
        <v>281.91965389214448</v>
      </c>
      <c r="I23" s="22">
        <v>284.11841144075458</v>
      </c>
      <c r="J23" s="22">
        <v>284.95543076742712</v>
      </c>
      <c r="K23" s="22">
        <v>284.45640135306047</v>
      </c>
      <c r="L23" s="22">
        <v>284.45961170036156</v>
      </c>
      <c r="M23" s="22">
        <v>284.87938094862847</v>
      </c>
      <c r="N23" s="22">
        <v>284.86598089579752</v>
      </c>
    </row>
    <row r="24" spans="1:14" x14ac:dyDescent="0.25">
      <c r="A24" s="57" t="s">
        <v>44</v>
      </c>
      <c r="B24" s="57"/>
      <c r="C24" s="23">
        <v>287.22149385160543</v>
      </c>
      <c r="D24" s="23">
        <v>286.60398010692813</v>
      </c>
      <c r="E24" s="23">
        <v>288.02260542919691</v>
      </c>
      <c r="F24" s="23">
        <v>286.20957050097695</v>
      </c>
      <c r="G24" s="23">
        <v>285.74219321522241</v>
      </c>
      <c r="H24" s="23">
        <v>286.76038031212141</v>
      </c>
      <c r="I24" s="23">
        <v>288.23282211903938</v>
      </c>
      <c r="J24" s="23">
        <v>288.64744520636856</v>
      </c>
      <c r="K24" s="23">
        <v>289.74693543947876</v>
      </c>
      <c r="L24" s="23">
        <v>290.61716157165455</v>
      </c>
      <c r="M24" s="23">
        <v>290.68419896712726</v>
      </c>
      <c r="N24" s="23">
        <v>290.15062768823304</v>
      </c>
    </row>
    <row r="25" spans="1:14" x14ac:dyDescent="0.25">
      <c r="A25" s="57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12</v>
      </c>
      <c r="B26" s="66"/>
      <c r="C26" s="32">
        <f>C19-C22</f>
        <v>-15.13846560325851</v>
      </c>
      <c r="D26" s="32">
        <f t="shared" ref="D26:N26" si="5">D19-D22</f>
        <v>-16.192546841417425</v>
      </c>
      <c r="E26" s="32">
        <f t="shared" si="5"/>
        <v>-16.71582678057041</v>
      </c>
      <c r="F26" s="32">
        <f t="shared" si="5"/>
        <v>-9.3010340372997007</v>
      </c>
      <c r="G26" s="32">
        <f t="shared" si="5"/>
        <v>-3.2362144431624529</v>
      </c>
      <c r="H26" s="32">
        <f t="shared" si="5"/>
        <v>-2.3023384328660086</v>
      </c>
      <c r="I26" s="32">
        <f t="shared" si="5"/>
        <v>-8.6334429413357157</v>
      </c>
      <c r="J26" s="32">
        <f t="shared" si="5"/>
        <v>-11.087360978512947</v>
      </c>
      <c r="K26" s="32">
        <f t="shared" si="5"/>
        <v>-12.448012595399632</v>
      </c>
      <c r="L26" s="32">
        <f t="shared" si="5"/>
        <v>-13.876204293358342</v>
      </c>
      <c r="M26" s="32">
        <f t="shared" si="5"/>
        <v>-15.431222417459821</v>
      </c>
      <c r="N26" s="32">
        <f t="shared" si="5"/>
        <v>-14.325740483888012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29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13</v>
      </c>
      <c r="B30" s="66"/>
      <c r="C30" s="32">
        <f>C17+C26+C28</f>
        <v>-46.887050902209424</v>
      </c>
      <c r="D30" s="32">
        <f t="shared" ref="D30:N30" si="6">D17+D26+D28</f>
        <v>-55.851545782264921</v>
      </c>
      <c r="E30" s="32">
        <f t="shared" si="6"/>
        <v>-63.438157973128696</v>
      </c>
      <c r="F30" s="32">
        <f t="shared" si="6"/>
        <v>-61.364215498892804</v>
      </c>
      <c r="G30" s="32">
        <f t="shared" si="6"/>
        <v>-60.779968428297849</v>
      </c>
      <c r="H30" s="32">
        <f t="shared" si="6"/>
        <v>-66.003717301660785</v>
      </c>
      <c r="I30" s="32">
        <f t="shared" si="6"/>
        <v>-76.596247932240757</v>
      </c>
      <c r="J30" s="32">
        <f t="shared" si="6"/>
        <v>-85.410916244740847</v>
      </c>
      <c r="K30" s="32">
        <f t="shared" si="6"/>
        <v>-91.319954253376324</v>
      </c>
      <c r="L30" s="32">
        <f t="shared" si="6"/>
        <v>-98.201978752163711</v>
      </c>
      <c r="M30" s="32">
        <f t="shared" si="6"/>
        <v>-106.3317392678957</v>
      </c>
      <c r="N30" s="32">
        <f t="shared" si="6"/>
        <v>-112.37612524882528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14</v>
      </c>
      <c r="B32" s="63"/>
      <c r="C32" s="21">
        <v>14371.112949097791</v>
      </c>
      <c r="D32" s="21">
        <v>14315.261403315524</v>
      </c>
      <c r="E32" s="21">
        <v>14251.823245342399</v>
      </c>
      <c r="F32" s="21">
        <v>14190.459029843507</v>
      </c>
      <c r="G32" s="21">
        <v>14129.679061415205</v>
      </c>
      <c r="H32" s="21">
        <v>14063.67534411355</v>
      </c>
      <c r="I32" s="21">
        <v>13987.079096181305</v>
      </c>
      <c r="J32" s="21">
        <v>13901.668179936562</v>
      </c>
      <c r="K32" s="21">
        <v>13810.34822568319</v>
      </c>
      <c r="L32" s="21">
        <v>13712.146246931026</v>
      </c>
      <c r="M32" s="21">
        <v>13605.814507663132</v>
      </c>
      <c r="N32" s="21">
        <v>13493.438382414302</v>
      </c>
    </row>
    <row r="33" spans="1:14" ht="16.5" thickTop="1" thickBot="1" x14ac:dyDescent="0.3">
      <c r="A33" s="57"/>
      <c r="B33" s="57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15</v>
      </c>
      <c r="B34" s="38"/>
      <c r="C34" s="39">
        <f>(C32/C8)-1</f>
        <v>-3.2519802262594988E-3</v>
      </c>
      <c r="D34" s="39">
        <f t="shared" ref="D34:N34" si="7">(D32/D8)-1</f>
        <v>-3.8863758137656079E-3</v>
      </c>
      <c r="E34" s="39">
        <f t="shared" si="7"/>
        <v>-4.4315053833688944E-3</v>
      </c>
      <c r="F34" s="39">
        <f t="shared" si="7"/>
        <v>-4.3057098339291944E-3</v>
      </c>
      <c r="G34" s="39">
        <f t="shared" si="7"/>
        <v>-4.2831573172141812E-3</v>
      </c>
      <c r="H34" s="39">
        <f t="shared" si="7"/>
        <v>-4.6712821299597085E-3</v>
      </c>
      <c r="I34" s="39">
        <f t="shared" si="7"/>
        <v>-5.4463890880632748E-3</v>
      </c>
      <c r="J34" s="39">
        <f t="shared" si="7"/>
        <v>-6.1064154751268029E-3</v>
      </c>
      <c r="K34" s="39">
        <f t="shared" si="7"/>
        <v>-6.5689925173992858E-3</v>
      </c>
      <c r="L34" s="39">
        <f t="shared" si="7"/>
        <v>-7.1107532661296435E-3</v>
      </c>
      <c r="M34" s="39">
        <f t="shared" si="7"/>
        <v>-7.7545657224661335E-3</v>
      </c>
      <c r="N34" s="39">
        <f t="shared" si="7"/>
        <v>-8.2594191759366442E-3</v>
      </c>
    </row>
    <row r="35" spans="1:14" ht="15.75" thickBot="1" x14ac:dyDescent="0.3">
      <c r="A35" s="40" t="s">
        <v>16</v>
      </c>
      <c r="B35" s="41"/>
      <c r="C35" s="42">
        <f>(C32/$C$8)-1</f>
        <v>-3.2519802262594988E-3</v>
      </c>
      <c r="D35" s="42">
        <f t="shared" ref="D35:N35" si="8">(D32/$C$8)-1</f>
        <v>-7.1257176227268459E-3</v>
      </c>
      <c r="E35" s="42">
        <f t="shared" si="8"/>
        <v>-1.1525645350090263E-2</v>
      </c>
      <c r="F35" s="42">
        <f t="shared" si="8"/>
        <v>-1.5781729099493158E-2</v>
      </c>
      <c r="G35" s="42">
        <f t="shared" si="8"/>
        <v>-1.9997290788236532E-2</v>
      </c>
      <c r="H35" s="42">
        <f t="shared" si="8"/>
        <v>-2.4575159931089607E-2</v>
      </c>
      <c r="I35" s="42">
        <f t="shared" si="8"/>
        <v>-2.9887703136266763E-2</v>
      </c>
      <c r="J35" s="42">
        <f t="shared" si="8"/>
        <v>-3.5811611878446281E-2</v>
      </c>
      <c r="K35" s="42">
        <f t="shared" si="8"/>
        <v>-4.2145358185380011E-2</v>
      </c>
      <c r="L35" s="42">
        <f t="shared" si="8"/>
        <v>-4.895642620814078E-2</v>
      </c>
      <c r="M35" s="42">
        <f t="shared" si="8"/>
        <v>-5.6331356106038899E-2</v>
      </c>
      <c r="N35" s="42">
        <f t="shared" si="8"/>
        <v>-6.4125510999146762E-2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30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17</v>
      </c>
      <c r="D39" s="36" t="s">
        <v>18</v>
      </c>
      <c r="E39" s="36" t="s">
        <v>19</v>
      </c>
      <c r="F39" s="36" t="s">
        <v>20</v>
      </c>
      <c r="G39" s="36" t="s">
        <v>21</v>
      </c>
      <c r="H39" s="36" t="s">
        <v>22</v>
      </c>
      <c r="I39" s="36" t="s">
        <v>23</v>
      </c>
      <c r="J39" s="36" t="s">
        <v>24</v>
      </c>
      <c r="K39" s="36" t="s">
        <v>25</v>
      </c>
      <c r="L39" s="36" t="s">
        <v>26</v>
      </c>
      <c r="M39" s="36" t="s">
        <v>27</v>
      </c>
      <c r="N39" s="36" t="s">
        <v>28</v>
      </c>
    </row>
    <row r="41" spans="1:14" x14ac:dyDescent="0.25">
      <c r="A41" s="46" t="s">
        <v>31</v>
      </c>
      <c r="B41" s="46"/>
      <c r="C41" s="47">
        <v>1.4855052478693598</v>
      </c>
      <c r="D41" s="47">
        <v>1.4980820552545915</v>
      </c>
      <c r="E41" s="47">
        <v>1.4915250662375623</v>
      </c>
      <c r="F41" s="47">
        <v>1.4848296031937096</v>
      </c>
      <c r="G41" s="47">
        <v>1.4838936545881423</v>
      </c>
      <c r="H41" s="47">
        <v>1.4872967967012118</v>
      </c>
      <c r="I41" s="47">
        <v>1.491808495108454</v>
      </c>
      <c r="J41" s="47">
        <v>1.5007073328110381</v>
      </c>
      <c r="K41" s="47">
        <v>1.5065803505723154</v>
      </c>
      <c r="L41" s="47">
        <v>1.5082317504632621</v>
      </c>
      <c r="M41" s="47">
        <v>1.5148432685886322</v>
      </c>
      <c r="N41" s="47">
        <v>1.5219708084953596</v>
      </c>
    </row>
    <row r="43" spans="1:14" x14ac:dyDescent="0.25">
      <c r="A43" s="48" t="s">
        <v>32</v>
      </c>
      <c r="B43" s="48"/>
      <c r="C43" s="49">
        <v>84.100690890056754</v>
      </c>
      <c r="D43" s="49">
        <v>85.92521373269004</v>
      </c>
      <c r="E43" s="49">
        <v>86.301155606333054</v>
      </c>
      <c r="F43" s="49">
        <v>85.445000812819387</v>
      </c>
      <c r="G43" s="49">
        <v>84.905996683648027</v>
      </c>
      <c r="H43" s="49">
        <v>84.572747416345706</v>
      </c>
      <c r="I43" s="49">
        <v>83.627023525328994</v>
      </c>
      <c r="J43" s="49">
        <v>83.658159553936073</v>
      </c>
      <c r="K43" s="49">
        <v>82.671028979310606</v>
      </c>
      <c r="L43" s="49">
        <v>82.097628392309474</v>
      </c>
      <c r="M43" s="49">
        <v>82.165888499014542</v>
      </c>
      <c r="N43" s="49">
        <v>82.400502978324582</v>
      </c>
    </row>
    <row r="44" spans="1:14" x14ac:dyDescent="0.25">
      <c r="A44" s="19" t="s">
        <v>48</v>
      </c>
      <c r="B44" s="19"/>
      <c r="C44" s="50">
        <v>85.118304268535809</v>
      </c>
      <c r="D44" s="50">
        <v>85.92521373269004</v>
      </c>
      <c r="E44" s="50">
        <v>86.107520169479457</v>
      </c>
      <c r="F44" s="50">
        <v>85.079315380371568</v>
      </c>
      <c r="G44" s="50">
        <v>84.382209757770212</v>
      </c>
      <c r="H44" s="50">
        <v>83.877230106161619</v>
      </c>
      <c r="I44" s="50">
        <v>82.797378279401926</v>
      </c>
      <c r="J44" s="50">
        <v>82.704337763803309</v>
      </c>
      <c r="K44" s="50">
        <v>81.614701647450772</v>
      </c>
      <c r="L44" s="50">
        <v>80.958579934736591</v>
      </c>
      <c r="M44" s="50">
        <v>80.918427696722091</v>
      </c>
      <c r="N44" s="50">
        <v>81.067864590306101</v>
      </c>
    </row>
    <row r="45" spans="1:14" x14ac:dyDescent="0.25">
      <c r="A45" s="51" t="s">
        <v>49</v>
      </c>
      <c r="B45" s="51"/>
      <c r="C45" s="52">
        <v>83.153049634541574</v>
      </c>
      <c r="D45" s="52">
        <v>85.92521373269004</v>
      </c>
      <c r="E45" s="52">
        <v>86.486433756467505</v>
      </c>
      <c r="F45" s="52">
        <v>85.798054807372836</v>
      </c>
      <c r="G45" s="52">
        <v>85.415578279712236</v>
      </c>
      <c r="H45" s="52">
        <v>85.250966802920971</v>
      </c>
      <c r="I45" s="52">
        <v>84.443777247160412</v>
      </c>
      <c r="J45" s="52">
        <v>84.602025529499031</v>
      </c>
      <c r="K45" s="52">
        <v>83.716956630027639</v>
      </c>
      <c r="L45" s="52">
        <v>83.232565301180969</v>
      </c>
      <c r="M45" s="52">
        <v>83.41471408677269</v>
      </c>
      <c r="N45" s="52">
        <v>83.735644102267131</v>
      </c>
    </row>
    <row r="47" spans="1:14" x14ac:dyDescent="0.25">
      <c r="A47" s="48" t="s">
        <v>33</v>
      </c>
      <c r="B47" s="48"/>
      <c r="C47" s="49">
        <v>81.570626340147115</v>
      </c>
      <c r="D47" s="49">
        <v>81.298690396856102</v>
      </c>
      <c r="E47" s="49">
        <v>81.240153209025664</v>
      </c>
      <c r="F47" s="49">
        <v>81.359112180312067</v>
      </c>
      <c r="G47" s="49">
        <v>81.435682201148538</v>
      </c>
      <c r="H47" s="49">
        <v>81.485654312226501</v>
      </c>
      <c r="I47" s="49">
        <v>81.619392329925176</v>
      </c>
      <c r="J47" s="49">
        <v>81.615339579831172</v>
      </c>
      <c r="K47" s="49">
        <v>81.760392143794874</v>
      </c>
      <c r="L47" s="49">
        <v>81.844333407308469</v>
      </c>
      <c r="M47" s="49">
        <v>81.836583423746802</v>
      </c>
      <c r="N47" s="49">
        <v>81.808277065184612</v>
      </c>
    </row>
    <row r="48" spans="1:14" x14ac:dyDescent="0.25">
      <c r="A48" s="19" t="s">
        <v>46</v>
      </c>
      <c r="B48" s="19"/>
      <c r="C48" s="50">
        <v>79.480753132344205</v>
      </c>
      <c r="D48" s="50">
        <v>79.358968515000299</v>
      </c>
      <c r="E48" s="50">
        <v>79.332043103359297</v>
      </c>
      <c r="F48" s="50">
        <v>79.486661580691774</v>
      </c>
      <c r="G48" s="50">
        <v>79.591697048484377</v>
      </c>
      <c r="H48" s="50">
        <v>79.667531885678684</v>
      </c>
      <c r="I48" s="50">
        <v>79.833398123759537</v>
      </c>
      <c r="J48" s="50">
        <v>79.850904787540586</v>
      </c>
      <c r="K48" s="50">
        <v>80.02149850403957</v>
      </c>
      <c r="L48" s="50">
        <v>80.127698898461475</v>
      </c>
      <c r="M48" s="50">
        <v>80.138459291956309</v>
      </c>
      <c r="N48" s="50">
        <v>80.124324241096176</v>
      </c>
    </row>
    <row r="49" spans="1:14" x14ac:dyDescent="0.25">
      <c r="A49" s="51" t="s">
        <v>47</v>
      </c>
      <c r="B49" s="51"/>
      <c r="C49" s="52">
        <v>83.46452803515615</v>
      </c>
      <c r="D49" s="52">
        <v>83.100651298893197</v>
      </c>
      <c r="E49" s="52">
        <v>83.033508593540645</v>
      </c>
      <c r="F49" s="52">
        <v>83.130046411882404</v>
      </c>
      <c r="G49" s="52">
        <v>83.187613126622864</v>
      </c>
      <c r="H49" s="52">
        <v>83.21794108830116</v>
      </c>
      <c r="I49" s="52">
        <v>83.332284946695438</v>
      </c>
      <c r="J49" s="52">
        <v>83.319941137009565</v>
      </c>
      <c r="K49" s="52">
        <v>83.443981586466421</v>
      </c>
      <c r="L49" s="52">
        <v>83.515065072060196</v>
      </c>
      <c r="M49" s="52">
        <v>83.499337449574</v>
      </c>
      <c r="N49" s="52">
        <v>83.465923074585419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50</v>
      </c>
    </row>
    <row r="53" spans="1:14" x14ac:dyDescent="0.25">
      <c r="A53" s="54" t="s">
        <v>51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48A50-3747-4EE4-8913-BD5777B766D2}">
  <dimension ref="A1:N53"/>
  <sheetViews>
    <sheetView zoomScaleNormal="100"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9</v>
      </c>
      <c r="B1" s="60"/>
      <c r="C1" s="60"/>
      <c r="D1" s="60"/>
      <c r="E1" s="60"/>
    </row>
    <row r="2" spans="1:14" x14ac:dyDescent="0.25">
      <c r="A2" s="61" t="s">
        <v>106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8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36" t="s">
        <v>26</v>
      </c>
      <c r="M6" s="36" t="s">
        <v>27</v>
      </c>
      <c r="N6" s="36" t="s">
        <v>28</v>
      </c>
    </row>
    <row r="7" spans="1:14" ht="15.75" thickBot="1" x14ac:dyDescent="0.3"/>
    <row r="8" spans="1:14" ht="16.5" thickTop="1" thickBot="1" x14ac:dyDescent="0.3">
      <c r="A8" s="63" t="s">
        <v>10</v>
      </c>
      <c r="B8" s="63"/>
      <c r="C8" s="21">
        <v>8919</v>
      </c>
      <c r="D8" s="21">
        <v>8868.390834588814</v>
      </c>
      <c r="E8" s="21">
        <v>8814.3698473998811</v>
      </c>
      <c r="F8" s="21">
        <v>8757.6518137782768</v>
      </c>
      <c r="G8" s="21">
        <v>8703.7057725355171</v>
      </c>
      <c r="H8" s="21">
        <v>8652.022881156252</v>
      </c>
      <c r="I8" s="21">
        <v>8598.9665840978178</v>
      </c>
      <c r="J8" s="21">
        <v>8539.7726664527108</v>
      </c>
      <c r="K8" s="21">
        <v>8476.1088717916082</v>
      </c>
      <c r="L8" s="21">
        <v>8409.4172929134147</v>
      </c>
      <c r="M8" s="21">
        <v>8338.902051480407</v>
      </c>
      <c r="N8" s="21">
        <v>8264.8317257358576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59" t="s">
        <v>34</v>
      </c>
      <c r="B10" s="25"/>
      <c r="C10" s="26">
        <f>SUM(C11:C12)</f>
        <v>72.354627711598724</v>
      </c>
      <c r="D10" s="26">
        <f t="shared" ref="D10:N10" si="0">SUM(D11:D12)</f>
        <v>71.851059584727224</v>
      </c>
      <c r="E10" s="26">
        <f t="shared" si="0"/>
        <v>70.297648702569433</v>
      </c>
      <c r="F10" s="26">
        <f t="shared" si="0"/>
        <v>68.509568415815622</v>
      </c>
      <c r="G10" s="26">
        <f t="shared" si="0"/>
        <v>66.658460184542122</v>
      </c>
      <c r="H10" s="26">
        <f t="shared" si="0"/>
        <v>65.096657746260917</v>
      </c>
      <c r="I10" s="26">
        <f t="shared" si="0"/>
        <v>63.430299054713807</v>
      </c>
      <c r="J10" s="26">
        <f t="shared" si="0"/>
        <v>61.688077327337282</v>
      </c>
      <c r="K10" s="26">
        <f t="shared" si="0"/>
        <v>59.831045550070755</v>
      </c>
      <c r="L10" s="26">
        <f t="shared" si="0"/>
        <v>57.833907701623872</v>
      </c>
      <c r="M10" s="26">
        <f t="shared" si="0"/>
        <v>56.159262376552263</v>
      </c>
      <c r="N10" s="26">
        <f t="shared" si="0"/>
        <v>54.647875026821438</v>
      </c>
    </row>
    <row r="11" spans="1:14" x14ac:dyDescent="0.25">
      <c r="A11" s="56" t="s">
        <v>35</v>
      </c>
      <c r="B11" s="18"/>
      <c r="C11" s="22">
        <v>37.122296322987886</v>
      </c>
      <c r="D11" s="22">
        <v>36.830279670900474</v>
      </c>
      <c r="E11" s="22">
        <v>36.014829800690634</v>
      </c>
      <c r="F11" s="22">
        <v>35.216464587014755</v>
      </c>
      <c r="G11" s="22">
        <v>34.113603676413064</v>
      </c>
      <c r="H11" s="22">
        <v>33.331368060134402</v>
      </c>
      <c r="I11" s="22">
        <v>32.532945486160628</v>
      </c>
      <c r="J11" s="22">
        <v>31.604849969161478</v>
      </c>
      <c r="K11" s="22">
        <v>30.657632124070417</v>
      </c>
      <c r="L11" s="22">
        <v>29.64076763205918</v>
      </c>
      <c r="M11" s="22">
        <v>28.739647261567573</v>
      </c>
      <c r="N11" s="22">
        <v>27.934654659819735</v>
      </c>
    </row>
    <row r="12" spans="1:14" x14ac:dyDescent="0.25">
      <c r="A12" s="27" t="s">
        <v>36</v>
      </c>
      <c r="B12" s="28"/>
      <c r="C12" s="29">
        <v>35.232331388610838</v>
      </c>
      <c r="D12" s="29">
        <v>35.02077991382675</v>
      </c>
      <c r="E12" s="29">
        <v>34.282818901878798</v>
      </c>
      <c r="F12" s="29">
        <v>33.293103828800866</v>
      </c>
      <c r="G12" s="29">
        <v>32.544856508129058</v>
      </c>
      <c r="H12" s="29">
        <v>31.765289686126515</v>
      </c>
      <c r="I12" s="29">
        <v>30.897353568553179</v>
      </c>
      <c r="J12" s="29">
        <v>30.083227358175805</v>
      </c>
      <c r="K12" s="29">
        <v>29.173413426000337</v>
      </c>
      <c r="L12" s="29">
        <v>28.193140069564691</v>
      </c>
      <c r="M12" s="29">
        <v>27.419615114984691</v>
      </c>
      <c r="N12" s="29">
        <v>26.713220367001703</v>
      </c>
    </row>
    <row r="13" spans="1:14" x14ac:dyDescent="0.25">
      <c r="A13" s="59" t="s">
        <v>37</v>
      </c>
      <c r="B13" s="18"/>
      <c r="C13" s="26">
        <f>SUM(C14:C15)</f>
        <v>89.460872262192765</v>
      </c>
      <c r="D13" s="26">
        <f t="shared" ref="D13:N13" si="1">SUM(D14:D15)</f>
        <v>92.260479165140652</v>
      </c>
      <c r="E13" s="26">
        <f t="shared" si="1"/>
        <v>93.228628389509979</v>
      </c>
      <c r="F13" s="26">
        <f t="shared" si="1"/>
        <v>93.41392469955295</v>
      </c>
      <c r="G13" s="26">
        <f t="shared" si="1"/>
        <v>93.544419923109871</v>
      </c>
      <c r="H13" s="26">
        <f t="shared" si="1"/>
        <v>94.310815414109328</v>
      </c>
      <c r="I13" s="26">
        <f t="shared" si="1"/>
        <v>94.055186110025176</v>
      </c>
      <c r="J13" s="26">
        <f t="shared" si="1"/>
        <v>95.191397945819787</v>
      </c>
      <c r="K13" s="26">
        <f t="shared" si="1"/>
        <v>95.521094388647384</v>
      </c>
      <c r="L13" s="26">
        <f t="shared" si="1"/>
        <v>96.220304106613369</v>
      </c>
      <c r="M13" s="26">
        <f t="shared" si="1"/>
        <v>97.823327432740285</v>
      </c>
      <c r="N13" s="26">
        <f t="shared" si="1"/>
        <v>99.224818437418719</v>
      </c>
    </row>
    <row r="14" spans="1:14" x14ac:dyDescent="0.25">
      <c r="A14" s="56" t="s">
        <v>38</v>
      </c>
      <c r="B14" s="18"/>
      <c r="C14" s="22">
        <v>48.678605656033142</v>
      </c>
      <c r="D14" s="22">
        <v>49.509226028716064</v>
      </c>
      <c r="E14" s="22">
        <v>49.618475503330757</v>
      </c>
      <c r="F14" s="22">
        <v>49.318640716227513</v>
      </c>
      <c r="G14" s="22">
        <v>49.217582651004335</v>
      </c>
      <c r="H14" s="22">
        <v>49.109000813790082</v>
      </c>
      <c r="I14" s="22">
        <v>48.826557659086568</v>
      </c>
      <c r="J14" s="22">
        <v>49.296353980328917</v>
      </c>
      <c r="K14" s="22">
        <v>49.172861519519195</v>
      </c>
      <c r="L14" s="22">
        <v>49.457434845902213</v>
      </c>
      <c r="M14" s="22">
        <v>49.998952650882494</v>
      </c>
      <c r="N14" s="22">
        <v>50.667175070176967</v>
      </c>
    </row>
    <row r="15" spans="1:14" x14ac:dyDescent="0.25">
      <c r="A15" s="57" t="s">
        <v>39</v>
      </c>
      <c r="B15" s="12"/>
      <c r="C15" s="23">
        <v>40.782266606159617</v>
      </c>
      <c r="D15" s="23">
        <v>42.751253136424594</v>
      </c>
      <c r="E15" s="23">
        <v>43.610152886179222</v>
      </c>
      <c r="F15" s="23">
        <v>44.095283983325444</v>
      </c>
      <c r="G15" s="23">
        <v>44.326837272105529</v>
      </c>
      <c r="H15" s="23">
        <v>45.201814600319253</v>
      </c>
      <c r="I15" s="23">
        <v>45.228628450938615</v>
      </c>
      <c r="J15" s="23">
        <v>45.895043965490871</v>
      </c>
      <c r="K15" s="23">
        <v>46.348232869128182</v>
      </c>
      <c r="L15" s="23">
        <v>46.762869260711156</v>
      </c>
      <c r="M15" s="23">
        <v>47.824374781857792</v>
      </c>
      <c r="N15" s="23">
        <v>48.557643367241759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58" t="s">
        <v>11</v>
      </c>
      <c r="B17" s="15"/>
      <c r="C17" s="32">
        <f>C10-C13</f>
        <v>-17.106244550594042</v>
      </c>
      <c r="D17" s="32">
        <f t="shared" ref="D17:N17" si="2">D10-D13</f>
        <v>-20.409419580413427</v>
      </c>
      <c r="E17" s="32">
        <f t="shared" si="2"/>
        <v>-22.930979686940546</v>
      </c>
      <c r="F17" s="32">
        <f t="shared" si="2"/>
        <v>-24.904356283737329</v>
      </c>
      <c r="G17" s="32">
        <f t="shared" si="2"/>
        <v>-26.885959738567749</v>
      </c>
      <c r="H17" s="32">
        <f t="shared" si="2"/>
        <v>-29.214157667848411</v>
      </c>
      <c r="I17" s="32">
        <f t="shared" si="2"/>
        <v>-30.624887055311369</v>
      </c>
      <c r="J17" s="32">
        <f t="shared" si="2"/>
        <v>-33.503320618482505</v>
      </c>
      <c r="K17" s="32">
        <f t="shared" si="2"/>
        <v>-35.690048838576629</v>
      </c>
      <c r="L17" s="32">
        <f t="shared" si="2"/>
        <v>-38.386396404989497</v>
      </c>
      <c r="M17" s="32">
        <f t="shared" si="2"/>
        <v>-41.664065056188022</v>
      </c>
      <c r="N17" s="32">
        <f t="shared" si="2"/>
        <v>-44.576943410597281</v>
      </c>
    </row>
    <row r="18" spans="1:14" x14ac:dyDescent="0.25">
      <c r="A18" s="57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40</v>
      </c>
      <c r="B19" s="67"/>
      <c r="C19" s="26">
        <f>SUM(C20:C21)</f>
        <v>370.87044895719913</v>
      </c>
      <c r="D19" s="26">
        <f t="shared" ref="D19:N19" si="3">SUM(D20:D21)</f>
        <v>370.90144960919702</v>
      </c>
      <c r="E19" s="26">
        <f t="shared" si="3"/>
        <v>370.88765244562416</v>
      </c>
      <c r="F19" s="26">
        <f t="shared" si="3"/>
        <v>373.42300400915803</v>
      </c>
      <c r="G19" s="26">
        <f t="shared" si="3"/>
        <v>375.35631571042757</v>
      </c>
      <c r="H19" s="26">
        <f t="shared" si="3"/>
        <v>375.25120495681381</v>
      </c>
      <c r="I19" s="26">
        <f t="shared" si="3"/>
        <v>373.05608345298265</v>
      </c>
      <c r="J19" s="26">
        <f t="shared" si="3"/>
        <v>372.38298999344465</v>
      </c>
      <c r="K19" s="26">
        <f t="shared" si="3"/>
        <v>371.93637112996589</v>
      </c>
      <c r="L19" s="26">
        <f t="shared" si="3"/>
        <v>371.92439830229546</v>
      </c>
      <c r="M19" s="26">
        <f t="shared" si="3"/>
        <v>371.48279814510863</v>
      </c>
      <c r="N19" s="26">
        <f t="shared" si="3"/>
        <v>372.28951474002167</v>
      </c>
    </row>
    <row r="20" spans="1:14" x14ac:dyDescent="0.25">
      <c r="A20" s="64" t="s">
        <v>41</v>
      </c>
      <c r="B20" s="64"/>
      <c r="C20" s="22">
        <v>185.86370878901681</v>
      </c>
      <c r="D20" s="22">
        <v>185.19684815406211</v>
      </c>
      <c r="E20" s="22">
        <v>186.13212881450457</v>
      </c>
      <c r="F20" s="22">
        <v>187.71958292853753</v>
      </c>
      <c r="G20" s="22">
        <v>189.03606510338432</v>
      </c>
      <c r="H20" s="22">
        <v>189.626839307251</v>
      </c>
      <c r="I20" s="22">
        <v>188.41354035827266</v>
      </c>
      <c r="J20" s="22">
        <v>187.89612803200154</v>
      </c>
      <c r="K20" s="22">
        <v>188.16919627231795</v>
      </c>
      <c r="L20" s="22">
        <v>188.37399890158503</v>
      </c>
      <c r="M20" s="22">
        <v>187.96403969137788</v>
      </c>
      <c r="N20" s="22">
        <v>188.23465795406523</v>
      </c>
    </row>
    <row r="21" spans="1:14" x14ac:dyDescent="0.25">
      <c r="A21" s="27" t="s">
        <v>42</v>
      </c>
      <c r="B21" s="27"/>
      <c r="C21" s="29">
        <v>185.00674016818232</v>
      </c>
      <c r="D21" s="29">
        <v>185.70460145513491</v>
      </c>
      <c r="E21" s="29">
        <v>184.75552363111959</v>
      </c>
      <c r="F21" s="29">
        <v>185.70342108062053</v>
      </c>
      <c r="G21" s="29">
        <v>186.32025060704325</v>
      </c>
      <c r="H21" s="29">
        <v>185.62436564956278</v>
      </c>
      <c r="I21" s="29">
        <v>184.64254309470996</v>
      </c>
      <c r="J21" s="29">
        <v>184.48686196144311</v>
      </c>
      <c r="K21" s="29">
        <v>183.76717485764794</v>
      </c>
      <c r="L21" s="29">
        <v>183.55039940071046</v>
      </c>
      <c r="M21" s="29">
        <v>183.51875845373078</v>
      </c>
      <c r="N21" s="29">
        <v>184.05485678595642</v>
      </c>
    </row>
    <row r="22" spans="1:14" x14ac:dyDescent="0.25">
      <c r="A22" s="67" t="s">
        <v>45</v>
      </c>
      <c r="B22" s="67"/>
      <c r="C22" s="26">
        <f>SUM(C23:C24)</f>
        <v>404.3733698177914</v>
      </c>
      <c r="D22" s="26">
        <f t="shared" ref="D22:N22" si="4">SUM(D23:D24)</f>
        <v>404.51301721771608</v>
      </c>
      <c r="E22" s="26">
        <f t="shared" si="4"/>
        <v>404.67470638028863</v>
      </c>
      <c r="F22" s="26">
        <f t="shared" si="4"/>
        <v>402.46468896817987</v>
      </c>
      <c r="G22" s="26">
        <f t="shared" si="4"/>
        <v>400.15324735112495</v>
      </c>
      <c r="H22" s="26">
        <f t="shared" si="4"/>
        <v>399.09334434739856</v>
      </c>
      <c r="I22" s="26">
        <f t="shared" si="4"/>
        <v>401.62511404277768</v>
      </c>
      <c r="J22" s="26">
        <f t="shared" si="4"/>
        <v>402.54346403606786</v>
      </c>
      <c r="K22" s="26">
        <f t="shared" si="4"/>
        <v>402.93790116958047</v>
      </c>
      <c r="L22" s="26">
        <f t="shared" si="4"/>
        <v>404.05324333031467</v>
      </c>
      <c r="M22" s="26">
        <f t="shared" si="4"/>
        <v>403.88905883346979</v>
      </c>
      <c r="N22" s="26">
        <f t="shared" si="4"/>
        <v>403.14905648738272</v>
      </c>
    </row>
    <row r="23" spans="1:14" x14ac:dyDescent="0.25">
      <c r="A23" s="64" t="s">
        <v>43</v>
      </c>
      <c r="B23" s="64"/>
      <c r="C23" s="23">
        <v>203.38291546408914</v>
      </c>
      <c r="D23" s="22">
        <v>204.25212640555458</v>
      </c>
      <c r="E23" s="22">
        <v>203.37399128849617</v>
      </c>
      <c r="F23" s="22">
        <v>201.79131466431483</v>
      </c>
      <c r="G23" s="22">
        <v>200.02255667039321</v>
      </c>
      <c r="H23" s="22">
        <v>198.67422273405012</v>
      </c>
      <c r="I23" s="22">
        <v>200.24852582147608</v>
      </c>
      <c r="J23" s="22">
        <v>200.93913029178464</v>
      </c>
      <c r="K23" s="22">
        <v>200.67566818984631</v>
      </c>
      <c r="L23" s="22">
        <v>201.09317761776336</v>
      </c>
      <c r="M23" s="22">
        <v>201.20312848841269</v>
      </c>
      <c r="N23" s="22">
        <v>200.58690821684078</v>
      </c>
    </row>
    <row r="24" spans="1:14" x14ac:dyDescent="0.25">
      <c r="A24" s="57" t="s">
        <v>44</v>
      </c>
      <c r="B24" s="57"/>
      <c r="C24" s="23">
        <v>200.99045435370223</v>
      </c>
      <c r="D24" s="23">
        <v>200.26089081216148</v>
      </c>
      <c r="E24" s="23">
        <v>201.30071509179248</v>
      </c>
      <c r="F24" s="23">
        <v>200.67337430386502</v>
      </c>
      <c r="G24" s="23">
        <v>200.1306906807317</v>
      </c>
      <c r="H24" s="23">
        <v>200.41912161334844</v>
      </c>
      <c r="I24" s="23">
        <v>201.37658822130163</v>
      </c>
      <c r="J24" s="23">
        <v>201.60433374428322</v>
      </c>
      <c r="K24" s="23">
        <v>202.26223297973416</v>
      </c>
      <c r="L24" s="23">
        <v>202.96006571255134</v>
      </c>
      <c r="M24" s="23">
        <v>202.6859303450571</v>
      </c>
      <c r="N24" s="23">
        <v>202.56214827054191</v>
      </c>
    </row>
    <row r="25" spans="1:14" x14ac:dyDescent="0.25">
      <c r="A25" s="57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12</v>
      </c>
      <c r="B26" s="66"/>
      <c r="C26" s="32">
        <f>C19-C22</f>
        <v>-33.502920860592269</v>
      </c>
      <c r="D26" s="32">
        <f t="shared" ref="D26:N26" si="5">D19-D22</f>
        <v>-33.611567608519067</v>
      </c>
      <c r="E26" s="32">
        <f t="shared" si="5"/>
        <v>-33.78705393466447</v>
      </c>
      <c r="F26" s="32">
        <f t="shared" si="5"/>
        <v>-29.041684959021836</v>
      </c>
      <c r="G26" s="32">
        <f t="shared" si="5"/>
        <v>-24.79693164069738</v>
      </c>
      <c r="H26" s="32">
        <f t="shared" si="5"/>
        <v>-23.842139390584748</v>
      </c>
      <c r="I26" s="32">
        <f t="shared" si="5"/>
        <v>-28.569030589795034</v>
      </c>
      <c r="J26" s="32">
        <f t="shared" si="5"/>
        <v>-30.160474042623207</v>
      </c>
      <c r="K26" s="32">
        <f t="shared" si="5"/>
        <v>-31.001530039614579</v>
      </c>
      <c r="L26" s="32">
        <f t="shared" si="5"/>
        <v>-32.128845028019214</v>
      </c>
      <c r="M26" s="32">
        <f t="shared" si="5"/>
        <v>-32.406260688361158</v>
      </c>
      <c r="N26" s="32">
        <f t="shared" si="5"/>
        <v>-30.85954174736105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29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13</v>
      </c>
      <c r="B30" s="66"/>
      <c r="C30" s="32">
        <f>C17+C26+C28</f>
        <v>-50.609165411186311</v>
      </c>
      <c r="D30" s="32">
        <f t="shared" ref="D30:N30" si="6">D17+D26+D28</f>
        <v>-54.020987188932494</v>
      </c>
      <c r="E30" s="32">
        <f t="shared" si="6"/>
        <v>-56.718033621605016</v>
      </c>
      <c r="F30" s="32">
        <f t="shared" si="6"/>
        <v>-53.946041242759165</v>
      </c>
      <c r="G30" s="32">
        <f t="shared" si="6"/>
        <v>-51.682891379265129</v>
      </c>
      <c r="H30" s="32">
        <f t="shared" si="6"/>
        <v>-53.056297058433159</v>
      </c>
      <c r="I30" s="32">
        <f t="shared" si="6"/>
        <v>-59.193917645106403</v>
      </c>
      <c r="J30" s="32">
        <f t="shared" si="6"/>
        <v>-63.663794661105712</v>
      </c>
      <c r="K30" s="32">
        <f t="shared" si="6"/>
        <v>-66.691578878191208</v>
      </c>
      <c r="L30" s="32">
        <f t="shared" si="6"/>
        <v>-70.515241433008711</v>
      </c>
      <c r="M30" s="32">
        <f t="shared" si="6"/>
        <v>-74.07032574454918</v>
      </c>
      <c r="N30" s="32">
        <f t="shared" si="6"/>
        <v>-75.43648515795833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14</v>
      </c>
      <c r="B32" s="63"/>
      <c r="C32" s="21">
        <v>8868.390834588814</v>
      </c>
      <c r="D32" s="21">
        <v>8814.3698473998811</v>
      </c>
      <c r="E32" s="21">
        <v>8757.6518137782768</v>
      </c>
      <c r="F32" s="21">
        <v>8703.7057725355171</v>
      </c>
      <c r="G32" s="21">
        <v>8652.022881156252</v>
      </c>
      <c r="H32" s="21">
        <v>8598.9665840978178</v>
      </c>
      <c r="I32" s="21">
        <v>8539.7726664527108</v>
      </c>
      <c r="J32" s="21">
        <v>8476.1088717916082</v>
      </c>
      <c r="K32" s="21">
        <v>8409.4172929134147</v>
      </c>
      <c r="L32" s="21">
        <v>8338.902051480407</v>
      </c>
      <c r="M32" s="21">
        <v>8264.8317257358576</v>
      </c>
      <c r="N32" s="21">
        <v>8189.3952405779009</v>
      </c>
    </row>
    <row r="33" spans="1:14" ht="16.5" thickTop="1" thickBot="1" x14ac:dyDescent="0.3">
      <c r="A33" s="57"/>
      <c r="B33" s="57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15</v>
      </c>
      <c r="B34" s="38"/>
      <c r="C34" s="39">
        <f>(C32/C8)-1</f>
        <v>-5.6743093857143379E-3</v>
      </c>
      <c r="D34" s="39">
        <f t="shared" ref="D34:N34" si="7">(D32/D8)-1</f>
        <v>-6.0914080351801569E-3</v>
      </c>
      <c r="E34" s="39">
        <f t="shared" si="7"/>
        <v>-6.4347235938069236E-3</v>
      </c>
      <c r="F34" s="39">
        <f t="shared" si="7"/>
        <v>-6.159875088649569E-3</v>
      </c>
      <c r="G34" s="39">
        <f t="shared" si="7"/>
        <v>-5.9380329172373791E-3</v>
      </c>
      <c r="H34" s="39">
        <f t="shared" si="7"/>
        <v>-6.132241879987288E-3</v>
      </c>
      <c r="I34" s="39">
        <f t="shared" si="7"/>
        <v>-6.8838408739225754E-3</v>
      </c>
      <c r="J34" s="39">
        <f t="shared" si="7"/>
        <v>-7.454975342750858E-3</v>
      </c>
      <c r="K34" s="39">
        <f t="shared" si="7"/>
        <v>-7.8681833712804794E-3</v>
      </c>
      <c r="L34" s="39">
        <f t="shared" si="7"/>
        <v>-8.3852708192315717E-3</v>
      </c>
      <c r="M34" s="39">
        <f t="shared" si="7"/>
        <v>-8.8825033904073036E-3</v>
      </c>
      <c r="N34" s="39">
        <f t="shared" si="7"/>
        <v>-9.1274072674770723E-3</v>
      </c>
    </row>
    <row r="35" spans="1:14" ht="15.75" thickBot="1" x14ac:dyDescent="0.3">
      <c r="A35" s="40" t="s">
        <v>16</v>
      </c>
      <c r="B35" s="41"/>
      <c r="C35" s="42">
        <f>(C32/$C$8)-1</f>
        <v>-5.6743093857143379E-3</v>
      </c>
      <c r="D35" s="42">
        <f t="shared" ref="D35:N35" si="8">(D32/$C$8)-1</f>
        <v>-1.1731152887108243E-2</v>
      </c>
      <c r="E35" s="42">
        <f t="shared" si="8"/>
        <v>-1.8090389754649938E-2</v>
      </c>
      <c r="F35" s="42">
        <f t="shared" si="8"/>
        <v>-2.4138830302105951E-2</v>
      </c>
      <c r="G35" s="42">
        <f t="shared" si="8"/>
        <v>-2.9933526050425874E-2</v>
      </c>
      <c r="H35" s="42">
        <f t="shared" si="8"/>
        <v>-3.5882208308350982E-2</v>
      </c>
      <c r="I35" s="42">
        <f t="shared" si="8"/>
        <v>-4.2519041770073929E-2</v>
      </c>
      <c r="J35" s="42">
        <f t="shared" si="8"/>
        <v>-4.9657038704831513E-2</v>
      </c>
      <c r="K35" s="42">
        <f t="shared" si="8"/>
        <v>-5.713451138990755E-2</v>
      </c>
      <c r="L35" s="42">
        <f t="shared" si="8"/>
        <v>-6.5040693858010257E-2</v>
      </c>
      <c r="M35" s="42">
        <f t="shared" si="8"/>
        <v>-7.3345473064709288E-2</v>
      </c>
      <c r="N35" s="42">
        <f t="shared" si="8"/>
        <v>-8.1803426328299067E-2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30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17</v>
      </c>
      <c r="D39" s="36" t="s">
        <v>18</v>
      </c>
      <c r="E39" s="36" t="s">
        <v>19</v>
      </c>
      <c r="F39" s="36" t="s">
        <v>20</v>
      </c>
      <c r="G39" s="36" t="s">
        <v>21</v>
      </c>
      <c r="H39" s="36" t="s">
        <v>22</v>
      </c>
      <c r="I39" s="36" t="s">
        <v>23</v>
      </c>
      <c r="J39" s="36" t="s">
        <v>24</v>
      </c>
      <c r="K39" s="36" t="s">
        <v>25</v>
      </c>
      <c r="L39" s="36" t="s">
        <v>26</v>
      </c>
      <c r="M39" s="36" t="s">
        <v>27</v>
      </c>
      <c r="N39" s="36" t="s">
        <v>28</v>
      </c>
    </row>
    <row r="41" spans="1:14" x14ac:dyDescent="0.25">
      <c r="A41" s="46" t="s">
        <v>31</v>
      </c>
      <c r="B41" s="46"/>
      <c r="C41" s="47">
        <v>1.5390766016091002</v>
      </c>
      <c r="D41" s="47">
        <v>1.5508720765437682</v>
      </c>
      <c r="E41" s="47">
        <v>1.5437671518223559</v>
      </c>
      <c r="F41" s="47">
        <v>1.5387891262280669</v>
      </c>
      <c r="G41" s="47">
        <v>1.5367543848784748</v>
      </c>
      <c r="H41" s="47">
        <v>1.5418868318278158</v>
      </c>
      <c r="I41" s="47">
        <v>1.5471631788128766</v>
      </c>
      <c r="J41" s="47">
        <v>1.5560749823421482</v>
      </c>
      <c r="K41" s="47">
        <v>1.5628648961676361</v>
      </c>
      <c r="L41" s="47">
        <v>1.5643776127822606</v>
      </c>
      <c r="M41" s="47">
        <v>1.5721771375791067</v>
      </c>
      <c r="N41" s="47">
        <v>1.5798343121527669</v>
      </c>
    </row>
    <row r="43" spans="1:14" x14ac:dyDescent="0.25">
      <c r="A43" s="48" t="s">
        <v>32</v>
      </c>
      <c r="B43" s="48"/>
      <c r="C43" s="49">
        <v>92.969216405838708</v>
      </c>
      <c r="D43" s="49">
        <v>94.814028946416585</v>
      </c>
      <c r="E43" s="49">
        <v>95.159335013838586</v>
      </c>
      <c r="F43" s="49">
        <v>94.150800410920496</v>
      </c>
      <c r="G43" s="49">
        <v>93.485638896664142</v>
      </c>
      <c r="H43" s="49">
        <v>93.042478611827875</v>
      </c>
      <c r="I43" s="49">
        <v>91.908984726887425</v>
      </c>
      <c r="J43" s="49">
        <v>91.851292277511902</v>
      </c>
      <c r="K43" s="49">
        <v>90.696339797795289</v>
      </c>
      <c r="L43" s="49">
        <v>89.997147947268772</v>
      </c>
      <c r="M43" s="49">
        <v>90.016222971300138</v>
      </c>
      <c r="N43" s="49">
        <v>90.17543762045419</v>
      </c>
    </row>
    <row r="44" spans="1:14" x14ac:dyDescent="0.25">
      <c r="A44" s="19" t="s">
        <v>48</v>
      </c>
      <c r="B44" s="19"/>
      <c r="C44" s="50">
        <v>93.934641902510521</v>
      </c>
      <c r="D44" s="50">
        <v>94.814028946416599</v>
      </c>
      <c r="E44" s="50">
        <v>94.988290258139827</v>
      </c>
      <c r="F44" s="50">
        <v>93.815060204076588</v>
      </c>
      <c r="G44" s="50">
        <v>93.005186290840555</v>
      </c>
      <c r="H44" s="50">
        <v>92.36959761928297</v>
      </c>
      <c r="I44" s="50">
        <v>91.097639510246665</v>
      </c>
      <c r="J44" s="50">
        <v>90.906941703733281</v>
      </c>
      <c r="K44" s="50">
        <v>89.619282480165452</v>
      </c>
      <c r="L44" s="50">
        <v>88.817416628710944</v>
      </c>
      <c r="M44" s="50">
        <v>88.670233478497821</v>
      </c>
      <c r="N44" s="50">
        <v>88.726465481514012</v>
      </c>
    </row>
    <row r="45" spans="1:14" x14ac:dyDescent="0.25">
      <c r="A45" s="51" t="s">
        <v>49</v>
      </c>
      <c r="B45" s="51"/>
      <c r="C45" s="52">
        <v>91.84252862871314</v>
      </c>
      <c r="D45" s="52">
        <v>94.814028946416585</v>
      </c>
      <c r="E45" s="52">
        <v>95.354695885944295</v>
      </c>
      <c r="F45" s="52">
        <v>94.529169447047224</v>
      </c>
      <c r="G45" s="52">
        <v>94.024950836295261</v>
      </c>
      <c r="H45" s="52">
        <v>93.784722335711308</v>
      </c>
      <c r="I45" s="52">
        <v>92.801252241725507</v>
      </c>
      <c r="J45" s="52">
        <v>92.887730841600373</v>
      </c>
      <c r="K45" s="52">
        <v>91.867705556508426</v>
      </c>
      <c r="L45" s="52">
        <v>91.279444267928866</v>
      </c>
      <c r="M45" s="52">
        <v>91.467812125654831</v>
      </c>
      <c r="N45" s="52">
        <v>91.738687727314868</v>
      </c>
    </row>
    <row r="47" spans="1:14" x14ac:dyDescent="0.25">
      <c r="A47" s="48" t="s">
        <v>33</v>
      </c>
      <c r="B47" s="48"/>
      <c r="C47" s="49">
        <v>80.279693767626881</v>
      </c>
      <c r="D47" s="49">
        <v>80.02837551962709</v>
      </c>
      <c r="E47" s="49">
        <v>79.987541291195043</v>
      </c>
      <c r="F47" s="49">
        <v>80.118674871378829</v>
      </c>
      <c r="G47" s="49">
        <v>80.200158299708178</v>
      </c>
      <c r="H47" s="49">
        <v>80.269206591373447</v>
      </c>
      <c r="I47" s="49">
        <v>80.413223613626798</v>
      </c>
      <c r="J47" s="49">
        <v>80.412291037877395</v>
      </c>
      <c r="K47" s="49">
        <v>80.562098221547728</v>
      </c>
      <c r="L47" s="49">
        <v>80.649008798125365</v>
      </c>
      <c r="M47" s="49">
        <v>80.651959845199542</v>
      </c>
      <c r="N47" s="49">
        <v>80.626650381888311</v>
      </c>
    </row>
    <row r="48" spans="1:14" x14ac:dyDescent="0.25">
      <c r="A48" s="19" t="s">
        <v>46</v>
      </c>
      <c r="B48" s="19"/>
      <c r="C48" s="50">
        <v>78.214719296742103</v>
      </c>
      <c r="D48" s="50">
        <v>78.095262699714752</v>
      </c>
      <c r="E48" s="50">
        <v>78.070937169235691</v>
      </c>
      <c r="F48" s="50">
        <v>78.228661917028958</v>
      </c>
      <c r="G48" s="50">
        <v>78.336734299648725</v>
      </c>
      <c r="H48" s="50">
        <v>78.415776290105299</v>
      </c>
      <c r="I48" s="50">
        <v>78.58505728748402</v>
      </c>
      <c r="J48" s="50">
        <v>78.605248522281272</v>
      </c>
      <c r="K48" s="50">
        <v>78.778998117794288</v>
      </c>
      <c r="L48" s="50">
        <v>78.888146274137682</v>
      </c>
      <c r="M48" s="50">
        <v>78.901367077130743</v>
      </c>
      <c r="N48" s="50">
        <v>78.889671995090993</v>
      </c>
    </row>
    <row r="49" spans="1:14" x14ac:dyDescent="0.25">
      <c r="A49" s="51" t="s">
        <v>47</v>
      </c>
      <c r="B49" s="51"/>
      <c r="C49" s="52">
        <v>82.351628391313781</v>
      </c>
      <c r="D49" s="52">
        <v>81.991495852058634</v>
      </c>
      <c r="E49" s="52">
        <v>81.927453658598139</v>
      </c>
      <c r="F49" s="52">
        <v>82.027067126708232</v>
      </c>
      <c r="G49" s="52">
        <v>82.087595244425316</v>
      </c>
      <c r="H49" s="52">
        <v>82.121369063800401</v>
      </c>
      <c r="I49" s="52">
        <v>82.238960899570841</v>
      </c>
      <c r="J49" s="52">
        <v>82.229357958976991</v>
      </c>
      <c r="K49" s="52">
        <v>82.356316859522749</v>
      </c>
      <c r="L49" s="52">
        <v>82.430210072298351</v>
      </c>
      <c r="M49" s="52">
        <v>82.417474852399536</v>
      </c>
      <c r="N49" s="52">
        <v>82.386957722259822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50</v>
      </c>
    </row>
    <row r="53" spans="1:14" x14ac:dyDescent="0.25">
      <c r="A53" s="54" t="s">
        <v>51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581A3-323D-4530-974B-377184C2F83D}">
  <dimension ref="A1:B20"/>
  <sheetViews>
    <sheetView workbookViewId="0">
      <selection activeCell="B10" sqref="B10"/>
    </sheetView>
  </sheetViews>
  <sheetFormatPr defaultRowHeight="15" x14ac:dyDescent="0.25"/>
  <cols>
    <col min="1" max="2" width="41.5703125" style="1" customWidth="1"/>
    <col min="3" max="16384" width="9.140625" style="1"/>
  </cols>
  <sheetData>
    <row r="1" spans="1:2" ht="24" customHeight="1" x14ac:dyDescent="0.25">
      <c r="A1" s="4" t="s">
        <v>6</v>
      </c>
      <c r="B1" s="4" t="s">
        <v>7</v>
      </c>
    </row>
    <row r="2" spans="1:2" x14ac:dyDescent="0.25">
      <c r="A2" s="54" t="s">
        <v>55</v>
      </c>
      <c r="B2" s="54" t="s">
        <v>56</v>
      </c>
    </row>
    <row r="3" spans="1:2" x14ac:dyDescent="0.25">
      <c r="A3" s="54" t="s">
        <v>57</v>
      </c>
      <c r="B3" s="54" t="s">
        <v>58</v>
      </c>
    </row>
    <row r="4" spans="1:2" x14ac:dyDescent="0.25">
      <c r="A4" s="54" t="s">
        <v>59</v>
      </c>
      <c r="B4" s="54" t="s">
        <v>60</v>
      </c>
    </row>
    <row r="5" spans="1:2" x14ac:dyDescent="0.25">
      <c r="A5" s="54" t="s">
        <v>61</v>
      </c>
      <c r="B5" s="54" t="s">
        <v>62</v>
      </c>
    </row>
    <row r="6" spans="1:2" x14ac:dyDescent="0.25">
      <c r="A6" s="54" t="s">
        <v>63</v>
      </c>
      <c r="B6" s="54" t="s">
        <v>64</v>
      </c>
    </row>
    <row r="7" spans="1:2" x14ac:dyDescent="0.25">
      <c r="A7" s="54" t="s">
        <v>65</v>
      </c>
      <c r="B7" s="54" t="s">
        <v>66</v>
      </c>
    </row>
    <row r="8" spans="1:2" x14ac:dyDescent="0.25">
      <c r="A8" s="54" t="s">
        <v>67</v>
      </c>
      <c r="B8" s="54" t="s">
        <v>68</v>
      </c>
    </row>
    <row r="9" spans="1:2" x14ac:dyDescent="0.25">
      <c r="A9" s="54" t="s">
        <v>130</v>
      </c>
      <c r="B9" s="54" t="s">
        <v>69</v>
      </c>
    </row>
    <row r="10" spans="1:2" x14ac:dyDescent="0.25">
      <c r="A10" s="54" t="s">
        <v>70</v>
      </c>
      <c r="B10" s="54" t="s">
        <v>71</v>
      </c>
    </row>
    <row r="11" spans="1:2" x14ac:dyDescent="0.25">
      <c r="A11" s="54" t="s">
        <v>72</v>
      </c>
      <c r="B11" s="54" t="s">
        <v>72</v>
      </c>
    </row>
    <row r="12" spans="1:2" x14ac:dyDescent="0.25">
      <c r="A12" s="54" t="s">
        <v>73</v>
      </c>
      <c r="B12" s="54" t="s">
        <v>74</v>
      </c>
    </row>
    <row r="13" spans="1:2" x14ac:dyDescent="0.25">
      <c r="A13" s="54" t="s">
        <v>75</v>
      </c>
      <c r="B13" s="54" t="s">
        <v>76</v>
      </c>
    </row>
    <row r="14" spans="1:2" x14ac:dyDescent="0.25">
      <c r="A14" s="54" t="s">
        <v>77</v>
      </c>
      <c r="B14" s="54" t="s">
        <v>78</v>
      </c>
    </row>
    <row r="15" spans="1:2" x14ac:dyDescent="0.25">
      <c r="A15" s="54" t="s">
        <v>79</v>
      </c>
      <c r="B15" s="54" t="s">
        <v>80</v>
      </c>
    </row>
    <row r="16" spans="1:2" x14ac:dyDescent="0.25">
      <c r="A16" s="54" t="s">
        <v>81</v>
      </c>
      <c r="B16" s="54" t="s">
        <v>82</v>
      </c>
    </row>
    <row r="17" spans="1:2" x14ac:dyDescent="0.25">
      <c r="A17" s="54" t="s">
        <v>83</v>
      </c>
      <c r="B17" s="54" t="s">
        <v>83</v>
      </c>
    </row>
    <row r="18" spans="1:2" x14ac:dyDescent="0.25">
      <c r="A18" s="54" t="s">
        <v>128</v>
      </c>
      <c r="B18" s="54" t="s">
        <v>84</v>
      </c>
    </row>
    <row r="19" spans="1:2" x14ac:dyDescent="0.25">
      <c r="A19" s="54" t="s">
        <v>85</v>
      </c>
      <c r="B19" s="54" t="s">
        <v>86</v>
      </c>
    </row>
    <row r="20" spans="1:2" x14ac:dyDescent="0.25">
      <c r="A20" s="54" t="s">
        <v>87</v>
      </c>
      <c r="B20" s="54" t="s">
        <v>88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A655D-D366-4D96-931B-1A08B0D55B84}">
  <dimension ref="A1:N53"/>
  <sheetViews>
    <sheetView zoomScaleNormal="100" workbookViewId="0">
      <selection activeCell="D16" sqref="D16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9</v>
      </c>
      <c r="B1" s="60"/>
      <c r="C1" s="60"/>
      <c r="D1" s="60"/>
      <c r="E1" s="60"/>
    </row>
    <row r="2" spans="1:14" x14ac:dyDescent="0.25">
      <c r="A2" s="61" t="s">
        <v>107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8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36" t="s">
        <v>26</v>
      </c>
      <c r="M6" s="36" t="s">
        <v>27</v>
      </c>
      <c r="N6" s="36" t="s">
        <v>28</v>
      </c>
    </row>
    <row r="7" spans="1:14" ht="15.75" thickBot="1" x14ac:dyDescent="0.3"/>
    <row r="8" spans="1:14" ht="16.5" thickTop="1" thickBot="1" x14ac:dyDescent="0.3">
      <c r="A8" s="63" t="s">
        <v>10</v>
      </c>
      <c r="B8" s="63"/>
      <c r="C8" s="21">
        <v>13232</v>
      </c>
      <c r="D8" s="21">
        <v>13215.546993234977</v>
      </c>
      <c r="E8" s="21">
        <v>13195.766588236409</v>
      </c>
      <c r="F8" s="21">
        <v>13173.096477267472</v>
      </c>
      <c r="G8" s="21">
        <v>13157.747108953707</v>
      </c>
      <c r="H8" s="21">
        <v>13147.059012908674</v>
      </c>
      <c r="I8" s="21">
        <v>13137.405559082261</v>
      </c>
      <c r="J8" s="21">
        <v>13122.812513929208</v>
      </c>
      <c r="K8" s="21">
        <v>13103.926841863764</v>
      </c>
      <c r="L8" s="21">
        <v>13084.191772575248</v>
      </c>
      <c r="M8" s="21">
        <v>13061.534461919588</v>
      </c>
      <c r="N8" s="21">
        <v>13034.995573239847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59" t="s">
        <v>34</v>
      </c>
      <c r="B10" s="25"/>
      <c r="C10" s="26">
        <f>SUM(C11:C12)</f>
        <v>113.77650093105234</v>
      </c>
      <c r="D10" s="26">
        <f t="shared" ref="D10:N10" si="0">SUM(D11:D12)</f>
        <v>114.47622003083811</v>
      </c>
      <c r="E10" s="26">
        <f t="shared" si="0"/>
        <v>113.41099339402827</v>
      </c>
      <c r="F10" s="26">
        <f t="shared" si="0"/>
        <v>112.24418565329587</v>
      </c>
      <c r="G10" s="26">
        <f t="shared" si="0"/>
        <v>111.42771662294449</v>
      </c>
      <c r="H10" s="26">
        <f t="shared" si="0"/>
        <v>111.12350643023389</v>
      </c>
      <c r="I10" s="26">
        <f t="shared" si="0"/>
        <v>110.96718372208559</v>
      </c>
      <c r="J10" s="26">
        <f t="shared" si="0"/>
        <v>110.84672398296559</v>
      </c>
      <c r="K10" s="26">
        <f t="shared" si="0"/>
        <v>110.39529896833297</v>
      </c>
      <c r="L10" s="26">
        <f t="shared" si="0"/>
        <v>109.47102056755662</v>
      </c>
      <c r="M10" s="26">
        <f t="shared" si="0"/>
        <v>108.72810669245247</v>
      </c>
      <c r="N10" s="26">
        <f t="shared" si="0"/>
        <v>108.06129859662799</v>
      </c>
    </row>
    <row r="11" spans="1:14" x14ac:dyDescent="0.25">
      <c r="A11" s="56" t="s">
        <v>35</v>
      </c>
      <c r="B11" s="18"/>
      <c r="C11" s="22">
        <v>58.374220360727051</v>
      </c>
      <c r="D11" s="22">
        <v>58.67959670701233</v>
      </c>
      <c r="E11" s="22">
        <v>58.102620784582328</v>
      </c>
      <c r="F11" s="22">
        <v>57.697683412133117</v>
      </c>
      <c r="G11" s="22">
        <v>57.025034075483759</v>
      </c>
      <c r="H11" s="22">
        <v>56.898443348600111</v>
      </c>
      <c r="I11" s="22">
        <v>56.914272714832784</v>
      </c>
      <c r="J11" s="22">
        <v>56.790456646347508</v>
      </c>
      <c r="K11" s="22">
        <v>56.566928304229172</v>
      </c>
      <c r="L11" s="22">
        <v>56.105582555961526</v>
      </c>
      <c r="M11" s="22">
        <v>55.64188882694166</v>
      </c>
      <c r="N11" s="22">
        <v>55.238287982961744</v>
      </c>
    </row>
    <row r="12" spans="1:14" x14ac:dyDescent="0.25">
      <c r="A12" s="27" t="s">
        <v>36</v>
      </c>
      <c r="B12" s="28"/>
      <c r="C12" s="29">
        <v>55.402280570325289</v>
      </c>
      <c r="D12" s="29">
        <v>55.796623323825777</v>
      </c>
      <c r="E12" s="29">
        <v>55.308372609445939</v>
      </c>
      <c r="F12" s="29">
        <v>54.546502241162756</v>
      </c>
      <c r="G12" s="29">
        <v>54.402682547460728</v>
      </c>
      <c r="H12" s="29">
        <v>54.225063081633778</v>
      </c>
      <c r="I12" s="29">
        <v>54.05291100725281</v>
      </c>
      <c r="J12" s="29">
        <v>54.056267336618077</v>
      </c>
      <c r="K12" s="29">
        <v>53.828370664103794</v>
      </c>
      <c r="L12" s="29">
        <v>53.365438011595096</v>
      </c>
      <c r="M12" s="29">
        <v>53.086217865510811</v>
      </c>
      <c r="N12" s="29">
        <v>52.823010613666249</v>
      </c>
    </row>
    <row r="13" spans="1:14" x14ac:dyDescent="0.25">
      <c r="A13" s="59" t="s">
        <v>37</v>
      </c>
      <c r="B13" s="18"/>
      <c r="C13" s="26">
        <f>SUM(C14:C15)</f>
        <v>120.80020226820814</v>
      </c>
      <c r="D13" s="26">
        <f t="shared" ref="D13:N13" si="1">SUM(D14:D15)</f>
        <v>123.67405354601679</v>
      </c>
      <c r="E13" s="26">
        <f t="shared" si="1"/>
        <v>124.21832225428761</v>
      </c>
      <c r="F13" s="26">
        <f t="shared" si="1"/>
        <v>122.84300235481422</v>
      </c>
      <c r="G13" s="26">
        <f t="shared" si="1"/>
        <v>122.72080193726097</v>
      </c>
      <c r="H13" s="26">
        <f t="shared" si="1"/>
        <v>122.7684726781649</v>
      </c>
      <c r="I13" s="26">
        <f t="shared" si="1"/>
        <v>122.04736571076218</v>
      </c>
      <c r="J13" s="26">
        <f t="shared" si="1"/>
        <v>123.32422852074669</v>
      </c>
      <c r="K13" s="26">
        <f t="shared" si="1"/>
        <v>122.98036153282305</v>
      </c>
      <c r="L13" s="26">
        <f t="shared" si="1"/>
        <v>123.74813573185816</v>
      </c>
      <c r="M13" s="26">
        <f t="shared" si="1"/>
        <v>125.50748071629158</v>
      </c>
      <c r="N13" s="26">
        <f t="shared" si="1"/>
        <v>127.38847028963696</v>
      </c>
    </row>
    <row r="14" spans="1:14" x14ac:dyDescent="0.25">
      <c r="A14" s="56" t="s">
        <v>38</v>
      </c>
      <c r="B14" s="18"/>
      <c r="C14" s="22">
        <v>62.161113705779606</v>
      </c>
      <c r="D14" s="22">
        <v>63.059916166969728</v>
      </c>
      <c r="E14" s="22">
        <v>63.309502041168997</v>
      </c>
      <c r="F14" s="22">
        <v>62.659612430442969</v>
      </c>
      <c r="G14" s="22">
        <v>62.600719352839398</v>
      </c>
      <c r="H14" s="22">
        <v>62.677891956838394</v>
      </c>
      <c r="I14" s="22">
        <v>62.451113380403072</v>
      </c>
      <c r="J14" s="22">
        <v>63.134101157540371</v>
      </c>
      <c r="K14" s="22">
        <v>63.044364584155353</v>
      </c>
      <c r="L14" s="22">
        <v>63.500732597802241</v>
      </c>
      <c r="M14" s="22">
        <v>64.591617364405721</v>
      </c>
      <c r="N14" s="22">
        <v>65.540242874622706</v>
      </c>
    </row>
    <row r="15" spans="1:14" x14ac:dyDescent="0.25">
      <c r="A15" s="57" t="s">
        <v>39</v>
      </c>
      <c r="B15" s="12"/>
      <c r="C15" s="23">
        <v>58.639088562428533</v>
      </c>
      <c r="D15" s="23">
        <v>60.614137379047065</v>
      </c>
      <c r="E15" s="23">
        <v>60.908820213118609</v>
      </c>
      <c r="F15" s="23">
        <v>60.183389924371241</v>
      </c>
      <c r="G15" s="23">
        <v>60.120082584421581</v>
      </c>
      <c r="H15" s="23">
        <v>60.090580721326504</v>
      </c>
      <c r="I15" s="23">
        <v>59.596252330359107</v>
      </c>
      <c r="J15" s="23">
        <v>60.190127363206322</v>
      </c>
      <c r="K15" s="23">
        <v>59.935996948667693</v>
      </c>
      <c r="L15" s="23">
        <v>60.247403134055908</v>
      </c>
      <c r="M15" s="23">
        <v>60.915863351885868</v>
      </c>
      <c r="N15" s="23">
        <v>61.84822741501425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58" t="s">
        <v>11</v>
      </c>
      <c r="B17" s="15"/>
      <c r="C17" s="32">
        <f>C10-C13</f>
        <v>-7.0237013371557993</v>
      </c>
      <c r="D17" s="32">
        <f t="shared" ref="D17:N17" si="2">D10-D13</f>
        <v>-9.1978335151786865</v>
      </c>
      <c r="E17" s="32">
        <f t="shared" si="2"/>
        <v>-10.807328860259346</v>
      </c>
      <c r="F17" s="32">
        <f t="shared" si="2"/>
        <v>-10.598816701518345</v>
      </c>
      <c r="G17" s="32">
        <f t="shared" si="2"/>
        <v>-11.293085314316485</v>
      </c>
      <c r="H17" s="32">
        <f t="shared" si="2"/>
        <v>-11.644966247931009</v>
      </c>
      <c r="I17" s="32">
        <f t="shared" si="2"/>
        <v>-11.080181988676586</v>
      </c>
      <c r="J17" s="32">
        <f t="shared" si="2"/>
        <v>-12.477504537781101</v>
      </c>
      <c r="K17" s="32">
        <f t="shared" si="2"/>
        <v>-12.585062564490087</v>
      </c>
      <c r="L17" s="32">
        <f t="shared" si="2"/>
        <v>-14.277115164301534</v>
      </c>
      <c r="M17" s="32">
        <f t="shared" si="2"/>
        <v>-16.779374023839111</v>
      </c>
      <c r="N17" s="32">
        <f t="shared" si="2"/>
        <v>-19.327171693008964</v>
      </c>
    </row>
    <row r="18" spans="1:14" x14ac:dyDescent="0.25">
      <c r="A18" s="57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40</v>
      </c>
      <c r="B19" s="67"/>
      <c r="C19" s="26">
        <f>SUM(C20:C21)</f>
        <v>536.26118326716664</v>
      </c>
      <c r="D19" s="26">
        <f t="shared" ref="D19:N19" si="3">SUM(D20:D21)</f>
        <v>535.56511790317313</v>
      </c>
      <c r="E19" s="26">
        <f t="shared" si="3"/>
        <v>534.95017207499382</v>
      </c>
      <c r="F19" s="26">
        <f t="shared" si="3"/>
        <v>538.47569002968919</v>
      </c>
      <c r="G19" s="26">
        <f t="shared" si="3"/>
        <v>541.18641077381096</v>
      </c>
      <c r="H19" s="26">
        <f t="shared" si="3"/>
        <v>541.82461175146022</v>
      </c>
      <c r="I19" s="26">
        <f t="shared" si="3"/>
        <v>538.80028172596735</v>
      </c>
      <c r="J19" s="26">
        <f t="shared" si="3"/>
        <v>537.83245492845458</v>
      </c>
      <c r="K19" s="26">
        <f t="shared" si="3"/>
        <v>537.27618470290486</v>
      </c>
      <c r="L19" s="26">
        <f t="shared" si="3"/>
        <v>536.85474847387695</v>
      </c>
      <c r="M19" s="26">
        <f t="shared" si="3"/>
        <v>536.74237779950533</v>
      </c>
      <c r="N19" s="26">
        <f t="shared" si="3"/>
        <v>537.2385074475859</v>
      </c>
    </row>
    <row r="20" spans="1:14" x14ac:dyDescent="0.25">
      <c r="A20" s="64" t="s">
        <v>41</v>
      </c>
      <c r="B20" s="64"/>
      <c r="C20" s="22">
        <v>267.39499077729039</v>
      </c>
      <c r="D20" s="22">
        <v>266.07917813554508</v>
      </c>
      <c r="E20" s="22">
        <v>267.10856221063125</v>
      </c>
      <c r="F20" s="22">
        <v>269.37475656696847</v>
      </c>
      <c r="G20" s="22">
        <v>271.42861139465612</v>
      </c>
      <c r="H20" s="22">
        <v>272.51327858555669</v>
      </c>
      <c r="I20" s="22">
        <v>270.89907556729469</v>
      </c>
      <c r="J20" s="22">
        <v>270.38552313603861</v>
      </c>
      <c r="K20" s="22">
        <v>270.6746299315277</v>
      </c>
      <c r="L20" s="22">
        <v>270.69275571874533</v>
      </c>
      <c r="M20" s="22">
        <v>270.44199151067693</v>
      </c>
      <c r="N20" s="22">
        <v>270.55087096768011</v>
      </c>
    </row>
    <row r="21" spans="1:14" x14ac:dyDescent="0.25">
      <c r="A21" s="27" t="s">
        <v>42</v>
      </c>
      <c r="B21" s="27"/>
      <c r="C21" s="29">
        <v>268.86619248987631</v>
      </c>
      <c r="D21" s="29">
        <v>269.48593976762805</v>
      </c>
      <c r="E21" s="29">
        <v>267.84160986436257</v>
      </c>
      <c r="F21" s="29">
        <v>269.10093346272072</v>
      </c>
      <c r="G21" s="29">
        <v>269.75779937915485</v>
      </c>
      <c r="H21" s="29">
        <v>269.31133316590359</v>
      </c>
      <c r="I21" s="29">
        <v>267.90120615867272</v>
      </c>
      <c r="J21" s="29">
        <v>267.44693179241591</v>
      </c>
      <c r="K21" s="29">
        <v>266.60155477137715</v>
      </c>
      <c r="L21" s="29">
        <v>266.16199275513168</v>
      </c>
      <c r="M21" s="29">
        <v>266.30038628882841</v>
      </c>
      <c r="N21" s="29">
        <v>266.68763647990579</v>
      </c>
    </row>
    <row r="22" spans="1:14" x14ac:dyDescent="0.25">
      <c r="A22" s="67" t="s">
        <v>45</v>
      </c>
      <c r="B22" s="67"/>
      <c r="C22" s="26">
        <f>SUM(C23:C24)</f>
        <v>545.69048869503467</v>
      </c>
      <c r="D22" s="26">
        <f t="shared" ref="D22:N22" si="4">SUM(D23:D24)</f>
        <v>546.14768938656209</v>
      </c>
      <c r="E22" s="26">
        <f t="shared" si="4"/>
        <v>546.81295418367108</v>
      </c>
      <c r="F22" s="26">
        <f t="shared" si="4"/>
        <v>543.22624164193439</v>
      </c>
      <c r="G22" s="26">
        <f t="shared" si="4"/>
        <v>540.58142150452852</v>
      </c>
      <c r="H22" s="26">
        <f t="shared" si="4"/>
        <v>539.83309932994484</v>
      </c>
      <c r="I22" s="26">
        <f t="shared" si="4"/>
        <v>542.31314489033957</v>
      </c>
      <c r="J22" s="26">
        <f t="shared" si="4"/>
        <v>544.24062245611981</v>
      </c>
      <c r="K22" s="26">
        <f t="shared" si="4"/>
        <v>544.42619142693309</v>
      </c>
      <c r="L22" s="26">
        <f t="shared" si="4"/>
        <v>545.23494396523131</v>
      </c>
      <c r="M22" s="26">
        <f t="shared" si="4"/>
        <v>546.50189245540878</v>
      </c>
      <c r="N22" s="26">
        <f t="shared" si="4"/>
        <v>546.21895295348077</v>
      </c>
    </row>
    <row r="23" spans="1:14" x14ac:dyDescent="0.25">
      <c r="A23" s="64" t="s">
        <v>43</v>
      </c>
      <c r="B23" s="64"/>
      <c r="C23" s="23">
        <v>273.5608868763286</v>
      </c>
      <c r="D23" s="22">
        <v>275.40665098756824</v>
      </c>
      <c r="E23" s="22">
        <v>273.74311570018654</v>
      </c>
      <c r="F23" s="22">
        <v>271.43742147198282</v>
      </c>
      <c r="G23" s="22">
        <v>269.82725243671587</v>
      </c>
      <c r="H23" s="22">
        <v>268.08118626582336</v>
      </c>
      <c r="I23" s="22">
        <v>269.83472786172467</v>
      </c>
      <c r="J23" s="22">
        <v>270.89771462442604</v>
      </c>
      <c r="K23" s="22">
        <v>270.07049209083357</v>
      </c>
      <c r="L23" s="22">
        <v>270.58989755356362</v>
      </c>
      <c r="M23" s="22">
        <v>271.49085815115683</v>
      </c>
      <c r="N23" s="22">
        <v>271.17336874771826</v>
      </c>
    </row>
    <row r="24" spans="1:14" x14ac:dyDescent="0.25">
      <c r="A24" s="57" t="s">
        <v>44</v>
      </c>
      <c r="B24" s="57"/>
      <c r="C24" s="23">
        <v>272.12960181870602</v>
      </c>
      <c r="D24" s="23">
        <v>270.74103839899385</v>
      </c>
      <c r="E24" s="23">
        <v>273.06983848348449</v>
      </c>
      <c r="F24" s="23">
        <v>271.78882016995158</v>
      </c>
      <c r="G24" s="23">
        <v>270.75416906781265</v>
      </c>
      <c r="H24" s="23">
        <v>271.75191306412154</v>
      </c>
      <c r="I24" s="23">
        <v>272.47841702861496</v>
      </c>
      <c r="J24" s="23">
        <v>273.34290783169382</v>
      </c>
      <c r="K24" s="23">
        <v>274.35569933609952</v>
      </c>
      <c r="L24" s="23">
        <v>274.64504641166769</v>
      </c>
      <c r="M24" s="23">
        <v>275.01103430425201</v>
      </c>
      <c r="N24" s="23">
        <v>275.04558420576245</v>
      </c>
    </row>
    <row r="25" spans="1:14" x14ac:dyDescent="0.25">
      <c r="A25" s="57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12</v>
      </c>
      <c r="B26" s="66"/>
      <c r="C26" s="32">
        <f>C19-C22</f>
        <v>-9.4293054278680302</v>
      </c>
      <c r="D26" s="32">
        <f t="shared" ref="D26:N26" si="5">D19-D22</f>
        <v>-10.582571483388961</v>
      </c>
      <c r="E26" s="32">
        <f t="shared" si="5"/>
        <v>-11.862782108677266</v>
      </c>
      <c r="F26" s="32">
        <f t="shared" si="5"/>
        <v>-4.7505516122452036</v>
      </c>
      <c r="G26" s="32">
        <f t="shared" si="5"/>
        <v>0.60498926928244146</v>
      </c>
      <c r="H26" s="32">
        <f t="shared" si="5"/>
        <v>1.991512421515381</v>
      </c>
      <c r="I26" s="32">
        <f t="shared" si="5"/>
        <v>-3.5128631643722201</v>
      </c>
      <c r="J26" s="32">
        <f t="shared" si="5"/>
        <v>-6.4081675276652277</v>
      </c>
      <c r="K26" s="32">
        <f t="shared" si="5"/>
        <v>-7.1500067240282306</v>
      </c>
      <c r="L26" s="32">
        <f t="shared" si="5"/>
        <v>-8.3801954913543568</v>
      </c>
      <c r="M26" s="32">
        <f t="shared" si="5"/>
        <v>-9.7595146559034447</v>
      </c>
      <c r="N26" s="32">
        <f t="shared" si="5"/>
        <v>-8.9804455058948633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29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13</v>
      </c>
      <c r="B30" s="66"/>
      <c r="C30" s="32">
        <f>C17+C26+C28</f>
        <v>-16.453006765023829</v>
      </c>
      <c r="D30" s="32">
        <f t="shared" ref="D30:N30" si="6">D17+D26+D28</f>
        <v>-19.780404998567647</v>
      </c>
      <c r="E30" s="32">
        <f t="shared" si="6"/>
        <v>-22.670110968936612</v>
      </c>
      <c r="F30" s="32">
        <f t="shared" si="6"/>
        <v>-15.349368313763549</v>
      </c>
      <c r="G30" s="32">
        <f t="shared" si="6"/>
        <v>-10.688096045034044</v>
      </c>
      <c r="H30" s="32">
        <f t="shared" si="6"/>
        <v>-9.6534538264156282</v>
      </c>
      <c r="I30" s="32">
        <f t="shared" si="6"/>
        <v>-14.593045153048806</v>
      </c>
      <c r="J30" s="32">
        <f t="shared" si="6"/>
        <v>-18.885672065446329</v>
      </c>
      <c r="K30" s="32">
        <f t="shared" si="6"/>
        <v>-19.735069288518318</v>
      </c>
      <c r="L30" s="32">
        <f t="shared" si="6"/>
        <v>-22.657310655655891</v>
      </c>
      <c r="M30" s="32">
        <f t="shared" si="6"/>
        <v>-26.538888679742556</v>
      </c>
      <c r="N30" s="32">
        <f t="shared" si="6"/>
        <v>-28.307617198903827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14</v>
      </c>
      <c r="B32" s="63"/>
      <c r="C32" s="21">
        <v>13215.546993234977</v>
      </c>
      <c r="D32" s="21">
        <v>13195.766588236409</v>
      </c>
      <c r="E32" s="21">
        <v>13173.096477267472</v>
      </c>
      <c r="F32" s="21">
        <v>13157.747108953707</v>
      </c>
      <c r="G32" s="21">
        <v>13147.059012908674</v>
      </c>
      <c r="H32" s="21">
        <v>13137.405559082261</v>
      </c>
      <c r="I32" s="21">
        <v>13122.812513929208</v>
      </c>
      <c r="J32" s="21">
        <v>13103.926841863764</v>
      </c>
      <c r="K32" s="21">
        <v>13084.191772575248</v>
      </c>
      <c r="L32" s="21">
        <v>13061.534461919588</v>
      </c>
      <c r="M32" s="21">
        <v>13034.995573239847</v>
      </c>
      <c r="N32" s="21">
        <v>13006.687956040945</v>
      </c>
    </row>
    <row r="33" spans="1:14" ht="16.5" thickTop="1" thickBot="1" x14ac:dyDescent="0.3">
      <c r="A33" s="57"/>
      <c r="B33" s="57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15</v>
      </c>
      <c r="B34" s="38"/>
      <c r="C34" s="39">
        <f>(C32/C8)-1</f>
        <v>-1.2434255414920381E-3</v>
      </c>
      <c r="D34" s="39">
        <f t="shared" ref="D34:N34" si="7">(D32/D8)-1</f>
        <v>-1.4967526511534546E-3</v>
      </c>
      <c r="E34" s="39">
        <f t="shared" si="7"/>
        <v>-1.7179836288667705E-3</v>
      </c>
      <c r="F34" s="39">
        <f t="shared" si="7"/>
        <v>-1.1652057919908643E-3</v>
      </c>
      <c r="G34" s="39">
        <f t="shared" si="7"/>
        <v>-8.1230441325019775E-4</v>
      </c>
      <c r="H34" s="39">
        <f t="shared" si="7"/>
        <v>-7.3426717085056659E-4</v>
      </c>
      <c r="I34" s="39">
        <f t="shared" si="7"/>
        <v>-1.1108011461946621E-3</v>
      </c>
      <c r="J34" s="39">
        <f t="shared" si="7"/>
        <v>-1.4391482043500936E-3</v>
      </c>
      <c r="K34" s="39">
        <f t="shared" si="7"/>
        <v>-1.5060423891766206E-3</v>
      </c>
      <c r="L34" s="39">
        <f t="shared" si="7"/>
        <v>-1.7316553478794461E-3</v>
      </c>
      <c r="M34" s="39">
        <f t="shared" si="7"/>
        <v>-2.0318354445347797E-3</v>
      </c>
      <c r="N34" s="39">
        <f t="shared" si="7"/>
        <v>-2.1716629698759204E-3</v>
      </c>
    </row>
    <row r="35" spans="1:14" ht="15.75" thickBot="1" x14ac:dyDescent="0.3">
      <c r="A35" s="40" t="s">
        <v>16</v>
      </c>
      <c r="B35" s="41"/>
      <c r="C35" s="42">
        <f>(C32/$C$8)-1</f>
        <v>-1.2434255414920381E-3</v>
      </c>
      <c r="D35" s="42">
        <f t="shared" ref="D35:N35" si="8">(D32/$C$8)-1</f>
        <v>-2.7383170921697619E-3</v>
      </c>
      <c r="E35" s="42">
        <f t="shared" si="8"/>
        <v>-4.451596337101571E-3</v>
      </c>
      <c r="F35" s="42">
        <f t="shared" si="8"/>
        <v>-5.6116151032568062E-3</v>
      </c>
      <c r="G35" s="42">
        <f t="shared" si="8"/>
        <v>-6.4193611767930925E-3</v>
      </c>
      <c r="H35" s="42">
        <f t="shared" si="8"/>
        <v>-7.1489148214736176E-3</v>
      </c>
      <c r="I35" s="42">
        <f t="shared" si="8"/>
        <v>-8.2517749448905997E-3</v>
      </c>
      <c r="J35" s="42">
        <f t="shared" si="8"/>
        <v>-9.6790476221459976E-3</v>
      </c>
      <c r="K35" s="42">
        <f t="shared" si="8"/>
        <v>-1.1170512955316791E-2</v>
      </c>
      <c r="L35" s="42">
        <f t="shared" si="8"/>
        <v>-1.2882824824698602E-2</v>
      </c>
      <c r="M35" s="42">
        <f t="shared" si="8"/>
        <v>-1.4888484489128828E-2</v>
      </c>
      <c r="N35" s="42">
        <f t="shared" si="8"/>
        <v>-1.7027814688562182E-2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30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17</v>
      </c>
      <c r="D39" s="36" t="s">
        <v>18</v>
      </c>
      <c r="E39" s="36" t="s">
        <v>19</v>
      </c>
      <c r="F39" s="36" t="s">
        <v>20</v>
      </c>
      <c r="G39" s="36" t="s">
        <v>21</v>
      </c>
      <c r="H39" s="36" t="s">
        <v>22</v>
      </c>
      <c r="I39" s="36" t="s">
        <v>23</v>
      </c>
      <c r="J39" s="36" t="s">
        <v>24</v>
      </c>
      <c r="K39" s="36" t="s">
        <v>25</v>
      </c>
      <c r="L39" s="36" t="s">
        <v>26</v>
      </c>
      <c r="M39" s="36" t="s">
        <v>27</v>
      </c>
      <c r="N39" s="36" t="s">
        <v>28</v>
      </c>
    </row>
    <row r="41" spans="1:14" x14ac:dyDescent="0.25">
      <c r="A41" s="46" t="s">
        <v>31</v>
      </c>
      <c r="B41" s="46"/>
      <c r="C41" s="47">
        <v>1.6121349587869453</v>
      </c>
      <c r="D41" s="47">
        <v>1.6260491575168703</v>
      </c>
      <c r="E41" s="47">
        <v>1.6178301953430292</v>
      </c>
      <c r="F41" s="47">
        <v>1.6116872691844086</v>
      </c>
      <c r="G41" s="47">
        <v>1.6101303033271199</v>
      </c>
      <c r="H41" s="47">
        <v>1.6142098050122962</v>
      </c>
      <c r="I41" s="47">
        <v>1.6197276216317735</v>
      </c>
      <c r="J41" s="47">
        <v>1.6289931737088252</v>
      </c>
      <c r="K41" s="47">
        <v>1.6350568408167541</v>
      </c>
      <c r="L41" s="47">
        <v>1.6371675904671488</v>
      </c>
      <c r="M41" s="47">
        <v>1.6442896609048565</v>
      </c>
      <c r="N41" s="47">
        <v>1.6520643221006013</v>
      </c>
    </row>
    <row r="43" spans="1:14" x14ac:dyDescent="0.25">
      <c r="A43" s="48" t="s">
        <v>32</v>
      </c>
      <c r="B43" s="48"/>
      <c r="C43" s="49">
        <v>82.230181364477318</v>
      </c>
      <c r="D43" s="49">
        <v>83.949921462973023</v>
      </c>
      <c r="E43" s="49">
        <v>84.286845956148184</v>
      </c>
      <c r="F43" s="49">
        <v>83.404281727248474</v>
      </c>
      <c r="G43" s="49">
        <v>82.832347563408518</v>
      </c>
      <c r="H43" s="49">
        <v>82.435687651646219</v>
      </c>
      <c r="I43" s="49">
        <v>81.429251080929077</v>
      </c>
      <c r="J43" s="49">
        <v>81.382495365384315</v>
      </c>
      <c r="K43" s="49">
        <v>80.33857669422612</v>
      </c>
      <c r="L43" s="49">
        <v>79.73211945653982</v>
      </c>
      <c r="M43" s="49">
        <v>79.714809424867084</v>
      </c>
      <c r="N43" s="49">
        <v>79.847014874163875</v>
      </c>
    </row>
    <row r="44" spans="1:14" x14ac:dyDescent="0.25">
      <c r="A44" s="19" t="s">
        <v>48</v>
      </c>
      <c r="B44" s="19"/>
      <c r="C44" s="50">
        <v>83.16491762077284</v>
      </c>
      <c r="D44" s="50">
        <v>83.949921462972995</v>
      </c>
      <c r="E44" s="50">
        <v>84.105373272948469</v>
      </c>
      <c r="F44" s="50">
        <v>83.063327159800323</v>
      </c>
      <c r="G44" s="50">
        <v>82.336484203042161</v>
      </c>
      <c r="H44" s="50">
        <v>81.789506279048794</v>
      </c>
      <c r="I44" s="50">
        <v>80.655768381358868</v>
      </c>
      <c r="J44" s="50">
        <v>80.486755906014622</v>
      </c>
      <c r="K44" s="50">
        <v>79.349623983542216</v>
      </c>
      <c r="L44" s="50">
        <v>78.653558006340617</v>
      </c>
      <c r="M44" s="50">
        <v>78.5581008798125</v>
      </c>
      <c r="N44" s="50">
        <v>78.609005937678944</v>
      </c>
    </row>
    <row r="45" spans="1:14" x14ac:dyDescent="0.25">
      <c r="A45" s="51" t="s">
        <v>49</v>
      </c>
      <c r="B45" s="51"/>
      <c r="C45" s="52">
        <v>81.261975127180648</v>
      </c>
      <c r="D45" s="52">
        <v>83.949921462972981</v>
      </c>
      <c r="E45" s="52">
        <v>84.476303162130037</v>
      </c>
      <c r="F45" s="52">
        <v>83.762251693653283</v>
      </c>
      <c r="G45" s="52">
        <v>83.355058293776139</v>
      </c>
      <c r="H45" s="52">
        <v>83.120661226782076</v>
      </c>
      <c r="I45" s="52">
        <v>82.255866088790683</v>
      </c>
      <c r="J45" s="52">
        <v>82.343723612575985</v>
      </c>
      <c r="K45" s="52">
        <v>81.405773203534011</v>
      </c>
      <c r="L45" s="52">
        <v>80.901411577563422</v>
      </c>
      <c r="M45" s="52">
        <v>80.979114102868863</v>
      </c>
      <c r="N45" s="52">
        <v>81.202204550300948</v>
      </c>
    </row>
    <row r="47" spans="1:14" x14ac:dyDescent="0.25">
      <c r="A47" s="48" t="s">
        <v>33</v>
      </c>
      <c r="B47" s="48"/>
      <c r="C47" s="49">
        <v>81.794350996488276</v>
      </c>
      <c r="D47" s="49">
        <v>81.532290985847581</v>
      </c>
      <c r="E47" s="49">
        <v>81.477739477992159</v>
      </c>
      <c r="F47" s="49">
        <v>81.604255676454471</v>
      </c>
      <c r="G47" s="49">
        <v>81.68654663237686</v>
      </c>
      <c r="H47" s="49">
        <v>81.738824517042161</v>
      </c>
      <c r="I47" s="49">
        <v>81.878092477354372</v>
      </c>
      <c r="J47" s="49">
        <v>81.877543535651498</v>
      </c>
      <c r="K47" s="49">
        <v>82.020557775534542</v>
      </c>
      <c r="L47" s="49">
        <v>82.10951562189662</v>
      </c>
      <c r="M47" s="49">
        <v>82.095936473634367</v>
      </c>
      <c r="N47" s="49">
        <v>82.069096044251296</v>
      </c>
    </row>
    <row r="48" spans="1:14" x14ac:dyDescent="0.25">
      <c r="A48" s="19" t="s">
        <v>46</v>
      </c>
      <c r="B48" s="19"/>
      <c r="C48" s="50">
        <v>79.779277564648098</v>
      </c>
      <c r="D48" s="50">
        <v>79.656903075816942</v>
      </c>
      <c r="E48" s="50">
        <v>79.62934449208494</v>
      </c>
      <c r="F48" s="50">
        <v>79.783250647145508</v>
      </c>
      <c r="G48" s="50">
        <v>79.887577901779338</v>
      </c>
      <c r="H48" s="50">
        <v>79.962654433279326</v>
      </c>
      <c r="I48" s="50">
        <v>80.127735635366207</v>
      </c>
      <c r="J48" s="50">
        <v>80.144595016134488</v>
      </c>
      <c r="K48" s="50">
        <v>80.314469491628245</v>
      </c>
      <c r="L48" s="50">
        <v>80.419982564382849</v>
      </c>
      <c r="M48" s="50">
        <v>80.430146603636032</v>
      </c>
      <c r="N48" s="50">
        <v>80.415412033641445</v>
      </c>
    </row>
    <row r="49" spans="1:14" x14ac:dyDescent="0.25">
      <c r="A49" s="51" t="s">
        <v>47</v>
      </c>
      <c r="B49" s="51"/>
      <c r="C49" s="52">
        <v>83.727470983466475</v>
      </c>
      <c r="D49" s="52">
        <v>83.362516235818958</v>
      </c>
      <c r="E49" s="52">
        <v>83.29459531383533</v>
      </c>
      <c r="F49" s="52">
        <v>83.390437150407635</v>
      </c>
      <c r="G49" s="52">
        <v>83.447317579640355</v>
      </c>
      <c r="H49" s="52">
        <v>83.4768283710264</v>
      </c>
      <c r="I49" s="52">
        <v>83.590442963150991</v>
      </c>
      <c r="J49" s="52">
        <v>83.577431412269178</v>
      </c>
      <c r="K49" s="52">
        <v>83.700826513236905</v>
      </c>
      <c r="L49" s="52">
        <v>83.771264005483758</v>
      </c>
      <c r="M49" s="52">
        <v>83.754802258785773</v>
      </c>
      <c r="N49" s="52">
        <v>83.720667534081315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50</v>
      </c>
    </row>
    <row r="53" spans="1:14" x14ac:dyDescent="0.25">
      <c r="A53" s="54" t="s">
        <v>51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C9D0F-6F53-4169-B173-71E80068FBB8}">
  <dimension ref="A1:N53"/>
  <sheetViews>
    <sheetView zoomScaleNormal="100" workbookViewId="0">
      <selection activeCell="A3" sqref="A3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9</v>
      </c>
      <c r="B1" s="60"/>
      <c r="C1" s="60"/>
      <c r="D1" s="60"/>
      <c r="E1" s="60"/>
    </row>
    <row r="2" spans="1:14" x14ac:dyDescent="0.25">
      <c r="A2" s="61" t="s">
        <v>108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8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36" t="s">
        <v>26</v>
      </c>
      <c r="M6" s="36" t="s">
        <v>27</v>
      </c>
      <c r="N6" s="36" t="s">
        <v>28</v>
      </c>
    </row>
    <row r="7" spans="1:14" ht="15.75" thickBot="1" x14ac:dyDescent="0.3"/>
    <row r="8" spans="1:14" ht="16.5" thickTop="1" thickBot="1" x14ac:dyDescent="0.3">
      <c r="A8" s="63" t="s">
        <v>10</v>
      </c>
      <c r="B8" s="63"/>
      <c r="C8" s="21">
        <v>11132</v>
      </c>
      <c r="D8" s="21">
        <v>11178.25389617942</v>
      </c>
      <c r="E8" s="21">
        <v>11218.984796009832</v>
      </c>
      <c r="F8" s="21">
        <v>11254.273218398121</v>
      </c>
      <c r="G8" s="21">
        <v>11292.358562973312</v>
      </c>
      <c r="H8" s="21">
        <v>11332.988540959899</v>
      </c>
      <c r="I8" s="21">
        <v>11371.449597175828</v>
      </c>
      <c r="J8" s="21">
        <v>11401.838771326476</v>
      </c>
      <c r="K8" s="21">
        <v>11426.256344739028</v>
      </c>
      <c r="L8" s="21">
        <v>11446.710311117637</v>
      </c>
      <c r="M8" s="21">
        <v>11462.620917700928</v>
      </c>
      <c r="N8" s="21">
        <v>11473.60016124998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59" t="s">
        <v>34</v>
      </c>
      <c r="B10" s="25"/>
      <c r="C10" s="26">
        <f>SUM(C11:C12)</f>
        <v>108.95737620718401</v>
      </c>
      <c r="D10" s="26">
        <f t="shared" ref="D10:N10" si="0">SUM(D11:D12)</f>
        <v>109.48377015650775</v>
      </c>
      <c r="E10" s="26">
        <f t="shared" si="0"/>
        <v>108.46813499182448</v>
      </c>
      <c r="F10" s="26">
        <f t="shared" si="0"/>
        <v>107.06438085345948</v>
      </c>
      <c r="G10" s="26">
        <f t="shared" si="0"/>
        <v>105.88280759258922</v>
      </c>
      <c r="H10" s="26">
        <f t="shared" si="0"/>
        <v>105.20140372501442</v>
      </c>
      <c r="I10" s="26">
        <f t="shared" si="0"/>
        <v>104.4431322929112</v>
      </c>
      <c r="J10" s="26">
        <f t="shared" si="0"/>
        <v>103.88495055153541</v>
      </c>
      <c r="K10" s="26">
        <f t="shared" si="0"/>
        <v>102.94709110882721</v>
      </c>
      <c r="L10" s="26">
        <f t="shared" si="0"/>
        <v>101.92228489480159</v>
      </c>
      <c r="M10" s="26">
        <f t="shared" si="0"/>
        <v>101.39067539567935</v>
      </c>
      <c r="N10" s="26">
        <f t="shared" si="0"/>
        <v>100.89206952273041</v>
      </c>
    </row>
    <row r="11" spans="1:14" x14ac:dyDescent="0.25">
      <c r="A11" s="56" t="s">
        <v>35</v>
      </c>
      <c r="B11" s="18"/>
      <c r="C11" s="22">
        <v>55.901718163218</v>
      </c>
      <c r="D11" s="22">
        <v>56.120506748182777</v>
      </c>
      <c r="E11" s="22">
        <v>55.570299898040695</v>
      </c>
      <c r="F11" s="22">
        <v>55.035071217673917</v>
      </c>
      <c r="G11" s="22">
        <v>54.187332326003975</v>
      </c>
      <c r="H11" s="22">
        <v>53.866155796649323</v>
      </c>
      <c r="I11" s="22">
        <v>53.568133524929884</v>
      </c>
      <c r="J11" s="22">
        <v>53.223708996682312</v>
      </c>
      <c r="K11" s="22">
        <v>52.750441153770758</v>
      </c>
      <c r="L11" s="22">
        <v>52.23673936545228</v>
      </c>
      <c r="M11" s="22">
        <v>51.88693944991261</v>
      </c>
      <c r="N11" s="22">
        <v>51.573553750236776</v>
      </c>
    </row>
    <row r="12" spans="1:14" x14ac:dyDescent="0.25">
      <c r="A12" s="27" t="s">
        <v>36</v>
      </c>
      <c r="B12" s="28"/>
      <c r="C12" s="29">
        <v>53.055658043966012</v>
      </c>
      <c r="D12" s="29">
        <v>53.363263408324968</v>
      </c>
      <c r="E12" s="29">
        <v>52.89783509378379</v>
      </c>
      <c r="F12" s="29">
        <v>52.029309635785566</v>
      </c>
      <c r="G12" s="29">
        <v>51.695475266585241</v>
      </c>
      <c r="H12" s="29">
        <v>51.335247928365092</v>
      </c>
      <c r="I12" s="29">
        <v>50.874998767981317</v>
      </c>
      <c r="J12" s="29">
        <v>50.661241554853099</v>
      </c>
      <c r="K12" s="29">
        <v>50.196649955056451</v>
      </c>
      <c r="L12" s="29">
        <v>49.685545529349312</v>
      </c>
      <c r="M12" s="29">
        <v>49.503735945766742</v>
      </c>
      <c r="N12" s="29">
        <v>49.318515772493633</v>
      </c>
    </row>
    <row r="13" spans="1:14" x14ac:dyDescent="0.25">
      <c r="A13" s="59" t="s">
        <v>37</v>
      </c>
      <c r="B13" s="18"/>
      <c r="C13" s="26">
        <f>SUM(C14:C15)</f>
        <v>91.683298605007607</v>
      </c>
      <c r="D13" s="26">
        <f t="shared" ref="D13:N13" si="1">SUM(D14:D15)</f>
        <v>96.763938960239471</v>
      </c>
      <c r="E13" s="26">
        <f t="shared" si="1"/>
        <v>100.18395181038676</v>
      </c>
      <c r="F13" s="26">
        <f t="shared" si="1"/>
        <v>101.97223415634795</v>
      </c>
      <c r="G13" s="26">
        <f t="shared" si="1"/>
        <v>104.20397698015492</v>
      </c>
      <c r="H13" s="26">
        <f t="shared" si="1"/>
        <v>106.69384500941077</v>
      </c>
      <c r="I13" s="26">
        <f t="shared" si="1"/>
        <v>109.09505174791671</v>
      </c>
      <c r="J13" s="26">
        <f t="shared" si="1"/>
        <v>112.5869555427067</v>
      </c>
      <c r="K13" s="26">
        <f t="shared" si="1"/>
        <v>114.77990154924498</v>
      </c>
      <c r="L13" s="26">
        <f t="shared" si="1"/>
        <v>117.39891691408391</v>
      </c>
      <c r="M13" s="26">
        <f t="shared" si="1"/>
        <v>120.80552934916744</v>
      </c>
      <c r="N13" s="26">
        <f t="shared" si="1"/>
        <v>124.61070451187308</v>
      </c>
    </row>
    <row r="14" spans="1:14" x14ac:dyDescent="0.25">
      <c r="A14" s="56" t="s">
        <v>38</v>
      </c>
      <c r="B14" s="18"/>
      <c r="C14" s="22">
        <v>50.036640251054507</v>
      </c>
      <c r="D14" s="22">
        <v>51.994641523082322</v>
      </c>
      <c r="E14" s="22">
        <v>53.57600300475049</v>
      </c>
      <c r="F14" s="22">
        <v>54.174008311168983</v>
      </c>
      <c r="G14" s="22">
        <v>55.217596823912487</v>
      </c>
      <c r="H14" s="22">
        <v>56.367041178360253</v>
      </c>
      <c r="I14" s="22">
        <v>57.232938454718152</v>
      </c>
      <c r="J14" s="22">
        <v>58.705520843988843</v>
      </c>
      <c r="K14" s="22">
        <v>59.6884429321656</v>
      </c>
      <c r="L14" s="22">
        <v>60.773408069973542</v>
      </c>
      <c r="M14" s="22">
        <v>62.393924029495977</v>
      </c>
      <c r="N14" s="22">
        <v>64.154870077613452</v>
      </c>
    </row>
    <row r="15" spans="1:14" x14ac:dyDescent="0.25">
      <c r="A15" s="57" t="s">
        <v>39</v>
      </c>
      <c r="B15" s="12"/>
      <c r="C15" s="23">
        <v>41.6466583539531</v>
      </c>
      <c r="D15" s="23">
        <v>44.769297437157157</v>
      </c>
      <c r="E15" s="23">
        <v>46.607948805636276</v>
      </c>
      <c r="F15" s="23">
        <v>47.798225845178976</v>
      </c>
      <c r="G15" s="23">
        <v>48.98638015624244</v>
      </c>
      <c r="H15" s="23">
        <v>50.326803831050512</v>
      </c>
      <c r="I15" s="23">
        <v>51.862113293198561</v>
      </c>
      <c r="J15" s="23">
        <v>53.881434698717854</v>
      </c>
      <c r="K15" s="23">
        <v>55.091458617079383</v>
      </c>
      <c r="L15" s="23">
        <v>56.625508844110371</v>
      </c>
      <c r="M15" s="23">
        <v>58.411605319671466</v>
      </c>
      <c r="N15" s="23">
        <v>60.455834434259629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58" t="s">
        <v>11</v>
      </c>
      <c r="B17" s="15"/>
      <c r="C17" s="32">
        <f>C10-C13</f>
        <v>17.274077602176405</v>
      </c>
      <c r="D17" s="32">
        <f t="shared" ref="D17:N17" si="2">D10-D13</f>
        <v>12.719831196268274</v>
      </c>
      <c r="E17" s="32">
        <f t="shared" si="2"/>
        <v>8.2841831814377258</v>
      </c>
      <c r="F17" s="32">
        <f t="shared" si="2"/>
        <v>5.0921466971115308</v>
      </c>
      <c r="G17" s="32">
        <f t="shared" si="2"/>
        <v>1.6788306124342967</v>
      </c>
      <c r="H17" s="32">
        <f t="shared" si="2"/>
        <v>-1.4924412843963495</v>
      </c>
      <c r="I17" s="32">
        <f t="shared" si="2"/>
        <v>-4.6519194550055118</v>
      </c>
      <c r="J17" s="32">
        <f t="shared" si="2"/>
        <v>-8.7020049911712931</v>
      </c>
      <c r="K17" s="32">
        <f t="shared" si="2"/>
        <v>-11.832810440417774</v>
      </c>
      <c r="L17" s="32">
        <f t="shared" si="2"/>
        <v>-15.47663201928232</v>
      </c>
      <c r="M17" s="32">
        <f t="shared" si="2"/>
        <v>-19.414853953488091</v>
      </c>
      <c r="N17" s="32">
        <f t="shared" si="2"/>
        <v>-23.718634989142672</v>
      </c>
    </row>
    <row r="18" spans="1:14" x14ac:dyDescent="0.25">
      <c r="A18" s="57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40</v>
      </c>
      <c r="B19" s="67"/>
      <c r="C19" s="26">
        <f>SUM(C20:C21)</f>
        <v>467.98626062739447</v>
      </c>
      <c r="D19" s="26">
        <f t="shared" ref="D19:N19" si="3">SUM(D20:D21)</f>
        <v>467.7398185851693</v>
      </c>
      <c r="E19" s="26">
        <f t="shared" si="3"/>
        <v>467.35225394006795</v>
      </c>
      <c r="F19" s="26">
        <f t="shared" si="3"/>
        <v>470.06693663718568</v>
      </c>
      <c r="G19" s="26">
        <f t="shared" si="3"/>
        <v>472.8911900613968</v>
      </c>
      <c r="H19" s="26">
        <f t="shared" si="3"/>
        <v>473.5768216543778</v>
      </c>
      <c r="I19" s="26">
        <f t="shared" si="3"/>
        <v>470.76588959443347</v>
      </c>
      <c r="J19" s="26">
        <f t="shared" si="3"/>
        <v>469.87325165118466</v>
      </c>
      <c r="K19" s="26">
        <f t="shared" si="3"/>
        <v>469.41577120730477</v>
      </c>
      <c r="L19" s="26">
        <f t="shared" si="3"/>
        <v>468.86053128291189</v>
      </c>
      <c r="M19" s="26">
        <f t="shared" si="3"/>
        <v>468.23231890376638</v>
      </c>
      <c r="N19" s="26">
        <f t="shared" si="3"/>
        <v>468.49725852787731</v>
      </c>
    </row>
    <row r="20" spans="1:14" x14ac:dyDescent="0.25">
      <c r="A20" s="64" t="s">
        <v>41</v>
      </c>
      <c r="B20" s="64"/>
      <c r="C20" s="22">
        <v>233.28615780955491</v>
      </c>
      <c r="D20" s="22">
        <v>232.32366021462835</v>
      </c>
      <c r="E20" s="22">
        <v>233.26555388245825</v>
      </c>
      <c r="F20" s="22">
        <v>235.00252930909886</v>
      </c>
      <c r="G20" s="22">
        <v>236.8169224607291</v>
      </c>
      <c r="H20" s="22">
        <v>238.13084852438848</v>
      </c>
      <c r="I20" s="22">
        <v>236.51624027154276</v>
      </c>
      <c r="J20" s="22">
        <v>235.91045793177267</v>
      </c>
      <c r="K20" s="22">
        <v>236.32140235183508</v>
      </c>
      <c r="L20" s="22">
        <v>236.26289586114854</v>
      </c>
      <c r="M20" s="22">
        <v>235.65564813373118</v>
      </c>
      <c r="N20" s="22">
        <v>235.8090229926961</v>
      </c>
    </row>
    <row r="21" spans="1:14" x14ac:dyDescent="0.25">
      <c r="A21" s="27" t="s">
        <v>42</v>
      </c>
      <c r="B21" s="27"/>
      <c r="C21" s="29">
        <v>234.70010281783954</v>
      </c>
      <c r="D21" s="29">
        <v>235.41615837054096</v>
      </c>
      <c r="E21" s="29">
        <v>234.0867000576097</v>
      </c>
      <c r="F21" s="29">
        <v>235.06440732808684</v>
      </c>
      <c r="G21" s="29">
        <v>236.0742676006677</v>
      </c>
      <c r="H21" s="29">
        <v>235.44597312998934</v>
      </c>
      <c r="I21" s="29">
        <v>234.24964932289069</v>
      </c>
      <c r="J21" s="29">
        <v>233.96279371941202</v>
      </c>
      <c r="K21" s="29">
        <v>233.0943688554697</v>
      </c>
      <c r="L21" s="29">
        <v>232.59763542176333</v>
      </c>
      <c r="M21" s="29">
        <v>232.57667077003521</v>
      </c>
      <c r="N21" s="29">
        <v>232.68823553518121</v>
      </c>
    </row>
    <row r="22" spans="1:14" x14ac:dyDescent="0.25">
      <c r="A22" s="67" t="s">
        <v>45</v>
      </c>
      <c r="B22" s="67"/>
      <c r="C22" s="26">
        <f>SUM(C23:C24)</f>
        <v>439.00644205015311</v>
      </c>
      <c r="D22" s="26">
        <f t="shared" ref="D22:N22" si="4">SUM(D23:D24)</f>
        <v>439.72874995102279</v>
      </c>
      <c r="E22" s="26">
        <f t="shared" si="4"/>
        <v>440.34801473321812</v>
      </c>
      <c r="F22" s="26">
        <f t="shared" si="4"/>
        <v>437.07373875910548</v>
      </c>
      <c r="G22" s="26">
        <f t="shared" si="4"/>
        <v>433.94004268724416</v>
      </c>
      <c r="H22" s="26">
        <f t="shared" si="4"/>
        <v>433.62332415405467</v>
      </c>
      <c r="I22" s="26">
        <f t="shared" si="4"/>
        <v>435.72479598877641</v>
      </c>
      <c r="J22" s="26">
        <f t="shared" si="4"/>
        <v>436.7536732474648</v>
      </c>
      <c r="K22" s="26">
        <f t="shared" si="4"/>
        <v>437.12899438827503</v>
      </c>
      <c r="L22" s="26">
        <f t="shared" si="4"/>
        <v>437.47329268033866</v>
      </c>
      <c r="M22" s="26">
        <f t="shared" si="4"/>
        <v>437.83822140122663</v>
      </c>
      <c r="N22" s="26">
        <f t="shared" si="4"/>
        <v>437.28166258493093</v>
      </c>
    </row>
    <row r="23" spans="1:14" x14ac:dyDescent="0.25">
      <c r="A23" s="64" t="s">
        <v>43</v>
      </c>
      <c r="B23" s="64"/>
      <c r="C23" s="23">
        <v>219.29886687307899</v>
      </c>
      <c r="D23" s="22">
        <v>220.24432532760122</v>
      </c>
      <c r="E23" s="22">
        <v>219.56232456069623</v>
      </c>
      <c r="F23" s="22">
        <v>217.47023304263425</v>
      </c>
      <c r="G23" s="22">
        <v>215.42527316235703</v>
      </c>
      <c r="H23" s="22">
        <v>214.3029762260401</v>
      </c>
      <c r="I23" s="22">
        <v>215.51993804108216</v>
      </c>
      <c r="J23" s="22">
        <v>216.1047902353603</v>
      </c>
      <c r="K23" s="22">
        <v>215.78511179590114</v>
      </c>
      <c r="L23" s="22">
        <v>215.93718077502649</v>
      </c>
      <c r="M23" s="22">
        <v>216.10977011784297</v>
      </c>
      <c r="N23" s="22">
        <v>215.8887867868348</v>
      </c>
    </row>
    <row r="24" spans="1:14" x14ac:dyDescent="0.25">
      <c r="A24" s="57" t="s">
        <v>44</v>
      </c>
      <c r="B24" s="57"/>
      <c r="C24" s="23">
        <v>219.70757517707412</v>
      </c>
      <c r="D24" s="23">
        <v>219.4844246234216</v>
      </c>
      <c r="E24" s="23">
        <v>220.7856901725219</v>
      </c>
      <c r="F24" s="23">
        <v>219.60350571647126</v>
      </c>
      <c r="G24" s="23">
        <v>218.5147695248871</v>
      </c>
      <c r="H24" s="23">
        <v>219.32034792801457</v>
      </c>
      <c r="I24" s="23">
        <v>220.20485794769425</v>
      </c>
      <c r="J24" s="23">
        <v>220.64888301210451</v>
      </c>
      <c r="K24" s="23">
        <v>221.34388259237389</v>
      </c>
      <c r="L24" s="23">
        <v>221.53611190531214</v>
      </c>
      <c r="M24" s="23">
        <v>221.72845128338369</v>
      </c>
      <c r="N24" s="23">
        <v>221.3928757980961</v>
      </c>
    </row>
    <row r="25" spans="1:14" x14ac:dyDescent="0.25">
      <c r="A25" s="57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12</v>
      </c>
      <c r="B26" s="66"/>
      <c r="C26" s="32">
        <f>C19-C22</f>
        <v>28.97981857724136</v>
      </c>
      <c r="D26" s="32">
        <f t="shared" ref="D26:N26" si="5">D19-D22</f>
        <v>28.011068634146511</v>
      </c>
      <c r="E26" s="32">
        <f t="shared" si="5"/>
        <v>27.004239206849832</v>
      </c>
      <c r="F26" s="32">
        <f t="shared" si="5"/>
        <v>32.993197878080196</v>
      </c>
      <c r="G26" s="32">
        <f t="shared" si="5"/>
        <v>38.95114737415264</v>
      </c>
      <c r="H26" s="32">
        <f t="shared" si="5"/>
        <v>39.953497500323124</v>
      </c>
      <c r="I26" s="32">
        <f t="shared" si="5"/>
        <v>35.041093605657068</v>
      </c>
      <c r="J26" s="32">
        <f t="shared" si="5"/>
        <v>33.119578403719856</v>
      </c>
      <c r="K26" s="32">
        <f t="shared" si="5"/>
        <v>32.28677681902974</v>
      </c>
      <c r="L26" s="32">
        <f t="shared" si="5"/>
        <v>31.387238602573234</v>
      </c>
      <c r="M26" s="32">
        <f t="shared" si="5"/>
        <v>30.394097502539751</v>
      </c>
      <c r="N26" s="32">
        <f t="shared" si="5"/>
        <v>31.215595942946379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29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13</v>
      </c>
      <c r="B30" s="66"/>
      <c r="C30" s="32">
        <f>C17+C26+C28</f>
        <v>46.253896179417765</v>
      </c>
      <c r="D30" s="32">
        <f t="shared" ref="D30:N30" si="6">D17+D26+D28</f>
        <v>40.730899830414785</v>
      </c>
      <c r="E30" s="32">
        <f t="shared" si="6"/>
        <v>35.288422388287557</v>
      </c>
      <c r="F30" s="32">
        <f t="shared" si="6"/>
        <v>38.085344575191726</v>
      </c>
      <c r="G30" s="32">
        <f t="shared" si="6"/>
        <v>40.629977986586937</v>
      </c>
      <c r="H30" s="32">
        <f t="shared" si="6"/>
        <v>38.461056215926774</v>
      </c>
      <c r="I30" s="32">
        <f t="shared" si="6"/>
        <v>30.389174150651556</v>
      </c>
      <c r="J30" s="32">
        <f t="shared" si="6"/>
        <v>24.417573412548563</v>
      </c>
      <c r="K30" s="32">
        <f t="shared" si="6"/>
        <v>20.453966378611966</v>
      </c>
      <c r="L30" s="32">
        <f t="shared" si="6"/>
        <v>15.910606583290914</v>
      </c>
      <c r="M30" s="32">
        <f t="shared" si="6"/>
        <v>10.97924354905166</v>
      </c>
      <c r="N30" s="32">
        <f t="shared" si="6"/>
        <v>7.4969609538037076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14</v>
      </c>
      <c r="B32" s="63"/>
      <c r="C32" s="21">
        <v>11178.25389617942</v>
      </c>
      <c r="D32" s="21">
        <v>11218.984796009832</v>
      </c>
      <c r="E32" s="21">
        <v>11254.273218398121</v>
      </c>
      <c r="F32" s="21">
        <v>11292.358562973312</v>
      </c>
      <c r="G32" s="21">
        <v>11332.988540959899</v>
      </c>
      <c r="H32" s="21">
        <v>11371.449597175828</v>
      </c>
      <c r="I32" s="21">
        <v>11401.838771326476</v>
      </c>
      <c r="J32" s="21">
        <v>11426.256344739028</v>
      </c>
      <c r="K32" s="21">
        <v>11446.710311117637</v>
      </c>
      <c r="L32" s="21">
        <v>11462.620917700928</v>
      </c>
      <c r="M32" s="21">
        <v>11473.60016124998</v>
      </c>
      <c r="N32" s="21">
        <v>11481.097122203782</v>
      </c>
    </row>
    <row r="33" spans="1:14" ht="16.5" thickTop="1" thickBot="1" x14ac:dyDescent="0.3">
      <c r="A33" s="57"/>
      <c r="B33" s="57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15</v>
      </c>
      <c r="B34" s="38"/>
      <c r="C34" s="39">
        <f>(C32/C8)-1</f>
        <v>4.155039182484721E-3</v>
      </c>
      <c r="D34" s="39">
        <f t="shared" ref="D34:N34" si="7">(D32/D8)-1</f>
        <v>3.6437622734919461E-3</v>
      </c>
      <c r="E34" s="39">
        <f t="shared" si="7"/>
        <v>3.1454202880139004E-3</v>
      </c>
      <c r="F34" s="39">
        <f t="shared" si="7"/>
        <v>3.3840785483090219E-3</v>
      </c>
      <c r="G34" s="39">
        <f t="shared" si="7"/>
        <v>3.598006365101547E-3</v>
      </c>
      <c r="H34" s="39">
        <f t="shared" si="7"/>
        <v>3.3937258541223425E-3</v>
      </c>
      <c r="I34" s="39">
        <f t="shared" si="7"/>
        <v>2.6724098709627331E-3</v>
      </c>
      <c r="J34" s="39">
        <f t="shared" si="7"/>
        <v>2.1415469822250177E-3</v>
      </c>
      <c r="K34" s="39">
        <f t="shared" si="7"/>
        <v>1.7900846752862964E-3</v>
      </c>
      <c r="L34" s="39">
        <f t="shared" si="7"/>
        <v>1.3899719789220999E-3</v>
      </c>
      <c r="M34" s="39">
        <f t="shared" si="7"/>
        <v>9.5783011824956965E-4</v>
      </c>
      <c r="N34" s="39">
        <f t="shared" si="7"/>
        <v>6.5340964025595305E-4</v>
      </c>
    </row>
    <row r="35" spans="1:14" ht="15.75" thickBot="1" x14ac:dyDescent="0.3">
      <c r="A35" s="40" t="s">
        <v>16</v>
      </c>
      <c r="B35" s="41"/>
      <c r="C35" s="42">
        <f>(C32/$C$8)-1</f>
        <v>4.155039182484721E-3</v>
      </c>
      <c r="D35" s="42">
        <f t="shared" ref="D35:N35" si="8">(D32/$C$8)-1</f>
        <v>7.8139414309945643E-3</v>
      </c>
      <c r="E35" s="42">
        <f t="shared" si="8"/>
        <v>1.0983939848914881E-2</v>
      </c>
      <c r="F35" s="42">
        <f t="shared" si="8"/>
        <v>1.4405188912442579E-2</v>
      </c>
      <c r="G35" s="42">
        <f t="shared" si="8"/>
        <v>1.8055025238941758E-2</v>
      </c>
      <c r="H35" s="42">
        <f t="shared" si="8"/>
        <v>2.1510024899014324E-2</v>
      </c>
      <c r="I35" s="42">
        <f t="shared" si="8"/>
        <v>2.4239918372841895E-2</v>
      </c>
      <c r="J35" s="42">
        <f t="shared" si="8"/>
        <v>2.6433376279107801E-2</v>
      </c>
      <c r="K35" s="42">
        <f t="shared" si="8"/>
        <v>2.8270778936187346E-2</v>
      </c>
      <c r="L35" s="42">
        <f t="shared" si="8"/>
        <v>2.9700046505652944E-2</v>
      </c>
      <c r="M35" s="42">
        <f t="shared" si="8"/>
        <v>3.0686324222959138E-2</v>
      </c>
      <c r="N35" s="42">
        <f t="shared" si="8"/>
        <v>3.1359784603286256E-2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30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17</v>
      </c>
      <c r="D39" s="36" t="s">
        <v>18</v>
      </c>
      <c r="E39" s="36" t="s">
        <v>19</v>
      </c>
      <c r="F39" s="36" t="s">
        <v>20</v>
      </c>
      <c r="G39" s="36" t="s">
        <v>21</v>
      </c>
      <c r="H39" s="36" t="s">
        <v>22</v>
      </c>
      <c r="I39" s="36" t="s">
        <v>23</v>
      </c>
      <c r="J39" s="36" t="s">
        <v>24</v>
      </c>
      <c r="K39" s="36" t="s">
        <v>25</v>
      </c>
      <c r="L39" s="36" t="s">
        <v>26</v>
      </c>
      <c r="M39" s="36" t="s">
        <v>27</v>
      </c>
      <c r="N39" s="36" t="s">
        <v>28</v>
      </c>
    </row>
    <row r="41" spans="1:14" x14ac:dyDescent="0.25">
      <c r="A41" s="46" t="s">
        <v>31</v>
      </c>
      <c r="B41" s="46"/>
      <c r="C41" s="47">
        <v>1.8085563963996036</v>
      </c>
      <c r="D41" s="47">
        <v>1.8222886730853625</v>
      </c>
      <c r="E41" s="47">
        <v>1.8139081241896584</v>
      </c>
      <c r="F41" s="47">
        <v>1.8066042016897339</v>
      </c>
      <c r="G41" s="47">
        <v>1.8043176937481156</v>
      </c>
      <c r="H41" s="47">
        <v>1.8096122602150413</v>
      </c>
      <c r="I41" s="47">
        <v>1.8141772441092197</v>
      </c>
      <c r="J41" s="47">
        <v>1.8254482095235847</v>
      </c>
      <c r="K41" s="47">
        <v>1.8313693388575853</v>
      </c>
      <c r="L41" s="47">
        <v>1.8327535023325301</v>
      </c>
      <c r="M41" s="47">
        <v>1.8412339409209797</v>
      </c>
      <c r="N41" s="47">
        <v>1.8501098598507251</v>
      </c>
    </row>
    <row r="43" spans="1:14" x14ac:dyDescent="0.25">
      <c r="A43" s="48" t="s">
        <v>32</v>
      </c>
      <c r="B43" s="48"/>
      <c r="C43" s="49">
        <v>83.281050565736408</v>
      </c>
      <c r="D43" s="49">
        <v>84.937567597831531</v>
      </c>
      <c r="E43" s="49">
        <v>85.266847812583322</v>
      </c>
      <c r="F43" s="49">
        <v>84.383102382422564</v>
      </c>
      <c r="G43" s="49">
        <v>83.816340845266268</v>
      </c>
      <c r="H43" s="49">
        <v>83.44173490182493</v>
      </c>
      <c r="I43" s="49">
        <v>82.482850606697568</v>
      </c>
      <c r="J43" s="49">
        <v>82.484800671346377</v>
      </c>
      <c r="K43" s="49">
        <v>81.488565193048501</v>
      </c>
      <c r="L43" s="49">
        <v>80.920960360726426</v>
      </c>
      <c r="M43" s="49">
        <v>80.985577519849116</v>
      </c>
      <c r="N43" s="49">
        <v>81.193438117506375</v>
      </c>
    </row>
    <row r="44" spans="1:14" x14ac:dyDescent="0.25">
      <c r="A44" s="19" t="s">
        <v>48</v>
      </c>
      <c r="B44" s="19"/>
      <c r="C44" s="50">
        <v>84.131245265046104</v>
      </c>
      <c r="D44" s="50">
        <v>84.937567597831546</v>
      </c>
      <c r="E44" s="50">
        <v>85.117518094698127</v>
      </c>
      <c r="F44" s="50">
        <v>84.099046019265955</v>
      </c>
      <c r="G44" s="50">
        <v>83.401287074775084</v>
      </c>
      <c r="H44" s="50">
        <v>82.893682159119152</v>
      </c>
      <c r="I44" s="50">
        <v>81.805128800462057</v>
      </c>
      <c r="J44" s="50">
        <v>81.691852902579029</v>
      </c>
      <c r="K44" s="50">
        <v>80.612273444929485</v>
      </c>
      <c r="L44" s="50">
        <v>79.945773068459886</v>
      </c>
      <c r="M44" s="50">
        <v>79.916235433034572</v>
      </c>
      <c r="N44" s="50">
        <v>80.026013385583482</v>
      </c>
    </row>
    <row r="45" spans="1:14" x14ac:dyDescent="0.25">
      <c r="A45" s="51" t="s">
        <v>49</v>
      </c>
      <c r="B45" s="51"/>
      <c r="C45" s="52">
        <v>82.28203085083311</v>
      </c>
      <c r="D45" s="52">
        <v>84.937567597831503</v>
      </c>
      <c r="E45" s="52">
        <v>85.439151487235279</v>
      </c>
      <c r="F45" s="52">
        <v>84.707377692624789</v>
      </c>
      <c r="G45" s="52">
        <v>84.28917141620191</v>
      </c>
      <c r="H45" s="52">
        <v>84.064233055301116</v>
      </c>
      <c r="I45" s="52">
        <v>83.243911205793907</v>
      </c>
      <c r="J45" s="52">
        <v>83.366452167235522</v>
      </c>
      <c r="K45" s="52">
        <v>82.459735665667694</v>
      </c>
      <c r="L45" s="52">
        <v>81.994401413468793</v>
      </c>
      <c r="M45" s="52">
        <v>82.15989266846212</v>
      </c>
      <c r="N45" s="52">
        <v>82.470129102063865</v>
      </c>
    </row>
    <row r="47" spans="1:14" x14ac:dyDescent="0.25">
      <c r="A47" s="48" t="s">
        <v>33</v>
      </c>
      <c r="B47" s="48"/>
      <c r="C47" s="49">
        <v>81.610339026590552</v>
      </c>
      <c r="D47" s="49">
        <v>81.370464453685443</v>
      </c>
      <c r="E47" s="49">
        <v>81.321124731827325</v>
      </c>
      <c r="F47" s="49">
        <v>81.45578757306177</v>
      </c>
      <c r="G47" s="49">
        <v>81.534141743874514</v>
      </c>
      <c r="H47" s="49">
        <v>81.5839422642633</v>
      </c>
      <c r="I47" s="49">
        <v>81.728328341680481</v>
      </c>
      <c r="J47" s="49">
        <v>81.733567605445245</v>
      </c>
      <c r="K47" s="49">
        <v>81.876715113656715</v>
      </c>
      <c r="L47" s="49">
        <v>81.967117586498603</v>
      </c>
      <c r="M47" s="49">
        <v>81.962003634676449</v>
      </c>
      <c r="N47" s="49">
        <v>81.935303832777961</v>
      </c>
    </row>
    <row r="48" spans="1:14" x14ac:dyDescent="0.25">
      <c r="A48" s="19" t="s">
        <v>46</v>
      </c>
      <c r="B48" s="19"/>
      <c r="C48" s="50">
        <v>79.629170005225689</v>
      </c>
      <c r="D48" s="50">
        <v>79.507094297255676</v>
      </c>
      <c r="E48" s="50">
        <v>79.479855116762408</v>
      </c>
      <c r="F48" s="50">
        <v>79.6341182544394</v>
      </c>
      <c r="G48" s="50">
        <v>79.738801089056494</v>
      </c>
      <c r="H48" s="50">
        <v>79.814258911203282</v>
      </c>
      <c r="I48" s="50">
        <v>79.979733631979798</v>
      </c>
      <c r="J48" s="50">
        <v>79.996919153162679</v>
      </c>
      <c r="K48" s="50">
        <v>80.167153824031573</v>
      </c>
      <c r="L48" s="50">
        <v>80.273011966689481</v>
      </c>
      <c r="M48" s="50">
        <v>80.283476637620041</v>
      </c>
      <c r="N48" s="50">
        <v>80.269044713449532</v>
      </c>
    </row>
    <row r="49" spans="1:14" x14ac:dyDescent="0.25">
      <c r="A49" s="51" t="s">
        <v>47</v>
      </c>
      <c r="B49" s="51"/>
      <c r="C49" s="52">
        <v>83.595224539364722</v>
      </c>
      <c r="D49" s="52">
        <v>83.230821864507746</v>
      </c>
      <c r="E49" s="52">
        <v>83.163294652648119</v>
      </c>
      <c r="F49" s="52">
        <v>83.259484902442836</v>
      </c>
      <c r="G49" s="52">
        <v>83.316709762411705</v>
      </c>
      <c r="H49" s="52">
        <v>83.346631644438546</v>
      </c>
      <c r="I49" s="52">
        <v>83.4606110014156</v>
      </c>
      <c r="J49" s="52">
        <v>83.447936277720345</v>
      </c>
      <c r="K49" s="52">
        <v>83.571653628632163</v>
      </c>
      <c r="L49" s="52">
        <v>83.642415043761275</v>
      </c>
      <c r="M49" s="52">
        <v>83.626323844840371</v>
      </c>
      <c r="N49" s="52">
        <v>83.592553186316806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50</v>
      </c>
    </row>
    <row r="53" spans="1:14" x14ac:dyDescent="0.25">
      <c r="A53" s="54" t="s">
        <v>51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145F8-E074-438C-B142-90C6C5C5DD1D}">
  <dimension ref="A1:N53"/>
  <sheetViews>
    <sheetView zoomScaleNormal="100" workbookViewId="0">
      <selection activeCell="A4" sqref="A4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9</v>
      </c>
      <c r="B1" s="60"/>
      <c r="C1" s="60"/>
      <c r="D1" s="60"/>
      <c r="E1" s="60"/>
    </row>
    <row r="2" spans="1:14" x14ac:dyDescent="0.25">
      <c r="A2" s="61" t="s">
        <v>109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8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36" t="s">
        <v>26</v>
      </c>
      <c r="M6" s="36" t="s">
        <v>27</v>
      </c>
      <c r="N6" s="36" t="s">
        <v>28</v>
      </c>
    </row>
    <row r="7" spans="1:14" ht="15.75" thickBot="1" x14ac:dyDescent="0.3"/>
    <row r="8" spans="1:14" ht="16.5" thickTop="1" thickBot="1" x14ac:dyDescent="0.3">
      <c r="A8" s="63" t="s">
        <v>10</v>
      </c>
      <c r="B8" s="63"/>
      <c r="C8" s="21">
        <v>16070</v>
      </c>
      <c r="D8" s="21">
        <v>16184.746370395884</v>
      </c>
      <c r="E8" s="21">
        <v>16292.541786291484</v>
      </c>
      <c r="F8" s="21">
        <v>16392.629746785969</v>
      </c>
      <c r="G8" s="21">
        <v>16496.675119866733</v>
      </c>
      <c r="H8" s="21">
        <v>16602.933722375783</v>
      </c>
      <c r="I8" s="21">
        <v>16706.314739820122</v>
      </c>
      <c r="J8" s="21">
        <v>16798.306824131556</v>
      </c>
      <c r="K8" s="21">
        <v>16882.7585172328</v>
      </c>
      <c r="L8" s="21">
        <v>16962.85904858193</v>
      </c>
      <c r="M8" s="21">
        <v>17037.623487764529</v>
      </c>
      <c r="N8" s="21">
        <v>17105.949084878594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59" t="s">
        <v>34</v>
      </c>
      <c r="B10" s="25"/>
      <c r="C10" s="26">
        <f>SUM(C11:C12)</f>
        <v>162.18297626971474</v>
      </c>
      <c r="D10" s="26">
        <f t="shared" ref="D10:N10" si="0">SUM(D11:D12)</f>
        <v>163.56268249009156</v>
      </c>
      <c r="E10" s="26">
        <f t="shared" si="0"/>
        <v>162.32460096283933</v>
      </c>
      <c r="F10" s="26">
        <f t="shared" si="0"/>
        <v>160.65107062079187</v>
      </c>
      <c r="G10" s="26">
        <f t="shared" si="0"/>
        <v>159.41609760938528</v>
      </c>
      <c r="H10" s="26">
        <f t="shared" si="0"/>
        <v>158.84151898241399</v>
      </c>
      <c r="I10" s="26">
        <f t="shared" si="0"/>
        <v>158.45567860764476</v>
      </c>
      <c r="J10" s="26">
        <f t="shared" si="0"/>
        <v>158.22200653068057</v>
      </c>
      <c r="K10" s="26">
        <f t="shared" si="0"/>
        <v>157.82991281140255</v>
      </c>
      <c r="L10" s="26">
        <f t="shared" si="0"/>
        <v>157.12873541399284</v>
      </c>
      <c r="M10" s="26">
        <f t="shared" si="0"/>
        <v>157.00132859879494</v>
      </c>
      <c r="N10" s="26">
        <f t="shared" si="0"/>
        <v>157.06858045416163</v>
      </c>
    </row>
    <row r="11" spans="1:14" x14ac:dyDescent="0.25">
      <c r="A11" s="56" t="s">
        <v>35</v>
      </c>
      <c r="B11" s="18"/>
      <c r="C11" s="22">
        <v>83.209667357093409</v>
      </c>
      <c r="D11" s="22">
        <v>83.840925584808659</v>
      </c>
      <c r="E11" s="22">
        <v>83.161997364614592</v>
      </c>
      <c r="F11" s="22">
        <v>82.580621513257981</v>
      </c>
      <c r="G11" s="22">
        <v>81.583906355341568</v>
      </c>
      <c r="H11" s="22">
        <v>81.331443360281739</v>
      </c>
      <c r="I11" s="22">
        <v>81.27078117144714</v>
      </c>
      <c r="J11" s="22">
        <v>81.06238668595725</v>
      </c>
      <c r="K11" s="22">
        <v>80.872586475139173</v>
      </c>
      <c r="L11" s="22">
        <v>80.530894760803065</v>
      </c>
      <c r="M11" s="22">
        <v>80.345834553032802</v>
      </c>
      <c r="N11" s="22">
        <v>80.289609627851661</v>
      </c>
    </row>
    <row r="12" spans="1:14" x14ac:dyDescent="0.25">
      <c r="A12" s="27" t="s">
        <v>36</v>
      </c>
      <c r="B12" s="28"/>
      <c r="C12" s="29">
        <v>78.973308912621334</v>
      </c>
      <c r="D12" s="29">
        <v>79.721756905282902</v>
      </c>
      <c r="E12" s="29">
        <v>79.162603598224734</v>
      </c>
      <c r="F12" s="29">
        <v>78.070449107533889</v>
      </c>
      <c r="G12" s="29">
        <v>77.832191254043707</v>
      </c>
      <c r="H12" s="29">
        <v>77.510075622132248</v>
      </c>
      <c r="I12" s="29">
        <v>77.184897436197616</v>
      </c>
      <c r="J12" s="29">
        <v>77.159619844723323</v>
      </c>
      <c r="K12" s="29">
        <v>76.957326336263378</v>
      </c>
      <c r="L12" s="29">
        <v>76.597840653189778</v>
      </c>
      <c r="M12" s="29">
        <v>76.65549404576214</v>
      </c>
      <c r="N12" s="29">
        <v>76.778970826309973</v>
      </c>
    </row>
    <row r="13" spans="1:14" x14ac:dyDescent="0.25">
      <c r="A13" s="59" t="s">
        <v>37</v>
      </c>
      <c r="B13" s="18"/>
      <c r="C13" s="26">
        <f>SUM(C14:C15)</f>
        <v>99.423498512183642</v>
      </c>
      <c r="D13" s="26">
        <f t="shared" ref="D13:N13" si="1">SUM(D14:D15)</f>
        <v>105.37693668458293</v>
      </c>
      <c r="E13" s="26">
        <f t="shared" si="1"/>
        <v>110.08964474246868</v>
      </c>
      <c r="F13" s="26">
        <f t="shared" si="1"/>
        <v>113.14436241056946</v>
      </c>
      <c r="G13" s="26">
        <f t="shared" si="1"/>
        <v>116.86977441200227</v>
      </c>
      <c r="H13" s="26">
        <f t="shared" si="1"/>
        <v>120.5125965603055</v>
      </c>
      <c r="I13" s="26">
        <f t="shared" si="1"/>
        <v>123.43827645454664</v>
      </c>
      <c r="J13" s="26">
        <f t="shared" si="1"/>
        <v>127.74320668478644</v>
      </c>
      <c r="K13" s="26">
        <f t="shared" si="1"/>
        <v>130.55342673549757</v>
      </c>
      <c r="L13" s="26">
        <f t="shared" si="1"/>
        <v>134.43962624717156</v>
      </c>
      <c r="M13" s="26">
        <f t="shared" si="1"/>
        <v>139.33816208974426</v>
      </c>
      <c r="N13" s="26">
        <f t="shared" si="1"/>
        <v>144.44988727455569</v>
      </c>
    </row>
    <row r="14" spans="1:14" x14ac:dyDescent="0.25">
      <c r="A14" s="56" t="s">
        <v>38</v>
      </c>
      <c r="B14" s="18"/>
      <c r="C14" s="22">
        <v>54.426527470537152</v>
      </c>
      <c r="D14" s="22">
        <v>57.106535032540819</v>
      </c>
      <c r="E14" s="22">
        <v>59.365630244766081</v>
      </c>
      <c r="F14" s="22">
        <v>61.039174628055093</v>
      </c>
      <c r="G14" s="22">
        <v>62.75970023946676</v>
      </c>
      <c r="H14" s="22">
        <v>64.485989408216298</v>
      </c>
      <c r="I14" s="22">
        <v>66.004628463259664</v>
      </c>
      <c r="J14" s="22">
        <v>68.080692021115638</v>
      </c>
      <c r="K14" s="22">
        <v>69.396529507210019</v>
      </c>
      <c r="L14" s="22">
        <v>71.357446114237277</v>
      </c>
      <c r="M14" s="22">
        <v>73.825278693726403</v>
      </c>
      <c r="N14" s="22">
        <v>76.459384314197152</v>
      </c>
    </row>
    <row r="15" spans="1:14" x14ac:dyDescent="0.25">
      <c r="A15" s="57" t="s">
        <v>39</v>
      </c>
      <c r="B15" s="12"/>
      <c r="C15" s="23">
        <v>44.996971041646496</v>
      </c>
      <c r="D15" s="23">
        <v>48.270401652042111</v>
      </c>
      <c r="E15" s="23">
        <v>50.724014497702598</v>
      </c>
      <c r="F15" s="23">
        <v>52.105187782514363</v>
      </c>
      <c r="G15" s="23">
        <v>54.110074172535519</v>
      </c>
      <c r="H15" s="23">
        <v>56.026607152089191</v>
      </c>
      <c r="I15" s="23">
        <v>57.433647991286968</v>
      </c>
      <c r="J15" s="23">
        <v>59.662514663670805</v>
      </c>
      <c r="K15" s="23">
        <v>61.156897228287548</v>
      </c>
      <c r="L15" s="23">
        <v>63.082180132934276</v>
      </c>
      <c r="M15" s="23">
        <v>65.512883396017855</v>
      </c>
      <c r="N15" s="23">
        <v>67.99050296035854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58" t="s">
        <v>11</v>
      </c>
      <c r="B17" s="15"/>
      <c r="C17" s="32">
        <f>C10-C13</f>
        <v>62.759477757531101</v>
      </c>
      <c r="D17" s="32">
        <f t="shared" ref="D17:N17" si="2">D10-D13</f>
        <v>58.185745805508631</v>
      </c>
      <c r="E17" s="32">
        <f t="shared" si="2"/>
        <v>52.234956220370648</v>
      </c>
      <c r="F17" s="32">
        <f t="shared" si="2"/>
        <v>47.506708210222413</v>
      </c>
      <c r="G17" s="32">
        <f t="shared" si="2"/>
        <v>42.546323197383003</v>
      </c>
      <c r="H17" s="32">
        <f t="shared" si="2"/>
        <v>38.328922422108491</v>
      </c>
      <c r="I17" s="32">
        <f t="shared" si="2"/>
        <v>35.017402153098118</v>
      </c>
      <c r="J17" s="32">
        <f t="shared" si="2"/>
        <v>30.47879984589413</v>
      </c>
      <c r="K17" s="32">
        <f t="shared" si="2"/>
        <v>27.276486075904984</v>
      </c>
      <c r="L17" s="32">
        <f t="shared" si="2"/>
        <v>22.689109166821282</v>
      </c>
      <c r="M17" s="32">
        <f t="shared" si="2"/>
        <v>17.663166509050683</v>
      </c>
      <c r="N17" s="32">
        <f t="shared" si="2"/>
        <v>12.618693179605941</v>
      </c>
    </row>
    <row r="18" spans="1:14" x14ac:dyDescent="0.25">
      <c r="A18" s="57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40</v>
      </c>
      <c r="B19" s="67"/>
      <c r="C19" s="26">
        <f>SUM(C20:C21)</f>
        <v>665.29239884138735</v>
      </c>
      <c r="D19" s="26">
        <f t="shared" ref="D19:N19" si="3">SUM(D20:D21)</f>
        <v>663.69375040409659</v>
      </c>
      <c r="E19" s="26">
        <f t="shared" si="3"/>
        <v>662.19236180436087</v>
      </c>
      <c r="F19" s="26">
        <f t="shared" si="3"/>
        <v>666.51988111656374</v>
      </c>
      <c r="G19" s="26">
        <f t="shared" si="3"/>
        <v>670.11755489189159</v>
      </c>
      <c r="H19" s="26">
        <f t="shared" si="3"/>
        <v>671.20506580412871</v>
      </c>
      <c r="I19" s="26">
        <f t="shared" si="3"/>
        <v>667.33842354408898</v>
      </c>
      <c r="J19" s="26">
        <f t="shared" si="3"/>
        <v>665.76745522867054</v>
      </c>
      <c r="K19" s="26">
        <f t="shared" si="3"/>
        <v>665.16845027108275</v>
      </c>
      <c r="L19" s="26">
        <f t="shared" si="3"/>
        <v>664.66766494479839</v>
      </c>
      <c r="M19" s="26">
        <f t="shared" si="3"/>
        <v>663.62991817233831</v>
      </c>
      <c r="N19" s="26">
        <f t="shared" si="3"/>
        <v>663.28667152726871</v>
      </c>
    </row>
    <row r="20" spans="1:14" x14ac:dyDescent="0.25">
      <c r="A20" s="64" t="s">
        <v>41</v>
      </c>
      <c r="B20" s="64"/>
      <c r="C20" s="22">
        <v>331.20769703585813</v>
      </c>
      <c r="D20" s="22">
        <v>329.13611561498806</v>
      </c>
      <c r="E20" s="22">
        <v>330.02065973173501</v>
      </c>
      <c r="F20" s="22">
        <v>332.87417849709908</v>
      </c>
      <c r="G20" s="22">
        <v>335.40179627518023</v>
      </c>
      <c r="H20" s="22">
        <v>337.17618915078191</v>
      </c>
      <c r="I20" s="22">
        <v>334.65683060338353</v>
      </c>
      <c r="J20" s="22">
        <v>333.80600816602794</v>
      </c>
      <c r="K20" s="22">
        <v>334.35837253909983</v>
      </c>
      <c r="L20" s="22">
        <v>334.41247470970512</v>
      </c>
      <c r="M20" s="22">
        <v>333.52501113333693</v>
      </c>
      <c r="N20" s="22">
        <v>333.44796208807463</v>
      </c>
    </row>
    <row r="21" spans="1:14" x14ac:dyDescent="0.25">
      <c r="A21" s="27" t="s">
        <v>42</v>
      </c>
      <c r="B21" s="27"/>
      <c r="C21" s="29">
        <v>334.08470180552922</v>
      </c>
      <c r="D21" s="29">
        <v>334.55763478910853</v>
      </c>
      <c r="E21" s="29">
        <v>332.17170207262581</v>
      </c>
      <c r="F21" s="29">
        <v>333.64570261946471</v>
      </c>
      <c r="G21" s="29">
        <v>334.71575861671141</v>
      </c>
      <c r="H21" s="29">
        <v>334.02887665334674</v>
      </c>
      <c r="I21" s="29">
        <v>332.6815929407054</v>
      </c>
      <c r="J21" s="29">
        <v>331.96144706264255</v>
      </c>
      <c r="K21" s="29">
        <v>330.81007773198291</v>
      </c>
      <c r="L21" s="29">
        <v>330.25519023509332</v>
      </c>
      <c r="M21" s="29">
        <v>330.10490703900138</v>
      </c>
      <c r="N21" s="29">
        <v>329.83870943919413</v>
      </c>
    </row>
    <row r="22" spans="1:14" x14ac:dyDescent="0.25">
      <c r="A22" s="67" t="s">
        <v>45</v>
      </c>
      <c r="B22" s="67"/>
      <c r="C22" s="26">
        <f>SUM(C23:C24)</f>
        <v>613.30550620303711</v>
      </c>
      <c r="D22" s="26">
        <f t="shared" ref="D22:N22" si="4">SUM(D23:D24)</f>
        <v>614.08408031400336</v>
      </c>
      <c r="E22" s="26">
        <f t="shared" si="4"/>
        <v>614.33935753024366</v>
      </c>
      <c r="F22" s="26">
        <f t="shared" si="4"/>
        <v>609.98121624602732</v>
      </c>
      <c r="G22" s="26">
        <f t="shared" si="4"/>
        <v>606.405275580222</v>
      </c>
      <c r="H22" s="26">
        <f t="shared" si="4"/>
        <v>606.15297078190054</v>
      </c>
      <c r="I22" s="26">
        <f t="shared" si="4"/>
        <v>610.36374138575206</v>
      </c>
      <c r="J22" s="26">
        <f t="shared" si="4"/>
        <v>611.79456197332183</v>
      </c>
      <c r="K22" s="26">
        <f t="shared" si="4"/>
        <v>612.34440499785694</v>
      </c>
      <c r="L22" s="26">
        <f t="shared" si="4"/>
        <v>612.59233492902115</v>
      </c>
      <c r="M22" s="26">
        <f t="shared" si="4"/>
        <v>612.96748756732609</v>
      </c>
      <c r="N22" s="26">
        <f t="shared" si="4"/>
        <v>611.96206789380199</v>
      </c>
    </row>
    <row r="23" spans="1:14" x14ac:dyDescent="0.25">
      <c r="A23" s="64" t="s">
        <v>43</v>
      </c>
      <c r="B23" s="64"/>
      <c r="C23" s="23">
        <v>305.75674812780341</v>
      </c>
      <c r="D23" s="22">
        <v>307.41421030686234</v>
      </c>
      <c r="E23" s="22">
        <v>305.72026577355854</v>
      </c>
      <c r="F23" s="22">
        <v>303.21362864584228</v>
      </c>
      <c r="G23" s="22">
        <v>300.88474057655719</v>
      </c>
      <c r="H23" s="22">
        <v>299.45356420283582</v>
      </c>
      <c r="I23" s="22">
        <v>302.04310691106554</v>
      </c>
      <c r="J23" s="22">
        <v>302.85576903911794</v>
      </c>
      <c r="K23" s="22">
        <v>302.41902932975631</v>
      </c>
      <c r="L23" s="22">
        <v>302.05600016924217</v>
      </c>
      <c r="M23" s="22">
        <v>302.45028653569051</v>
      </c>
      <c r="N23" s="22">
        <v>302.10606756493257</v>
      </c>
    </row>
    <row r="24" spans="1:14" x14ac:dyDescent="0.25">
      <c r="A24" s="57" t="s">
        <v>44</v>
      </c>
      <c r="B24" s="57"/>
      <c r="C24" s="23">
        <v>307.54875807523371</v>
      </c>
      <c r="D24" s="23">
        <v>306.66987000714101</v>
      </c>
      <c r="E24" s="23">
        <v>308.61909175668518</v>
      </c>
      <c r="F24" s="23">
        <v>306.76758760018498</v>
      </c>
      <c r="G24" s="23">
        <v>305.52053500366475</v>
      </c>
      <c r="H24" s="23">
        <v>306.69940657906471</v>
      </c>
      <c r="I24" s="23">
        <v>308.32063447468659</v>
      </c>
      <c r="J24" s="23">
        <v>308.93879293420395</v>
      </c>
      <c r="K24" s="23">
        <v>309.92537566810063</v>
      </c>
      <c r="L24" s="23">
        <v>310.53633475977898</v>
      </c>
      <c r="M24" s="23">
        <v>310.51720103163558</v>
      </c>
      <c r="N24" s="23">
        <v>309.85600032886947</v>
      </c>
    </row>
    <row r="25" spans="1:14" x14ac:dyDescent="0.25">
      <c r="A25" s="57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12</v>
      </c>
      <c r="B26" s="66"/>
      <c r="C26" s="32">
        <f>C19-C22</f>
        <v>51.986892638350241</v>
      </c>
      <c r="D26" s="32">
        <f t="shared" ref="D26:N26" si="5">D19-D22</f>
        <v>49.609670090093232</v>
      </c>
      <c r="E26" s="32">
        <f t="shared" si="5"/>
        <v>47.853004274117211</v>
      </c>
      <c r="F26" s="32">
        <f t="shared" si="5"/>
        <v>56.538664870536422</v>
      </c>
      <c r="G26" s="32">
        <f t="shared" si="5"/>
        <v>63.71227931166959</v>
      </c>
      <c r="H26" s="32">
        <f t="shared" si="5"/>
        <v>65.052095022228173</v>
      </c>
      <c r="I26" s="32">
        <f t="shared" si="5"/>
        <v>56.974682158336918</v>
      </c>
      <c r="J26" s="32">
        <f t="shared" si="5"/>
        <v>53.972893255348708</v>
      </c>
      <c r="K26" s="32">
        <f t="shared" si="5"/>
        <v>52.824045273225806</v>
      </c>
      <c r="L26" s="32">
        <f t="shared" si="5"/>
        <v>52.07533001577724</v>
      </c>
      <c r="M26" s="32">
        <f t="shared" si="5"/>
        <v>50.662430605012219</v>
      </c>
      <c r="N26" s="32">
        <f t="shared" si="5"/>
        <v>51.324603633466722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29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13</v>
      </c>
      <c r="B30" s="66"/>
      <c r="C30" s="32">
        <f>C17+C26+C28</f>
        <v>114.74637039588134</v>
      </c>
      <c r="D30" s="32">
        <f t="shared" ref="D30:N30" si="6">D17+D26+D28</f>
        <v>107.79541589560186</v>
      </c>
      <c r="E30" s="32">
        <f t="shared" si="6"/>
        <v>100.08796049448786</v>
      </c>
      <c r="F30" s="32">
        <f t="shared" si="6"/>
        <v>104.04537308075884</v>
      </c>
      <c r="G30" s="32">
        <f t="shared" si="6"/>
        <v>106.25860250905259</v>
      </c>
      <c r="H30" s="32">
        <f t="shared" si="6"/>
        <v>103.38101744433666</v>
      </c>
      <c r="I30" s="32">
        <f t="shared" si="6"/>
        <v>91.992084311435036</v>
      </c>
      <c r="J30" s="32">
        <f t="shared" si="6"/>
        <v>84.451693101242839</v>
      </c>
      <c r="K30" s="32">
        <f t="shared" si="6"/>
        <v>80.10053134913079</v>
      </c>
      <c r="L30" s="32">
        <f t="shared" si="6"/>
        <v>74.764439182598522</v>
      </c>
      <c r="M30" s="32">
        <f t="shared" si="6"/>
        <v>68.325597114062901</v>
      </c>
      <c r="N30" s="32">
        <f t="shared" si="6"/>
        <v>63.943296813072664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14</v>
      </c>
      <c r="B32" s="63"/>
      <c r="C32" s="21">
        <v>16184.746370395884</v>
      </c>
      <c r="D32" s="21">
        <v>16292.541786291484</v>
      </c>
      <c r="E32" s="21">
        <v>16392.629746785969</v>
      </c>
      <c r="F32" s="21">
        <v>16496.675119866733</v>
      </c>
      <c r="G32" s="21">
        <v>16602.933722375783</v>
      </c>
      <c r="H32" s="21">
        <v>16706.314739820122</v>
      </c>
      <c r="I32" s="21">
        <v>16798.306824131556</v>
      </c>
      <c r="J32" s="21">
        <v>16882.7585172328</v>
      </c>
      <c r="K32" s="21">
        <v>16962.85904858193</v>
      </c>
      <c r="L32" s="21">
        <v>17037.623487764529</v>
      </c>
      <c r="M32" s="21">
        <v>17105.949084878594</v>
      </c>
      <c r="N32" s="21">
        <v>17169.892381691661</v>
      </c>
    </row>
    <row r="33" spans="1:14" ht="16.5" thickTop="1" thickBot="1" x14ac:dyDescent="0.3">
      <c r="A33" s="57"/>
      <c r="B33" s="57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15</v>
      </c>
      <c r="B34" s="38"/>
      <c r="C34" s="39">
        <f>(C32/C8)-1</f>
        <v>7.1404088609758887E-3</v>
      </c>
      <c r="D34" s="39">
        <f t="shared" ref="D34:N34" si="7">(D32/D8)-1</f>
        <v>6.6603092460424396E-3</v>
      </c>
      <c r="E34" s="39">
        <f t="shared" si="7"/>
        <v>6.1431765409802885E-3</v>
      </c>
      <c r="F34" s="39">
        <f t="shared" si="7"/>
        <v>6.3470824808424808E-3</v>
      </c>
      <c r="G34" s="39">
        <f t="shared" si="7"/>
        <v>6.441213258851386E-3</v>
      </c>
      <c r="H34" s="39">
        <f t="shared" si="7"/>
        <v>6.2266716938712552E-3</v>
      </c>
      <c r="I34" s="39">
        <f t="shared" si="7"/>
        <v>5.5064259080530586E-3</v>
      </c>
      <c r="J34" s="39">
        <f t="shared" si="7"/>
        <v>5.0273931763125113E-3</v>
      </c>
      <c r="K34" s="39">
        <f t="shared" si="7"/>
        <v>4.7445167960773471E-3</v>
      </c>
      <c r="L34" s="39">
        <f t="shared" si="7"/>
        <v>4.4075376072201244E-3</v>
      </c>
      <c r="M34" s="39">
        <f t="shared" si="7"/>
        <v>4.0102774405792463E-3</v>
      </c>
      <c r="N34" s="39">
        <f t="shared" si="7"/>
        <v>3.7380736079468679E-3</v>
      </c>
    </row>
    <row r="35" spans="1:14" ht="15.75" thickBot="1" x14ac:dyDescent="0.3">
      <c r="A35" s="40" t="s">
        <v>16</v>
      </c>
      <c r="B35" s="41"/>
      <c r="C35" s="42">
        <f>(C32/$C$8)-1</f>
        <v>7.1404088609758887E-3</v>
      </c>
      <c r="D35" s="42">
        <f t="shared" ref="D35:N35" si="8">(D32/$C$8)-1</f>
        <v>1.3848275438175683E-2</v>
      </c>
      <c r="E35" s="42">
        <f t="shared" si="8"/>
        <v>2.007652437996077E-2</v>
      </c>
      <c r="F35" s="42">
        <f t="shared" si="8"/>
        <v>2.6551034216971692E-2</v>
      </c>
      <c r="G35" s="42">
        <f t="shared" si="8"/>
        <v>3.3163268349457597E-2</v>
      </c>
      <c r="H35" s="42">
        <f t="shared" si="8"/>
        <v>3.9596436827636694E-2</v>
      </c>
      <c r="I35" s="42">
        <f t="shared" si="8"/>
        <v>4.5320897581303976E-2</v>
      </c>
      <c r="J35" s="42">
        <f t="shared" si="8"/>
        <v>5.0576136728861298E-2</v>
      </c>
      <c r="K35" s="42">
        <f t="shared" si="8"/>
        <v>5.5560612855129365E-2</v>
      </c>
      <c r="L35" s="42">
        <f t="shared" si="8"/>
        <v>6.0213035952988658E-2</v>
      </c>
      <c r="M35" s="42">
        <f t="shared" si="8"/>
        <v>6.4464784373279072E-2</v>
      </c>
      <c r="N35" s="42">
        <f t="shared" si="8"/>
        <v>6.8443832090333556E-2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30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17</v>
      </c>
      <c r="D39" s="36" t="s">
        <v>18</v>
      </c>
      <c r="E39" s="36" t="s">
        <v>19</v>
      </c>
      <c r="F39" s="36" t="s">
        <v>20</v>
      </c>
      <c r="G39" s="36" t="s">
        <v>21</v>
      </c>
      <c r="H39" s="36" t="s">
        <v>22</v>
      </c>
      <c r="I39" s="36" t="s">
        <v>23</v>
      </c>
      <c r="J39" s="36" t="s">
        <v>24</v>
      </c>
      <c r="K39" s="36" t="s">
        <v>25</v>
      </c>
      <c r="L39" s="36" t="s">
        <v>26</v>
      </c>
      <c r="M39" s="36" t="s">
        <v>27</v>
      </c>
      <c r="N39" s="36" t="s">
        <v>28</v>
      </c>
    </row>
    <row r="41" spans="1:14" x14ac:dyDescent="0.25">
      <c r="A41" s="46" t="s">
        <v>31</v>
      </c>
      <c r="B41" s="46"/>
      <c r="C41" s="47">
        <v>1.7193586904812532</v>
      </c>
      <c r="D41" s="47">
        <v>1.734285144560491</v>
      </c>
      <c r="E41" s="47">
        <v>1.7258715868216039</v>
      </c>
      <c r="F41" s="47">
        <v>1.718506595777836</v>
      </c>
      <c r="G41" s="47">
        <v>1.7165913070806815</v>
      </c>
      <c r="H41" s="47">
        <v>1.7209263942148947</v>
      </c>
      <c r="I41" s="47">
        <v>1.7268012826701113</v>
      </c>
      <c r="J41" s="47">
        <v>1.7361750565727845</v>
      </c>
      <c r="K41" s="47">
        <v>1.7426067960889216</v>
      </c>
      <c r="L41" s="47">
        <v>1.7442742193819067</v>
      </c>
      <c r="M41" s="47">
        <v>1.7521938706149185</v>
      </c>
      <c r="N41" s="47">
        <v>1.7609921278884855</v>
      </c>
    </row>
    <row r="43" spans="1:14" x14ac:dyDescent="0.25">
      <c r="A43" s="48" t="s">
        <v>32</v>
      </c>
      <c r="B43" s="48"/>
      <c r="C43" s="49">
        <v>70.699893108565178</v>
      </c>
      <c r="D43" s="49">
        <v>72.098167844670911</v>
      </c>
      <c r="E43" s="49">
        <v>72.370479035816857</v>
      </c>
      <c r="F43" s="49">
        <v>71.608154642297634</v>
      </c>
      <c r="G43" s="49">
        <v>71.126174627009533</v>
      </c>
      <c r="H43" s="49">
        <v>70.811615410329125</v>
      </c>
      <c r="I43" s="49">
        <v>69.981814733253586</v>
      </c>
      <c r="J43" s="49">
        <v>69.977520758334464</v>
      </c>
      <c r="K43" s="49">
        <v>69.11346753094206</v>
      </c>
      <c r="L43" s="49">
        <v>68.617383448507496</v>
      </c>
      <c r="M43" s="49">
        <v>68.670617284873941</v>
      </c>
      <c r="N43" s="49">
        <v>68.84421243197005</v>
      </c>
    </row>
    <row r="44" spans="1:14" x14ac:dyDescent="0.25">
      <c r="A44" s="19" t="s">
        <v>48</v>
      </c>
      <c r="B44" s="19"/>
      <c r="C44" s="50">
        <v>71.427228880608467</v>
      </c>
      <c r="D44" s="50">
        <v>72.09816784467094</v>
      </c>
      <c r="E44" s="50">
        <v>72.242760587121666</v>
      </c>
      <c r="F44" s="50">
        <v>71.366148915631953</v>
      </c>
      <c r="G44" s="50">
        <v>70.77303528661146</v>
      </c>
      <c r="H44" s="50">
        <v>70.338452361005835</v>
      </c>
      <c r="I44" s="50">
        <v>69.418855413393302</v>
      </c>
      <c r="J44" s="50">
        <v>69.3232829073971</v>
      </c>
      <c r="K44" s="50">
        <v>68.383705262291627</v>
      </c>
      <c r="L44" s="50">
        <v>67.831740900410622</v>
      </c>
      <c r="M44" s="50">
        <v>67.811221899137706</v>
      </c>
      <c r="N44" s="50">
        <v>67.926387591901488</v>
      </c>
    </row>
    <row r="45" spans="1:14" x14ac:dyDescent="0.25">
      <c r="A45" s="51" t="s">
        <v>49</v>
      </c>
      <c r="B45" s="51"/>
      <c r="C45" s="52">
        <v>69.839690415648263</v>
      </c>
      <c r="D45" s="52">
        <v>72.098167844670954</v>
      </c>
      <c r="E45" s="52">
        <v>72.520531019764434</v>
      </c>
      <c r="F45" s="52">
        <v>71.8937507008539</v>
      </c>
      <c r="G45" s="52">
        <v>71.540204030973328</v>
      </c>
      <c r="H45" s="52">
        <v>71.364162417281946</v>
      </c>
      <c r="I45" s="52">
        <v>70.640168431346169</v>
      </c>
      <c r="J45" s="52">
        <v>70.739318754551519</v>
      </c>
      <c r="K45" s="52">
        <v>69.960645972808038</v>
      </c>
      <c r="L45" s="52">
        <v>69.528316266477617</v>
      </c>
      <c r="M45" s="52">
        <v>69.665536490034484</v>
      </c>
      <c r="N45" s="52">
        <v>69.906448565347787</v>
      </c>
    </row>
    <row r="47" spans="1:14" x14ac:dyDescent="0.25">
      <c r="A47" s="48" t="s">
        <v>33</v>
      </c>
      <c r="B47" s="48"/>
      <c r="C47" s="49">
        <v>83.613368648441138</v>
      </c>
      <c r="D47" s="49">
        <v>83.353352046452187</v>
      </c>
      <c r="E47" s="49">
        <v>83.302405864349154</v>
      </c>
      <c r="F47" s="49">
        <v>83.410642712809846</v>
      </c>
      <c r="G47" s="49">
        <v>83.491182762177729</v>
      </c>
      <c r="H47" s="49">
        <v>83.540935921742133</v>
      </c>
      <c r="I47" s="49">
        <v>83.673088134931092</v>
      </c>
      <c r="J47" s="49">
        <v>83.67394723236464</v>
      </c>
      <c r="K47" s="49">
        <v>83.81878555702805</v>
      </c>
      <c r="L47" s="49">
        <v>83.903749074314362</v>
      </c>
      <c r="M47" s="49">
        <v>83.897117246784518</v>
      </c>
      <c r="N47" s="49">
        <v>83.866993981800277</v>
      </c>
    </row>
    <row r="48" spans="1:14" x14ac:dyDescent="0.25">
      <c r="A48" s="19" t="s">
        <v>46</v>
      </c>
      <c r="B48" s="19"/>
      <c r="C48" s="50">
        <v>81.730349316872818</v>
      </c>
      <c r="D48" s="50">
        <v>81.603623421684787</v>
      </c>
      <c r="E48" s="50">
        <v>81.571705350993369</v>
      </c>
      <c r="F48" s="50">
        <v>81.721263593889006</v>
      </c>
      <c r="G48" s="50">
        <v>81.821114682218536</v>
      </c>
      <c r="H48" s="50">
        <v>81.891270109449707</v>
      </c>
      <c r="I48" s="50">
        <v>82.051540770972991</v>
      </c>
      <c r="J48" s="50">
        <v>82.064043054388847</v>
      </c>
      <c r="K48" s="50">
        <v>82.229587779850405</v>
      </c>
      <c r="L48" s="50">
        <v>82.330765291876617</v>
      </c>
      <c r="M48" s="50">
        <v>82.336882990002849</v>
      </c>
      <c r="N48" s="50">
        <v>82.317985488619186</v>
      </c>
    </row>
    <row r="49" spans="1:14" x14ac:dyDescent="0.25">
      <c r="A49" s="51" t="s">
        <v>47</v>
      </c>
      <c r="B49" s="51"/>
      <c r="C49" s="52">
        <v>85.453544883304872</v>
      </c>
      <c r="D49" s="52">
        <v>85.079366275649377</v>
      </c>
      <c r="E49" s="52">
        <v>85.005842780733403</v>
      </c>
      <c r="F49" s="52">
        <v>85.097485455105158</v>
      </c>
      <c r="G49" s="52">
        <v>85.150033516405031</v>
      </c>
      <c r="H49" s="52">
        <v>85.174174345466525</v>
      </c>
      <c r="I49" s="52">
        <v>85.283457898126358</v>
      </c>
      <c r="J49" s="52">
        <v>85.265859665516686</v>
      </c>
      <c r="K49" s="52">
        <v>85.385541242230317</v>
      </c>
      <c r="L49" s="52">
        <v>85.451967671757203</v>
      </c>
      <c r="M49" s="52">
        <v>85.430417176558436</v>
      </c>
      <c r="N49" s="52">
        <v>85.391187026328382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50</v>
      </c>
    </row>
    <row r="53" spans="1:14" x14ac:dyDescent="0.25">
      <c r="A53" s="54" t="s">
        <v>51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C8F93-A801-473E-96B0-FAD49CD66314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9</v>
      </c>
      <c r="B1" s="60"/>
      <c r="C1" s="60"/>
      <c r="D1" s="60"/>
      <c r="E1" s="60"/>
    </row>
    <row r="2" spans="1:14" x14ac:dyDescent="0.25">
      <c r="A2" s="61" t="s">
        <v>90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8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36" t="s">
        <v>26</v>
      </c>
      <c r="M6" s="36" t="s">
        <v>27</v>
      </c>
      <c r="N6" s="36" t="s">
        <v>28</v>
      </c>
    </row>
    <row r="7" spans="1:14" ht="15.75" thickBot="1" x14ac:dyDescent="0.3"/>
    <row r="8" spans="1:14" ht="16.5" thickTop="1" thickBot="1" x14ac:dyDescent="0.3">
      <c r="A8" s="63" t="s">
        <v>10</v>
      </c>
      <c r="B8" s="63"/>
      <c r="C8" s="21">
        <v>261470</v>
      </c>
      <c r="D8" s="21">
        <v>262352</v>
      </c>
      <c r="E8" s="21">
        <v>263116</v>
      </c>
      <c r="F8" s="21">
        <v>263765.00000000006</v>
      </c>
      <c r="G8" s="21">
        <v>264500</v>
      </c>
      <c r="H8" s="21">
        <v>265293.99999999994</v>
      </c>
      <c r="I8" s="21">
        <v>266049.99999999994</v>
      </c>
      <c r="J8" s="21">
        <v>266650.00000000006</v>
      </c>
      <c r="K8" s="21">
        <v>267130.99999999994</v>
      </c>
      <c r="L8" s="21">
        <v>267555.00000000006</v>
      </c>
      <c r="M8" s="21">
        <v>267895.99999999994</v>
      </c>
      <c r="N8" s="21">
        <v>268133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24" t="s">
        <v>34</v>
      </c>
      <c r="B10" s="25"/>
      <c r="C10" s="26">
        <f>SUM(C11:C12)</f>
        <v>2565</v>
      </c>
      <c r="D10" s="26">
        <f t="shared" ref="D10:N10" si="0">SUM(D11:D12)</f>
        <v>2581</v>
      </c>
      <c r="E10" s="26">
        <f t="shared" si="0"/>
        <v>2557.0000000000005</v>
      </c>
      <c r="F10" s="26">
        <f t="shared" si="0"/>
        <v>2529</v>
      </c>
      <c r="G10" s="26">
        <f t="shared" si="0"/>
        <v>2506.9999999999991</v>
      </c>
      <c r="H10" s="26">
        <f t="shared" si="0"/>
        <v>2494</v>
      </c>
      <c r="I10" s="26">
        <f t="shared" si="0"/>
        <v>2482</v>
      </c>
      <c r="J10" s="26">
        <f t="shared" si="0"/>
        <v>2473</v>
      </c>
      <c r="K10" s="26">
        <f t="shared" si="0"/>
        <v>2459</v>
      </c>
      <c r="L10" s="26">
        <f t="shared" si="0"/>
        <v>2437</v>
      </c>
      <c r="M10" s="26">
        <f t="shared" si="0"/>
        <v>2425</v>
      </c>
      <c r="N10" s="26">
        <f t="shared" si="0"/>
        <v>2415.9999999999991</v>
      </c>
    </row>
    <row r="11" spans="1:14" x14ac:dyDescent="0.25">
      <c r="A11" s="17" t="s">
        <v>35</v>
      </c>
      <c r="B11" s="18"/>
      <c r="C11" s="22">
        <v>1315.9999999999998</v>
      </c>
      <c r="D11" s="22">
        <v>1323</v>
      </c>
      <c r="E11" s="22">
        <v>1310.0000000000002</v>
      </c>
      <c r="F11" s="22">
        <v>1300.0000000000002</v>
      </c>
      <c r="G11" s="22">
        <v>1282.9999999999998</v>
      </c>
      <c r="H11" s="22">
        <v>1276.9999999999998</v>
      </c>
      <c r="I11" s="22">
        <v>1272.9999999999998</v>
      </c>
      <c r="J11" s="22">
        <v>1266.9999999999998</v>
      </c>
      <c r="K11" s="22">
        <v>1260</v>
      </c>
      <c r="L11" s="22">
        <v>1249</v>
      </c>
      <c r="M11" s="22">
        <v>1241</v>
      </c>
      <c r="N11" s="22">
        <v>1234.9999999999998</v>
      </c>
    </row>
    <row r="12" spans="1:14" x14ac:dyDescent="0.25">
      <c r="A12" s="27" t="s">
        <v>36</v>
      </c>
      <c r="B12" s="28"/>
      <c r="C12" s="29">
        <v>1249</v>
      </c>
      <c r="D12" s="29">
        <v>1257.9999999999998</v>
      </c>
      <c r="E12" s="29">
        <v>1247.0000000000002</v>
      </c>
      <c r="F12" s="29">
        <v>1228.9999999999998</v>
      </c>
      <c r="G12" s="29">
        <v>1223.9999999999995</v>
      </c>
      <c r="H12" s="29">
        <v>1217.0000000000002</v>
      </c>
      <c r="I12" s="29">
        <v>1209</v>
      </c>
      <c r="J12" s="29">
        <v>1206.0000000000002</v>
      </c>
      <c r="K12" s="29">
        <v>1199</v>
      </c>
      <c r="L12" s="29">
        <v>1188</v>
      </c>
      <c r="M12" s="29">
        <v>1184.0000000000002</v>
      </c>
      <c r="N12" s="29">
        <v>1180.9999999999995</v>
      </c>
    </row>
    <row r="13" spans="1:14" x14ac:dyDescent="0.25">
      <c r="A13" s="24" t="s">
        <v>37</v>
      </c>
      <c r="B13" s="18"/>
      <c r="C13" s="26">
        <f>SUM(C14:C15)</f>
        <v>2355.9999999999968</v>
      </c>
      <c r="D13" s="26">
        <f t="shared" ref="D13:N13" si="1">SUM(D14:D15)</f>
        <v>2462</v>
      </c>
      <c r="E13" s="26">
        <f t="shared" si="1"/>
        <v>2524.9999999999955</v>
      </c>
      <c r="F13" s="26">
        <f t="shared" si="1"/>
        <v>2550.9999999999991</v>
      </c>
      <c r="G13" s="26">
        <f t="shared" si="1"/>
        <v>2587.9999999999918</v>
      </c>
      <c r="H13" s="26">
        <f t="shared" si="1"/>
        <v>2630.9999999999977</v>
      </c>
      <c r="I13" s="26">
        <f t="shared" si="1"/>
        <v>2655.0000000000082</v>
      </c>
      <c r="J13" s="26">
        <f t="shared" si="1"/>
        <v>2713.0000000000023</v>
      </c>
      <c r="K13" s="26">
        <f t="shared" si="1"/>
        <v>2736.0000000000005</v>
      </c>
      <c r="L13" s="26">
        <f t="shared" si="1"/>
        <v>2776.0000000000036</v>
      </c>
      <c r="M13" s="26">
        <f t="shared" si="1"/>
        <v>2838.9999999999991</v>
      </c>
      <c r="N13" s="26">
        <f t="shared" si="1"/>
        <v>2905.9999999999936</v>
      </c>
    </row>
    <row r="14" spans="1:14" x14ac:dyDescent="0.25">
      <c r="A14" s="17" t="s">
        <v>38</v>
      </c>
      <c r="B14" s="18"/>
      <c r="C14" s="22">
        <v>1212.0903671738572</v>
      </c>
      <c r="D14" s="22">
        <v>1255.6047137232117</v>
      </c>
      <c r="E14" s="22">
        <v>1287.097196022298</v>
      </c>
      <c r="F14" s="22">
        <v>1301.6009123134322</v>
      </c>
      <c r="G14" s="22">
        <v>1321.6528186831251</v>
      </c>
      <c r="H14" s="22">
        <v>1343.5844541753956</v>
      </c>
      <c r="I14" s="22">
        <v>1356.622129165562</v>
      </c>
      <c r="J14" s="22">
        <v>1385.4773527585264</v>
      </c>
      <c r="K14" s="22">
        <v>1395.7712514600962</v>
      </c>
      <c r="L14" s="22">
        <v>1416.3210709421819</v>
      </c>
      <c r="M14" s="22">
        <v>1448.1858087014677</v>
      </c>
      <c r="N14" s="22">
        <v>1481.450353412481</v>
      </c>
    </row>
    <row r="15" spans="1:14" x14ac:dyDescent="0.25">
      <c r="A15" s="10" t="s">
        <v>39</v>
      </c>
      <c r="B15" s="12"/>
      <c r="C15" s="23">
        <v>1143.9096328261396</v>
      </c>
      <c r="D15" s="23">
        <v>1206.3952862767881</v>
      </c>
      <c r="E15" s="23">
        <v>1237.9028039776974</v>
      </c>
      <c r="F15" s="23">
        <v>1249.3990876865671</v>
      </c>
      <c r="G15" s="23">
        <v>1266.3471813168667</v>
      </c>
      <c r="H15" s="23">
        <v>1287.4155458246021</v>
      </c>
      <c r="I15" s="23">
        <v>1298.377870834446</v>
      </c>
      <c r="J15" s="23">
        <v>1327.5226472414759</v>
      </c>
      <c r="K15" s="23">
        <v>1340.2287485399042</v>
      </c>
      <c r="L15" s="23">
        <v>1359.6789290578217</v>
      </c>
      <c r="M15" s="23">
        <v>1390.8141912985316</v>
      </c>
      <c r="N15" s="23">
        <v>1424.5496465875126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4" t="s">
        <v>11</v>
      </c>
      <c r="B17" s="15"/>
      <c r="C17" s="32">
        <f>C10-C13</f>
        <v>209.00000000000318</v>
      </c>
      <c r="D17" s="32">
        <f t="shared" ref="D17:N17" si="2">D10-D13</f>
        <v>119</v>
      </c>
      <c r="E17" s="32">
        <f t="shared" si="2"/>
        <v>32.000000000005002</v>
      </c>
      <c r="F17" s="32">
        <f t="shared" si="2"/>
        <v>-21.999999999999091</v>
      </c>
      <c r="G17" s="32">
        <f t="shared" si="2"/>
        <v>-80.999999999992724</v>
      </c>
      <c r="H17" s="32">
        <f t="shared" si="2"/>
        <v>-136.99999999999773</v>
      </c>
      <c r="I17" s="32">
        <f t="shared" si="2"/>
        <v>-173.00000000000819</v>
      </c>
      <c r="J17" s="32">
        <f t="shared" si="2"/>
        <v>-240.00000000000227</v>
      </c>
      <c r="K17" s="32">
        <f t="shared" si="2"/>
        <v>-277.00000000000045</v>
      </c>
      <c r="L17" s="32">
        <f t="shared" si="2"/>
        <v>-339.00000000000364</v>
      </c>
      <c r="M17" s="32">
        <f t="shared" si="2"/>
        <v>-413.99999999999909</v>
      </c>
      <c r="N17" s="32">
        <f t="shared" si="2"/>
        <v>-489.99999999999454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40</v>
      </c>
      <c r="B19" s="67"/>
      <c r="C19" s="26">
        <f>SUM(C20:C21)</f>
        <v>10923.044915578357</v>
      </c>
      <c r="D19" s="26">
        <f t="shared" ref="D19:N19" si="3">SUM(D20:D21)</f>
        <v>10909.044915578357</v>
      </c>
      <c r="E19" s="26">
        <f t="shared" si="3"/>
        <v>10895.044915578357</v>
      </c>
      <c r="F19" s="26">
        <f t="shared" si="3"/>
        <v>10965.044915578357</v>
      </c>
      <c r="G19" s="26">
        <f t="shared" si="3"/>
        <v>11024.044915578354</v>
      </c>
      <c r="H19" s="26">
        <f t="shared" si="3"/>
        <v>11033.044915578354</v>
      </c>
      <c r="I19" s="26">
        <f t="shared" si="3"/>
        <v>10973.044915578364</v>
      </c>
      <c r="J19" s="26">
        <f t="shared" si="3"/>
        <v>10947.044915578361</v>
      </c>
      <c r="K19" s="26">
        <f t="shared" si="3"/>
        <v>10937.044915578354</v>
      </c>
      <c r="L19" s="26">
        <f t="shared" si="3"/>
        <v>10926.544915578361</v>
      </c>
      <c r="M19" s="26">
        <f t="shared" si="3"/>
        <v>10912.044915578357</v>
      </c>
      <c r="N19" s="26">
        <f t="shared" si="3"/>
        <v>10917.044915578354</v>
      </c>
    </row>
    <row r="20" spans="1:14" x14ac:dyDescent="0.25">
      <c r="A20" s="64" t="s">
        <v>41</v>
      </c>
      <c r="B20" s="64"/>
      <c r="C20" s="22">
        <v>5449.8176413761075</v>
      </c>
      <c r="D20" s="22">
        <v>5421.074814650784</v>
      </c>
      <c r="E20" s="22">
        <v>5442.3210558003275</v>
      </c>
      <c r="F20" s="22">
        <v>5489.0729139458954</v>
      </c>
      <c r="G20" s="22">
        <v>5528.0988671307432</v>
      </c>
      <c r="H20" s="22">
        <v>5553.0646848768756</v>
      </c>
      <c r="I20" s="22">
        <v>5515.5835223719614</v>
      </c>
      <c r="J20" s="22">
        <v>5500.0111341684405</v>
      </c>
      <c r="K20" s="22">
        <v>5510.1580835192262</v>
      </c>
      <c r="L20" s="22">
        <v>5509.4329932602705</v>
      </c>
      <c r="M20" s="22">
        <v>5496.8653621399117</v>
      </c>
      <c r="N20" s="22">
        <v>5498.9976344954221</v>
      </c>
    </row>
    <row r="21" spans="1:14" x14ac:dyDescent="0.25">
      <c r="A21" s="27" t="s">
        <v>42</v>
      </c>
      <c r="B21" s="27"/>
      <c r="C21" s="29">
        <v>5473.2272742022487</v>
      </c>
      <c r="D21" s="29">
        <v>5487.9701009275732</v>
      </c>
      <c r="E21" s="29">
        <v>5452.7238597780288</v>
      </c>
      <c r="F21" s="29">
        <v>5475.9720016324627</v>
      </c>
      <c r="G21" s="29">
        <v>5495.9460484476112</v>
      </c>
      <c r="H21" s="29">
        <v>5479.9802307014779</v>
      </c>
      <c r="I21" s="29">
        <v>5457.4613932064021</v>
      </c>
      <c r="J21" s="29">
        <v>5447.0337814099194</v>
      </c>
      <c r="K21" s="29">
        <v>5426.8868320591273</v>
      </c>
      <c r="L21" s="29">
        <v>5417.1119223180913</v>
      </c>
      <c r="M21" s="29">
        <v>5415.1795534384464</v>
      </c>
      <c r="N21" s="29">
        <v>5418.0472810829324</v>
      </c>
    </row>
    <row r="22" spans="1:14" x14ac:dyDescent="0.25">
      <c r="A22" s="67" t="s">
        <v>45</v>
      </c>
      <c r="B22" s="67"/>
      <c r="C22" s="26">
        <f>SUM(C23:C24)</f>
        <v>10250.044915578359</v>
      </c>
      <c r="D22" s="26">
        <f t="shared" ref="D22:N22" si="4">SUM(D23:D24)</f>
        <v>10264.044915578359</v>
      </c>
      <c r="E22" s="26">
        <f t="shared" si="4"/>
        <v>10278.044915578361</v>
      </c>
      <c r="F22" s="26">
        <f t="shared" si="4"/>
        <v>10208.044915578357</v>
      </c>
      <c r="G22" s="26">
        <f t="shared" si="4"/>
        <v>10149.044915578361</v>
      </c>
      <c r="H22" s="26">
        <f t="shared" si="4"/>
        <v>10140.044915578363</v>
      </c>
      <c r="I22" s="26">
        <f t="shared" si="4"/>
        <v>10200.044915578354</v>
      </c>
      <c r="J22" s="26">
        <f t="shared" si="4"/>
        <v>10226.044915578357</v>
      </c>
      <c r="K22" s="26">
        <f t="shared" si="4"/>
        <v>10236.044915578361</v>
      </c>
      <c r="L22" s="26">
        <f t="shared" si="4"/>
        <v>10246.544915578354</v>
      </c>
      <c r="M22" s="26">
        <f t="shared" si="4"/>
        <v>10261.044915578361</v>
      </c>
      <c r="N22" s="26">
        <f t="shared" si="4"/>
        <v>10256.044915578361</v>
      </c>
    </row>
    <row r="23" spans="1:14" x14ac:dyDescent="0.25">
      <c r="A23" s="64" t="s">
        <v>43</v>
      </c>
      <c r="B23" s="64"/>
      <c r="C23" s="23">
        <v>5136.7272742022496</v>
      </c>
      <c r="D23" s="22">
        <v>5165.470100927575</v>
      </c>
      <c r="E23" s="22">
        <v>5144.2238597780306</v>
      </c>
      <c r="F23" s="22">
        <v>5097.4720016324636</v>
      </c>
      <c r="G23" s="22">
        <v>5058.4460484476149</v>
      </c>
      <c r="H23" s="22">
        <v>5033.4802307014834</v>
      </c>
      <c r="I23" s="22">
        <v>5070.9613932063976</v>
      </c>
      <c r="J23" s="22">
        <v>5086.5337814099166</v>
      </c>
      <c r="K23" s="22">
        <v>5076.38683205913</v>
      </c>
      <c r="L23" s="22">
        <v>5077.1119223180867</v>
      </c>
      <c r="M23" s="22">
        <v>5089.6795534384482</v>
      </c>
      <c r="N23" s="22">
        <v>5087.5472810829369</v>
      </c>
    </row>
    <row r="24" spans="1:14" x14ac:dyDescent="0.25">
      <c r="A24" s="10" t="s">
        <v>44</v>
      </c>
      <c r="B24" s="10"/>
      <c r="C24" s="23">
        <v>5113.3176413761093</v>
      </c>
      <c r="D24" s="23">
        <v>5098.574814650784</v>
      </c>
      <c r="E24" s="23">
        <v>5133.8210558003311</v>
      </c>
      <c r="F24" s="23">
        <v>5110.5729139458945</v>
      </c>
      <c r="G24" s="23">
        <v>5090.5988671307459</v>
      </c>
      <c r="H24" s="23">
        <v>5106.5646848768793</v>
      </c>
      <c r="I24" s="23">
        <v>5129.083522371956</v>
      </c>
      <c r="J24" s="23">
        <v>5139.5111341684396</v>
      </c>
      <c r="K24" s="23">
        <v>5159.6580835192299</v>
      </c>
      <c r="L24" s="23">
        <v>5169.4329932602668</v>
      </c>
      <c r="M24" s="23">
        <v>5171.3653621399135</v>
      </c>
      <c r="N24" s="23">
        <v>5168.497634495423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12</v>
      </c>
      <c r="B26" s="66"/>
      <c r="C26" s="32">
        <f>C19-C22</f>
        <v>672.99999999999818</v>
      </c>
      <c r="D26" s="32">
        <f t="shared" ref="D26:N26" si="5">D19-D22</f>
        <v>644.99999999999818</v>
      </c>
      <c r="E26" s="32">
        <f t="shared" si="5"/>
        <v>616.99999999999636</v>
      </c>
      <c r="F26" s="32">
        <f t="shared" si="5"/>
        <v>757</v>
      </c>
      <c r="G26" s="32">
        <f t="shared" si="5"/>
        <v>874.99999999999272</v>
      </c>
      <c r="H26" s="32">
        <f t="shared" si="5"/>
        <v>892.99999999999091</v>
      </c>
      <c r="I26" s="32">
        <f t="shared" si="5"/>
        <v>773.00000000001091</v>
      </c>
      <c r="J26" s="32">
        <f t="shared" si="5"/>
        <v>721.00000000000364</v>
      </c>
      <c r="K26" s="32">
        <f t="shared" si="5"/>
        <v>700.99999999999272</v>
      </c>
      <c r="L26" s="32">
        <f t="shared" si="5"/>
        <v>680.00000000000728</v>
      </c>
      <c r="M26" s="32">
        <f t="shared" si="5"/>
        <v>650.99999999999636</v>
      </c>
      <c r="N26" s="32">
        <f t="shared" si="5"/>
        <v>660.99999999999272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29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13</v>
      </c>
      <c r="B30" s="66"/>
      <c r="C30" s="32">
        <f>C17+C26+C28</f>
        <v>882.00000000000136</v>
      </c>
      <c r="D30" s="32">
        <f t="shared" ref="D30:N30" si="6">D17+D26+D28</f>
        <v>763.99999999999818</v>
      </c>
      <c r="E30" s="32">
        <f t="shared" si="6"/>
        <v>649.00000000000136</v>
      </c>
      <c r="F30" s="32">
        <f t="shared" si="6"/>
        <v>735.00000000000091</v>
      </c>
      <c r="G30" s="32">
        <f t="shared" si="6"/>
        <v>794</v>
      </c>
      <c r="H30" s="32">
        <f t="shared" si="6"/>
        <v>755.99999999999318</v>
      </c>
      <c r="I30" s="32">
        <f t="shared" si="6"/>
        <v>600.00000000000273</v>
      </c>
      <c r="J30" s="32">
        <f t="shared" si="6"/>
        <v>481.00000000000136</v>
      </c>
      <c r="K30" s="32">
        <f t="shared" si="6"/>
        <v>423.99999999999227</v>
      </c>
      <c r="L30" s="32">
        <f t="shared" si="6"/>
        <v>341.00000000000364</v>
      </c>
      <c r="M30" s="32">
        <f t="shared" si="6"/>
        <v>236.99999999999727</v>
      </c>
      <c r="N30" s="32">
        <f t="shared" si="6"/>
        <v>170.99999999999818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14</v>
      </c>
      <c r="B32" s="63"/>
      <c r="C32" s="21">
        <v>262352</v>
      </c>
      <c r="D32" s="21">
        <v>263116</v>
      </c>
      <c r="E32" s="21">
        <v>263765.00000000006</v>
      </c>
      <c r="F32" s="21">
        <v>264500</v>
      </c>
      <c r="G32" s="21">
        <v>265293.99999999994</v>
      </c>
      <c r="H32" s="21">
        <v>266049.99999999994</v>
      </c>
      <c r="I32" s="21">
        <v>266650.00000000006</v>
      </c>
      <c r="J32" s="21">
        <v>267130.99999999994</v>
      </c>
      <c r="K32" s="21">
        <v>267555.00000000006</v>
      </c>
      <c r="L32" s="21">
        <v>267895.99999999994</v>
      </c>
      <c r="M32" s="21">
        <v>268133</v>
      </c>
      <c r="N32" s="21">
        <v>268304.00000000006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15</v>
      </c>
      <c r="B34" s="38"/>
      <c r="C34" s="39">
        <f>(C32/C8)-1</f>
        <v>3.3732359352889318E-3</v>
      </c>
      <c r="D34" s="39">
        <f t="shared" ref="D34:N34" si="7">(D32/D8)-1</f>
        <v>2.912118070378833E-3</v>
      </c>
      <c r="E34" s="39">
        <f t="shared" si="7"/>
        <v>2.4665926815550243E-3</v>
      </c>
      <c r="F34" s="39">
        <f t="shared" si="7"/>
        <v>2.786571379826519E-3</v>
      </c>
      <c r="G34" s="39">
        <f t="shared" si="7"/>
        <v>3.0018903591679802E-3</v>
      </c>
      <c r="H34" s="39">
        <f t="shared" si="7"/>
        <v>2.8496686694761131E-3</v>
      </c>
      <c r="I34" s="39">
        <f t="shared" si="7"/>
        <v>2.2552151851160662E-3</v>
      </c>
      <c r="J34" s="39">
        <f t="shared" si="7"/>
        <v>1.8038627414209696E-3</v>
      </c>
      <c r="K34" s="39">
        <f t="shared" si="7"/>
        <v>1.5872362249238492E-3</v>
      </c>
      <c r="L34" s="39">
        <f t="shared" si="7"/>
        <v>1.2745043075250706E-3</v>
      </c>
      <c r="M34" s="39">
        <f t="shared" si="7"/>
        <v>8.846716636308205E-4</v>
      </c>
      <c r="N34" s="39">
        <f t="shared" si="7"/>
        <v>6.3774320952680874E-4</v>
      </c>
    </row>
    <row r="35" spans="1:14" ht="15.75" thickBot="1" x14ac:dyDescent="0.3">
      <c r="A35" s="40" t="s">
        <v>16</v>
      </c>
      <c r="B35" s="41"/>
      <c r="C35" s="42">
        <f>(C32/$C$8)-1</f>
        <v>3.3732359352889318E-3</v>
      </c>
      <c r="D35" s="42">
        <f t="shared" ref="D35:N35" si="8">(D32/$C$8)-1</f>
        <v>6.2951772669905814E-3</v>
      </c>
      <c r="E35" s="42">
        <f t="shared" si="8"/>
        <v>8.7772975867215219E-3</v>
      </c>
      <c r="F35" s="42">
        <f t="shared" si="8"/>
        <v>1.1588327532795262E-2</v>
      </c>
      <c r="G35" s="42">
        <f t="shared" si="8"/>
        <v>1.4625004780662865E-2</v>
      </c>
      <c r="H35" s="42">
        <f t="shared" si="8"/>
        <v>1.7516349868053505E-2</v>
      </c>
      <c r="I35" s="42">
        <f t="shared" si="8"/>
        <v>1.9811068191379677E-2</v>
      </c>
      <c r="J35" s="42">
        <f t="shared" si="8"/>
        <v>2.1650667380578748E-2</v>
      </c>
      <c r="K35" s="42">
        <f t="shared" si="8"/>
        <v>2.3272268329062928E-2</v>
      </c>
      <c r="L35" s="42">
        <f t="shared" si="8"/>
        <v>2.4576433242819329E-2</v>
      </c>
      <c r="M35" s="42">
        <f t="shared" si="8"/>
        <v>2.5482846980533047E-2</v>
      </c>
      <c r="N35" s="42">
        <f t="shared" si="8"/>
        <v>2.6136841702681268E-2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30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17</v>
      </c>
      <c r="D39" s="36" t="s">
        <v>18</v>
      </c>
      <c r="E39" s="36" t="s">
        <v>19</v>
      </c>
      <c r="F39" s="36" t="s">
        <v>20</v>
      </c>
      <c r="G39" s="36" t="s">
        <v>21</v>
      </c>
      <c r="H39" s="36" t="s">
        <v>22</v>
      </c>
      <c r="I39" s="36" t="s">
        <v>23</v>
      </c>
      <c r="J39" s="36" t="s">
        <v>24</v>
      </c>
      <c r="K39" s="36" t="s">
        <v>25</v>
      </c>
      <c r="L39" s="36" t="s">
        <v>26</v>
      </c>
      <c r="M39" s="36" t="s">
        <v>27</v>
      </c>
      <c r="N39" s="36" t="s">
        <v>28</v>
      </c>
    </row>
    <row r="41" spans="1:14" x14ac:dyDescent="0.25">
      <c r="A41" s="46" t="s">
        <v>31</v>
      </c>
      <c r="B41" s="46"/>
      <c r="C41" s="47">
        <v>1.765491334240006</v>
      </c>
      <c r="D41" s="47">
        <v>1.7809091197450899</v>
      </c>
      <c r="E41" s="47">
        <v>1.7726244141573104</v>
      </c>
      <c r="F41" s="47">
        <v>1.7661376455037998</v>
      </c>
      <c r="G41" s="47">
        <v>1.7651461113245932</v>
      </c>
      <c r="H41" s="47">
        <v>1.7704460321555038</v>
      </c>
      <c r="I41" s="47">
        <v>1.7765782351571318</v>
      </c>
      <c r="J41" s="47">
        <v>1.7869742678328246</v>
      </c>
      <c r="K41" s="47">
        <v>1.7943370026882346</v>
      </c>
      <c r="L41" s="47">
        <v>1.7963974611287543</v>
      </c>
      <c r="M41" s="47">
        <v>1.8050363833692176</v>
      </c>
      <c r="N41" s="47">
        <v>1.8143157920765947</v>
      </c>
    </row>
    <row r="43" spans="1:14" x14ac:dyDescent="0.25">
      <c r="A43" s="48" t="s">
        <v>32</v>
      </c>
      <c r="B43" s="48"/>
      <c r="C43" s="49">
        <v>86.457240743849027</v>
      </c>
      <c r="D43" s="49">
        <v>88.174985692188415</v>
      </c>
      <c r="E43" s="49">
        <v>88.456065793858798</v>
      </c>
      <c r="F43" s="49">
        <v>87.476922014026982</v>
      </c>
      <c r="G43" s="49">
        <v>86.8248305620575</v>
      </c>
      <c r="H43" s="49">
        <v>86.378117292991405</v>
      </c>
      <c r="I43" s="49">
        <v>85.301956700076332</v>
      </c>
      <c r="J43" s="49">
        <v>85.229049928080201</v>
      </c>
      <c r="K43" s="49">
        <v>84.111894421775844</v>
      </c>
      <c r="L43" s="49">
        <v>83.437505764236874</v>
      </c>
      <c r="M43" s="49">
        <v>83.418801238031023</v>
      </c>
      <c r="N43" s="49">
        <v>83.55542798803117</v>
      </c>
    </row>
    <row r="44" spans="1:14" x14ac:dyDescent="0.25">
      <c r="A44" s="19" t="s">
        <v>48</v>
      </c>
      <c r="B44" s="19"/>
      <c r="C44" s="50">
        <v>87.322458860694681</v>
      </c>
      <c r="D44" s="50">
        <v>88.06460682536617</v>
      </c>
      <c r="E44" s="50">
        <v>88.168549293152708</v>
      </c>
      <c r="F44" s="50">
        <v>87.028105662462735</v>
      </c>
      <c r="G44" s="50">
        <v>86.230100331872563</v>
      </c>
      <c r="H44" s="50">
        <v>85.624524226079814</v>
      </c>
      <c r="I44" s="50">
        <v>84.426789284866288</v>
      </c>
      <c r="J44" s="50">
        <v>84.238457486995003</v>
      </c>
      <c r="K44" s="50">
        <v>83.021323042120201</v>
      </c>
      <c r="L44" s="50">
        <v>82.266665218404697</v>
      </c>
      <c r="M44" s="50">
        <v>82.150749478473884</v>
      </c>
      <c r="N44" s="50">
        <v>82.202998507088367</v>
      </c>
    </row>
    <row r="45" spans="1:14" x14ac:dyDescent="0.25">
      <c r="A45" s="51" t="s">
        <v>49</v>
      </c>
      <c r="B45" s="51"/>
      <c r="C45" s="52">
        <v>85.558967495846034</v>
      </c>
      <c r="D45" s="52">
        <v>88.290161202793968</v>
      </c>
      <c r="E45" s="52">
        <v>88.757003431854358</v>
      </c>
      <c r="F45" s="52">
        <v>87.949440585071912</v>
      </c>
      <c r="G45" s="52">
        <v>87.454347069811789</v>
      </c>
      <c r="H45" s="52">
        <v>87.178865839217991</v>
      </c>
      <c r="I45" s="52">
        <v>86.235978806024306</v>
      </c>
      <c r="J45" s="52">
        <v>86.288042004435155</v>
      </c>
      <c r="K45" s="52">
        <v>85.278541586761577</v>
      </c>
      <c r="L45" s="52">
        <v>84.69309391284682</v>
      </c>
      <c r="M45" s="52">
        <v>84.781442152205074</v>
      </c>
      <c r="N45" s="52">
        <v>85.00990210880083</v>
      </c>
    </row>
    <row r="47" spans="1:14" x14ac:dyDescent="0.25">
      <c r="A47" s="48" t="s">
        <v>33</v>
      </c>
      <c r="B47" s="48"/>
      <c r="C47" s="49">
        <v>81.203361644719507</v>
      </c>
      <c r="D47" s="49">
        <v>80.967074610730165</v>
      </c>
      <c r="E47" s="49">
        <v>80.931195777735553</v>
      </c>
      <c r="F47" s="49">
        <v>81.063247040203322</v>
      </c>
      <c r="G47" s="49">
        <v>81.154356231307389</v>
      </c>
      <c r="H47" s="49">
        <v>81.213037695312892</v>
      </c>
      <c r="I47" s="49">
        <v>81.36264633623982</v>
      </c>
      <c r="J47" s="49">
        <v>81.369300251203612</v>
      </c>
      <c r="K47" s="49">
        <v>81.52630583834646</v>
      </c>
      <c r="L47" s="49">
        <v>81.62492741139468</v>
      </c>
      <c r="M47" s="49">
        <v>81.630383387836545</v>
      </c>
      <c r="N47" s="49">
        <v>81.610252849910083</v>
      </c>
    </row>
    <row r="48" spans="1:14" x14ac:dyDescent="0.25">
      <c r="A48" s="19" t="s">
        <v>46</v>
      </c>
      <c r="B48" s="19"/>
      <c r="C48" s="50">
        <v>79.154810055205573</v>
      </c>
      <c r="D48" s="50">
        <v>79.059039900580643</v>
      </c>
      <c r="E48" s="50">
        <v>79.041835868886409</v>
      </c>
      <c r="F48" s="50">
        <v>79.207503478459415</v>
      </c>
      <c r="G48" s="50">
        <v>79.326068702242679</v>
      </c>
      <c r="H48" s="50">
        <v>79.41677381226647</v>
      </c>
      <c r="I48" s="50">
        <v>79.59606689735736</v>
      </c>
      <c r="J48" s="50">
        <v>79.612875307579728</v>
      </c>
      <c r="K48" s="50">
        <v>79.798151982812271</v>
      </c>
      <c r="L48" s="50">
        <v>79.913587776817963</v>
      </c>
      <c r="M48" s="50">
        <v>79.93959737790297</v>
      </c>
      <c r="N48" s="50">
        <v>79.934184643124453</v>
      </c>
    </row>
    <row r="49" spans="1:14" x14ac:dyDescent="0.25">
      <c r="A49" s="51" t="s">
        <v>47</v>
      </c>
      <c r="B49" s="51"/>
      <c r="C49" s="52">
        <v>83.163088157316352</v>
      </c>
      <c r="D49" s="52">
        <v>82.817117800749671</v>
      </c>
      <c r="E49" s="52">
        <v>82.768043307537525</v>
      </c>
      <c r="F49" s="52">
        <v>82.872827497446636</v>
      </c>
      <c r="G49" s="52">
        <v>82.941017463441227</v>
      </c>
      <c r="H49" s="52">
        <v>82.975896704068177</v>
      </c>
      <c r="I49" s="52">
        <v>83.100046940397363</v>
      </c>
      <c r="J49" s="52">
        <v>83.099363397901413</v>
      </c>
      <c r="K49" s="52">
        <v>83.232920494705752</v>
      </c>
      <c r="L49" s="52">
        <v>83.316694329708127</v>
      </c>
      <c r="M49" s="52">
        <v>83.309691329066496</v>
      </c>
      <c r="N49" s="52">
        <v>83.281478117234911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50</v>
      </c>
    </row>
    <row r="53" spans="1:14" x14ac:dyDescent="0.25">
      <c r="A53" s="54" t="s">
        <v>51</v>
      </c>
    </row>
  </sheetData>
  <mergeCells count="12">
    <mergeCell ref="A1:E1"/>
    <mergeCell ref="A2:E2"/>
    <mergeCell ref="A5:D5"/>
    <mergeCell ref="A32:B32"/>
    <mergeCell ref="A20:B20"/>
    <mergeCell ref="A28:B28"/>
    <mergeCell ref="A30:B30"/>
    <mergeCell ref="A26:B26"/>
    <mergeCell ref="A8:B8"/>
    <mergeCell ref="A19:B19"/>
    <mergeCell ref="A22:B22"/>
    <mergeCell ref="A23:B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6D3AE-0AC6-4B91-A312-EB96B86BD45A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9</v>
      </c>
      <c r="B1" s="60"/>
      <c r="C1" s="60"/>
      <c r="D1" s="60"/>
      <c r="E1" s="60"/>
    </row>
    <row r="2" spans="1:14" x14ac:dyDescent="0.25">
      <c r="A2" s="61" t="s">
        <v>91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8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36" t="s">
        <v>26</v>
      </c>
      <c r="M6" s="36" t="s">
        <v>27</v>
      </c>
      <c r="N6" s="36" t="s">
        <v>28</v>
      </c>
    </row>
    <row r="7" spans="1:14" ht="15.75" thickBot="1" x14ac:dyDescent="0.3"/>
    <row r="8" spans="1:14" ht="16.5" thickTop="1" thickBot="1" x14ac:dyDescent="0.3">
      <c r="A8" s="63" t="s">
        <v>10</v>
      </c>
      <c r="B8" s="63"/>
      <c r="C8" s="21">
        <v>10326</v>
      </c>
      <c r="D8" s="21">
        <v>10332.562894582386</v>
      </c>
      <c r="E8" s="21">
        <v>10336.083555376652</v>
      </c>
      <c r="F8" s="21">
        <v>10336.972453200151</v>
      </c>
      <c r="G8" s="21">
        <v>10342.88659295356</v>
      </c>
      <c r="H8" s="21">
        <v>10351.863400958413</v>
      </c>
      <c r="I8" s="21">
        <v>10359.767580268535</v>
      </c>
      <c r="J8" s="21">
        <v>10363.135132238411</v>
      </c>
      <c r="K8" s="21">
        <v>10362.785656809165</v>
      </c>
      <c r="L8" s="21">
        <v>10361.006043827208</v>
      </c>
      <c r="M8" s="21">
        <v>10356.167811976909</v>
      </c>
      <c r="N8" s="21">
        <v>10347.786023775147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34</v>
      </c>
      <c r="B10" s="25"/>
      <c r="C10" s="26">
        <f>SUM(C11:C12)</f>
        <v>73.003824685435333</v>
      </c>
      <c r="D10" s="26">
        <f t="shared" ref="D10:N10" si="0">SUM(D11:D12)</f>
        <v>73.524279002068099</v>
      </c>
      <c r="E10" s="26">
        <f t="shared" si="0"/>
        <v>72.733997338854394</v>
      </c>
      <c r="F10" s="26">
        <f t="shared" si="0"/>
        <v>71.871021632918371</v>
      </c>
      <c r="G10" s="26">
        <f t="shared" si="0"/>
        <v>71.126917319948973</v>
      </c>
      <c r="H10" s="26">
        <f t="shared" si="0"/>
        <v>70.547952222721079</v>
      </c>
      <c r="I10" s="26">
        <f t="shared" si="0"/>
        <v>70.035888169610587</v>
      </c>
      <c r="J10" s="26">
        <f t="shared" si="0"/>
        <v>69.517092571876063</v>
      </c>
      <c r="K10" s="26">
        <f t="shared" si="0"/>
        <v>68.825791399707697</v>
      </c>
      <c r="L10" s="26">
        <f t="shared" si="0"/>
        <v>67.761913812994578</v>
      </c>
      <c r="M10" s="26">
        <f t="shared" si="0"/>
        <v>66.90353255613725</v>
      </c>
      <c r="N10" s="26">
        <f t="shared" si="0"/>
        <v>66.112227078866795</v>
      </c>
    </row>
    <row r="11" spans="1:14" x14ac:dyDescent="0.25">
      <c r="A11" s="20" t="s">
        <v>35</v>
      </c>
      <c r="B11" s="18"/>
      <c r="C11" s="22">
        <v>37.455373600792555</v>
      </c>
      <c r="D11" s="22">
        <v>37.687958589591666</v>
      </c>
      <c r="E11" s="22">
        <v>37.263017799725944</v>
      </c>
      <c r="F11" s="22">
        <v>36.9443764819272</v>
      </c>
      <c r="G11" s="22">
        <v>36.400412812722195</v>
      </c>
      <c r="H11" s="22">
        <v>36.122588207062876</v>
      </c>
      <c r="I11" s="22">
        <v>35.920904770311964</v>
      </c>
      <c r="J11" s="22">
        <v>35.615914390847941</v>
      </c>
      <c r="K11" s="22">
        <v>35.266570623681048</v>
      </c>
      <c r="L11" s="22">
        <v>34.729023534029643</v>
      </c>
      <c r="M11" s="22">
        <v>34.23805521738818</v>
      </c>
      <c r="N11" s="22">
        <v>33.794950514238614</v>
      </c>
    </row>
    <row r="12" spans="1:14" x14ac:dyDescent="0.25">
      <c r="A12" s="27" t="s">
        <v>36</v>
      </c>
      <c r="B12" s="28"/>
      <c r="C12" s="29">
        <v>35.548451084642778</v>
      </c>
      <c r="D12" s="29">
        <v>35.836320412476432</v>
      </c>
      <c r="E12" s="29">
        <v>35.47097953912845</v>
      </c>
      <c r="F12" s="29">
        <v>34.92664515099117</v>
      </c>
      <c r="G12" s="29">
        <v>34.726504507226778</v>
      </c>
      <c r="H12" s="29">
        <v>34.425364015658204</v>
      </c>
      <c r="I12" s="29">
        <v>34.114983399298623</v>
      </c>
      <c r="J12" s="29">
        <v>33.901178181028122</v>
      </c>
      <c r="K12" s="29">
        <v>33.559220776026649</v>
      </c>
      <c r="L12" s="29">
        <v>33.032890278964935</v>
      </c>
      <c r="M12" s="29">
        <v>32.665477338749071</v>
      </c>
      <c r="N12" s="29">
        <v>32.31727656462818</v>
      </c>
    </row>
    <row r="13" spans="1:14" x14ac:dyDescent="0.25">
      <c r="A13" s="33" t="s">
        <v>37</v>
      </c>
      <c r="B13" s="18"/>
      <c r="C13" s="26">
        <f>SUM(C14:C15)</f>
        <v>120.68725244279219</v>
      </c>
      <c r="D13" s="26">
        <f t="shared" ref="D13:N13" si="1">SUM(D14:D15)</f>
        <v>124.77179868637413</v>
      </c>
      <c r="E13" s="26">
        <f t="shared" si="1"/>
        <v>126.2645195783513</v>
      </c>
      <c r="F13" s="26">
        <f t="shared" si="1"/>
        <v>125.99607668975118</v>
      </c>
      <c r="G13" s="26">
        <f t="shared" si="1"/>
        <v>126.36107729495961</v>
      </c>
      <c r="H13" s="26">
        <f t="shared" si="1"/>
        <v>126.66478696329557</v>
      </c>
      <c r="I13" s="26">
        <f t="shared" si="1"/>
        <v>126.68672645692706</v>
      </c>
      <c r="J13" s="26">
        <f t="shared" si="1"/>
        <v>128.66329313038838</v>
      </c>
      <c r="K13" s="26">
        <f t="shared" si="1"/>
        <v>128.48568030060619</v>
      </c>
      <c r="L13" s="26">
        <f t="shared" si="1"/>
        <v>129.18883439923439</v>
      </c>
      <c r="M13" s="26">
        <f t="shared" si="1"/>
        <v>131.17579607692903</v>
      </c>
      <c r="N13" s="26">
        <f t="shared" si="1"/>
        <v>133.28132417961746</v>
      </c>
    </row>
    <row r="14" spans="1:14" x14ac:dyDescent="0.25">
      <c r="A14" s="20" t="s">
        <v>38</v>
      </c>
      <c r="B14" s="18"/>
      <c r="C14" s="22">
        <v>60.054093518532426</v>
      </c>
      <c r="D14" s="22">
        <v>61.616794632372461</v>
      </c>
      <c r="E14" s="22">
        <v>62.581330926123492</v>
      </c>
      <c r="F14" s="22">
        <v>62.708542081963159</v>
      </c>
      <c r="G14" s="22">
        <v>63.158630031718133</v>
      </c>
      <c r="H14" s="22">
        <v>63.697687117302458</v>
      </c>
      <c r="I14" s="22">
        <v>64.071184229567791</v>
      </c>
      <c r="J14" s="22">
        <v>65.068075993829581</v>
      </c>
      <c r="K14" s="22">
        <v>65.224538260889773</v>
      </c>
      <c r="L14" s="22">
        <v>65.670792744026599</v>
      </c>
      <c r="M14" s="22">
        <v>66.84354857469971</v>
      </c>
      <c r="N14" s="22">
        <v>68.102792727309904</v>
      </c>
    </row>
    <row r="15" spans="1:14" x14ac:dyDescent="0.25">
      <c r="A15" s="10" t="s">
        <v>39</v>
      </c>
      <c r="B15" s="12"/>
      <c r="C15" s="23">
        <v>60.63315892425976</v>
      </c>
      <c r="D15" s="23">
        <v>63.155004054001658</v>
      </c>
      <c r="E15" s="23">
        <v>63.683188652227813</v>
      </c>
      <c r="F15" s="23">
        <v>63.287534607788018</v>
      </c>
      <c r="G15" s="23">
        <v>63.202447263241474</v>
      </c>
      <c r="H15" s="23">
        <v>62.967099845993111</v>
      </c>
      <c r="I15" s="23">
        <v>62.615542227359263</v>
      </c>
      <c r="J15" s="23">
        <v>63.595217136558801</v>
      </c>
      <c r="K15" s="23">
        <v>63.261142039716411</v>
      </c>
      <c r="L15" s="23">
        <v>63.518041655207782</v>
      </c>
      <c r="M15" s="23">
        <v>64.332247502229336</v>
      </c>
      <c r="N15" s="23">
        <v>65.178531452307567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11</v>
      </c>
      <c r="B17" s="15"/>
      <c r="C17" s="32">
        <f>C10-C13</f>
        <v>-47.683427757356853</v>
      </c>
      <c r="D17" s="32">
        <f t="shared" ref="D17:N17" si="2">D10-D13</f>
        <v>-51.247519684306027</v>
      </c>
      <c r="E17" s="32">
        <f t="shared" si="2"/>
        <v>-53.530522239496904</v>
      </c>
      <c r="F17" s="32">
        <f t="shared" si="2"/>
        <v>-54.125055056832807</v>
      </c>
      <c r="G17" s="32">
        <f t="shared" si="2"/>
        <v>-55.234159975010641</v>
      </c>
      <c r="H17" s="32">
        <f t="shared" si="2"/>
        <v>-56.11683474057449</v>
      </c>
      <c r="I17" s="32">
        <f t="shared" si="2"/>
        <v>-56.650838287316475</v>
      </c>
      <c r="J17" s="32">
        <f t="shared" si="2"/>
        <v>-59.146200558512319</v>
      </c>
      <c r="K17" s="32">
        <f t="shared" si="2"/>
        <v>-59.659888900898494</v>
      </c>
      <c r="L17" s="32">
        <f t="shared" si="2"/>
        <v>-61.426920586239817</v>
      </c>
      <c r="M17" s="32">
        <f t="shared" si="2"/>
        <v>-64.272263520791782</v>
      </c>
      <c r="N17" s="32">
        <f t="shared" si="2"/>
        <v>-67.169097100750662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40</v>
      </c>
      <c r="B19" s="67"/>
      <c r="C19" s="26">
        <f>SUM(C20:C21)</f>
        <v>428.91518964736099</v>
      </c>
      <c r="D19" s="26">
        <f t="shared" ref="D19:N19" si="3">SUM(D20:D21)</f>
        <v>429.05431311560926</v>
      </c>
      <c r="E19" s="26">
        <f t="shared" si="3"/>
        <v>429.31747119105091</v>
      </c>
      <c r="F19" s="26">
        <f t="shared" si="3"/>
        <v>432.07022848860663</v>
      </c>
      <c r="G19" s="26">
        <f t="shared" si="3"/>
        <v>435.10793058657009</v>
      </c>
      <c r="H19" s="26">
        <f t="shared" si="3"/>
        <v>434.93987418833837</v>
      </c>
      <c r="I19" s="26">
        <f t="shared" si="3"/>
        <v>433.13305182731472</v>
      </c>
      <c r="J19" s="26">
        <f t="shared" si="3"/>
        <v>432.42185266723561</v>
      </c>
      <c r="K19" s="26">
        <f t="shared" si="3"/>
        <v>432.41607659803253</v>
      </c>
      <c r="L19" s="26">
        <f t="shared" si="3"/>
        <v>431.92212283756055</v>
      </c>
      <c r="M19" s="26">
        <f t="shared" si="3"/>
        <v>431.42954500442431</v>
      </c>
      <c r="N19" s="26">
        <f t="shared" si="3"/>
        <v>432.09668537988517</v>
      </c>
    </row>
    <row r="20" spans="1:14" x14ac:dyDescent="0.25">
      <c r="A20" s="64" t="s">
        <v>41</v>
      </c>
      <c r="B20" s="64"/>
      <c r="C20" s="22">
        <v>214.57364483446969</v>
      </c>
      <c r="D20" s="22">
        <v>213.90453477179764</v>
      </c>
      <c r="E20" s="22">
        <v>215.00957225713108</v>
      </c>
      <c r="F20" s="22">
        <v>216.82781172486881</v>
      </c>
      <c r="G20" s="22">
        <v>218.7819782387289</v>
      </c>
      <c r="H20" s="22">
        <v>219.54130936375745</v>
      </c>
      <c r="I20" s="22">
        <v>218.3409250827759</v>
      </c>
      <c r="J20" s="22">
        <v>217.85374018056999</v>
      </c>
      <c r="K20" s="22">
        <v>218.35744822859235</v>
      </c>
      <c r="L20" s="22">
        <v>218.25708749515044</v>
      </c>
      <c r="M20" s="22">
        <v>217.81820191941398</v>
      </c>
      <c r="N20" s="22">
        <v>218.07884146789652</v>
      </c>
    </row>
    <row r="21" spans="1:14" x14ac:dyDescent="0.25">
      <c r="A21" s="27" t="s">
        <v>42</v>
      </c>
      <c r="B21" s="27"/>
      <c r="C21" s="29">
        <v>214.34154481289127</v>
      </c>
      <c r="D21" s="29">
        <v>215.14977834381162</v>
      </c>
      <c r="E21" s="29">
        <v>214.3078989339198</v>
      </c>
      <c r="F21" s="29">
        <v>215.24241676373779</v>
      </c>
      <c r="G21" s="29">
        <v>216.32595234784122</v>
      </c>
      <c r="H21" s="29">
        <v>215.39856482458092</v>
      </c>
      <c r="I21" s="29">
        <v>214.79212674453885</v>
      </c>
      <c r="J21" s="29">
        <v>214.5681124866656</v>
      </c>
      <c r="K21" s="29">
        <v>214.05862836944021</v>
      </c>
      <c r="L21" s="29">
        <v>213.66503534241011</v>
      </c>
      <c r="M21" s="29">
        <v>213.61134308501033</v>
      </c>
      <c r="N21" s="29">
        <v>214.01784391198865</v>
      </c>
    </row>
    <row r="22" spans="1:14" x14ac:dyDescent="0.25">
      <c r="A22" s="67" t="s">
        <v>45</v>
      </c>
      <c r="B22" s="67"/>
      <c r="C22" s="26">
        <f>SUM(C23:C24)</f>
        <v>374.6688673076178</v>
      </c>
      <c r="D22" s="26">
        <f t="shared" ref="D22:N22" si="4">SUM(D23:D24)</f>
        <v>374.28613263703755</v>
      </c>
      <c r="E22" s="26">
        <f t="shared" si="4"/>
        <v>374.89805112805544</v>
      </c>
      <c r="F22" s="26">
        <f t="shared" si="4"/>
        <v>372.03103367836161</v>
      </c>
      <c r="G22" s="26">
        <f t="shared" si="4"/>
        <v>370.89696260670735</v>
      </c>
      <c r="H22" s="26">
        <f t="shared" si="4"/>
        <v>370.91886013764309</v>
      </c>
      <c r="I22" s="26">
        <f t="shared" si="4"/>
        <v>373.11466157012353</v>
      </c>
      <c r="J22" s="26">
        <f t="shared" si="4"/>
        <v>373.62512753796784</v>
      </c>
      <c r="K22" s="26">
        <f t="shared" si="4"/>
        <v>374.53580067909184</v>
      </c>
      <c r="L22" s="26">
        <f t="shared" si="4"/>
        <v>375.3334341016178</v>
      </c>
      <c r="M22" s="26">
        <f t="shared" si="4"/>
        <v>375.53906968539627</v>
      </c>
      <c r="N22" s="26">
        <f t="shared" si="4"/>
        <v>375.07515267673119</v>
      </c>
    </row>
    <row r="23" spans="1:14" x14ac:dyDescent="0.25">
      <c r="A23" s="64" t="s">
        <v>43</v>
      </c>
      <c r="B23" s="64"/>
      <c r="C23" s="23">
        <v>187.33315569242367</v>
      </c>
      <c r="D23" s="22">
        <v>188.5079362320181</v>
      </c>
      <c r="E23" s="22">
        <v>187.3724680520022</v>
      </c>
      <c r="F23" s="22">
        <v>185.51626436913364</v>
      </c>
      <c r="G23" s="22">
        <v>184.81651616030697</v>
      </c>
      <c r="H23" s="22">
        <v>184.12761158109893</v>
      </c>
      <c r="I23" s="22">
        <v>185.49605595947207</v>
      </c>
      <c r="J23" s="22">
        <v>185.74750507150156</v>
      </c>
      <c r="K23" s="22">
        <v>185.46782303748671</v>
      </c>
      <c r="L23" s="22">
        <v>185.85808020573762</v>
      </c>
      <c r="M23" s="22">
        <v>186.09675110738777</v>
      </c>
      <c r="N23" s="22">
        <v>185.93798859477573</v>
      </c>
    </row>
    <row r="24" spans="1:14" x14ac:dyDescent="0.25">
      <c r="A24" s="10" t="s">
        <v>44</v>
      </c>
      <c r="B24" s="10"/>
      <c r="C24" s="23">
        <v>187.33571161519416</v>
      </c>
      <c r="D24" s="23">
        <v>185.77819640501949</v>
      </c>
      <c r="E24" s="23">
        <v>187.52558307605324</v>
      </c>
      <c r="F24" s="23">
        <v>186.51476930922797</v>
      </c>
      <c r="G24" s="23">
        <v>186.0804464464004</v>
      </c>
      <c r="H24" s="23">
        <v>186.79124855654416</v>
      </c>
      <c r="I24" s="23">
        <v>187.61860561065146</v>
      </c>
      <c r="J24" s="23">
        <v>187.87762246646631</v>
      </c>
      <c r="K24" s="23">
        <v>189.0679776416051</v>
      </c>
      <c r="L24" s="23">
        <v>189.47535389588018</v>
      </c>
      <c r="M24" s="23">
        <v>189.44231857800847</v>
      </c>
      <c r="N24" s="23">
        <v>189.13716408195546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12</v>
      </c>
      <c r="B26" s="66"/>
      <c r="C26" s="32">
        <f>C19-C22</f>
        <v>54.246322339743188</v>
      </c>
      <c r="D26" s="32">
        <f t="shared" ref="D26:N26" si="5">D19-D22</f>
        <v>54.768180478571708</v>
      </c>
      <c r="E26" s="32">
        <f t="shared" si="5"/>
        <v>54.419420062995471</v>
      </c>
      <c r="F26" s="32">
        <f t="shared" si="5"/>
        <v>60.039194810245021</v>
      </c>
      <c r="G26" s="32">
        <f t="shared" si="5"/>
        <v>64.210967979862744</v>
      </c>
      <c r="H26" s="32">
        <f t="shared" si="5"/>
        <v>64.021014050695271</v>
      </c>
      <c r="I26" s="32">
        <f t="shared" si="5"/>
        <v>60.018390257191186</v>
      </c>
      <c r="J26" s="32">
        <f t="shared" si="5"/>
        <v>58.79672512926777</v>
      </c>
      <c r="K26" s="32">
        <f t="shared" si="5"/>
        <v>57.880275918940697</v>
      </c>
      <c r="L26" s="32">
        <f t="shared" si="5"/>
        <v>56.588688735942753</v>
      </c>
      <c r="M26" s="32">
        <f t="shared" si="5"/>
        <v>55.890475319028042</v>
      </c>
      <c r="N26" s="32">
        <f t="shared" si="5"/>
        <v>57.02153270315398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29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13</v>
      </c>
      <c r="B30" s="66"/>
      <c r="C30" s="32">
        <f>C17+C26+C28</f>
        <v>6.5628945823863347</v>
      </c>
      <c r="D30" s="32">
        <f t="shared" ref="D30:N30" si="6">D17+D26+D28</f>
        <v>3.5206607942656802</v>
      </c>
      <c r="E30" s="32">
        <f t="shared" si="6"/>
        <v>0.88889782349856716</v>
      </c>
      <c r="F30" s="32">
        <f t="shared" si="6"/>
        <v>5.9141397534122149</v>
      </c>
      <c r="G30" s="32">
        <f t="shared" si="6"/>
        <v>8.9768080048521028</v>
      </c>
      <c r="H30" s="32">
        <f t="shared" si="6"/>
        <v>7.9041793101207816</v>
      </c>
      <c r="I30" s="32">
        <f t="shared" si="6"/>
        <v>3.3675519698747109</v>
      </c>
      <c r="J30" s="32">
        <f t="shared" si="6"/>
        <v>-0.34947542924454922</v>
      </c>
      <c r="K30" s="32">
        <f t="shared" si="6"/>
        <v>-1.779612981957797</v>
      </c>
      <c r="L30" s="32">
        <f t="shared" si="6"/>
        <v>-4.8382318502970634</v>
      </c>
      <c r="M30" s="32">
        <f t="shared" si="6"/>
        <v>-8.3817882017637402</v>
      </c>
      <c r="N30" s="32">
        <f t="shared" si="6"/>
        <v>-10.147564397596682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14</v>
      </c>
      <c r="B32" s="63"/>
      <c r="C32" s="21">
        <v>10332.562894582386</v>
      </c>
      <c r="D32" s="21">
        <v>10336.083555376652</v>
      </c>
      <c r="E32" s="21">
        <v>10336.972453200151</v>
      </c>
      <c r="F32" s="21">
        <v>10342.88659295356</v>
      </c>
      <c r="G32" s="21">
        <v>10351.863400958413</v>
      </c>
      <c r="H32" s="21">
        <v>10359.767580268535</v>
      </c>
      <c r="I32" s="21">
        <v>10363.135132238411</v>
      </c>
      <c r="J32" s="21">
        <v>10362.785656809165</v>
      </c>
      <c r="K32" s="21">
        <v>10361.006043827208</v>
      </c>
      <c r="L32" s="21">
        <v>10356.167811976909</v>
      </c>
      <c r="M32" s="21">
        <v>10347.786023775147</v>
      </c>
      <c r="N32" s="21">
        <v>10337.638459377549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15</v>
      </c>
      <c r="B34" s="38"/>
      <c r="C34" s="39">
        <f>(C32/C8)-1</f>
        <v>6.355698801459031E-4</v>
      </c>
      <c r="D34" s="39">
        <f t="shared" ref="D34:N34" si="7">(D32/D8)-1</f>
        <v>3.4073451380689512E-4</v>
      </c>
      <c r="E34" s="39">
        <f t="shared" si="7"/>
        <v>8.5999481209464435E-5</v>
      </c>
      <c r="F34" s="39">
        <f t="shared" si="7"/>
        <v>5.7213461486771422E-4</v>
      </c>
      <c r="G34" s="39">
        <f t="shared" si="7"/>
        <v>8.679209545783273E-4</v>
      </c>
      <c r="H34" s="39">
        <f t="shared" si="7"/>
        <v>7.6355135341055203E-4</v>
      </c>
      <c r="I34" s="39">
        <f t="shared" si="7"/>
        <v>3.2506057146397538E-4</v>
      </c>
      <c r="J34" s="39">
        <f t="shared" si="7"/>
        <v>-3.3722944339342753E-5</v>
      </c>
      <c r="K34" s="39">
        <f t="shared" si="7"/>
        <v>-1.7173113879731527E-4</v>
      </c>
      <c r="L34" s="39">
        <f t="shared" si="7"/>
        <v>-4.6696545005697754E-4</v>
      </c>
      <c r="M34" s="39">
        <f t="shared" si="7"/>
        <v>-8.0935229651935003E-4</v>
      </c>
      <c r="N34" s="39">
        <f t="shared" si="7"/>
        <v>-9.8065077633824327E-4</v>
      </c>
    </row>
    <row r="35" spans="1:14" ht="15.75" thickBot="1" x14ac:dyDescent="0.3">
      <c r="A35" s="40" t="s">
        <v>16</v>
      </c>
      <c r="B35" s="41"/>
      <c r="C35" s="42">
        <f>(C32/$C$8)-1</f>
        <v>6.355698801459031E-4</v>
      </c>
      <c r="D35" s="42">
        <f t="shared" ref="D35:N35" si="8">(D32/$C$8)-1</f>
        <v>9.7652095454692223E-4</v>
      </c>
      <c r="E35" s="42">
        <f t="shared" si="8"/>
        <v>1.0626044160517711E-3</v>
      </c>
      <c r="F35" s="42">
        <f t="shared" si="8"/>
        <v>1.6353469836878354E-3</v>
      </c>
      <c r="G35" s="42">
        <f t="shared" si="8"/>
        <v>2.5046872901812733E-3</v>
      </c>
      <c r="H35" s="42">
        <f t="shared" si="8"/>
        <v>3.270151100962071E-3</v>
      </c>
      <c r="I35" s="42">
        <f t="shared" si="8"/>
        <v>3.5962746696116543E-3</v>
      </c>
      <c r="J35" s="42">
        <f t="shared" si="8"/>
        <v>3.5624304483017344E-3</v>
      </c>
      <c r="K35" s="42">
        <f t="shared" si="8"/>
        <v>3.3900875292667276E-3</v>
      </c>
      <c r="L35" s="42">
        <f t="shared" si="8"/>
        <v>2.9215390254608842E-3</v>
      </c>
      <c r="M35" s="42">
        <f t="shared" si="8"/>
        <v>2.109822174622078E-3</v>
      </c>
      <c r="N35" s="42">
        <f t="shared" si="8"/>
        <v>1.1271023995302887E-3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30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17</v>
      </c>
      <c r="D39" s="36" t="s">
        <v>18</v>
      </c>
      <c r="E39" s="36" t="s">
        <v>19</v>
      </c>
      <c r="F39" s="36" t="s">
        <v>20</v>
      </c>
      <c r="G39" s="36" t="s">
        <v>21</v>
      </c>
      <c r="H39" s="36" t="s">
        <v>22</v>
      </c>
      <c r="I39" s="36" t="s">
        <v>23</v>
      </c>
      <c r="J39" s="36" t="s">
        <v>24</v>
      </c>
      <c r="K39" s="36" t="s">
        <v>25</v>
      </c>
      <c r="L39" s="36" t="s">
        <v>26</v>
      </c>
      <c r="M39" s="36" t="s">
        <v>27</v>
      </c>
      <c r="N39" s="36" t="s">
        <v>28</v>
      </c>
    </row>
    <row r="41" spans="1:14" x14ac:dyDescent="0.25">
      <c r="A41" s="46" t="s">
        <v>31</v>
      </c>
      <c r="B41" s="46"/>
      <c r="C41" s="47">
        <v>1.6193869791972388</v>
      </c>
      <c r="D41" s="47">
        <v>1.6335890690840018</v>
      </c>
      <c r="E41" s="47">
        <v>1.6242418175347018</v>
      </c>
      <c r="F41" s="47">
        <v>1.6176736021339373</v>
      </c>
      <c r="G41" s="47">
        <v>1.616625156129301</v>
      </c>
      <c r="H41" s="47">
        <v>1.6201049870333328</v>
      </c>
      <c r="I41" s="47">
        <v>1.625296039529857</v>
      </c>
      <c r="J41" s="47">
        <v>1.6338082201532205</v>
      </c>
      <c r="K41" s="47">
        <v>1.6406984797086834</v>
      </c>
      <c r="L41" s="47">
        <v>1.6422748491728663</v>
      </c>
      <c r="M41" s="47">
        <v>1.6488871864084023</v>
      </c>
      <c r="N41" s="47">
        <v>1.6566814285314262</v>
      </c>
    </row>
    <row r="43" spans="1:14" x14ac:dyDescent="0.25">
      <c r="A43" s="48" t="s">
        <v>32</v>
      </c>
      <c r="B43" s="48"/>
      <c r="C43" s="49">
        <v>83.126105182010477</v>
      </c>
      <c r="D43" s="49">
        <v>84.937567597831503</v>
      </c>
      <c r="E43" s="49">
        <v>85.328461936150873</v>
      </c>
      <c r="F43" s="49">
        <v>84.487184632172486</v>
      </c>
      <c r="G43" s="49">
        <v>83.949861489876852</v>
      </c>
      <c r="H43" s="49">
        <v>83.598090077581162</v>
      </c>
      <c r="I43" s="49">
        <v>82.63453597702312</v>
      </c>
      <c r="J43" s="49">
        <v>82.630971918994206</v>
      </c>
      <c r="K43" s="49">
        <v>81.615037302182657</v>
      </c>
      <c r="L43" s="49">
        <v>81.009325712821692</v>
      </c>
      <c r="M43" s="49">
        <v>81.034211303801726</v>
      </c>
      <c r="N43" s="49">
        <v>81.208158288353616</v>
      </c>
    </row>
    <row r="44" spans="1:14" x14ac:dyDescent="0.25">
      <c r="A44" s="19" t="s">
        <v>48</v>
      </c>
      <c r="B44" s="19"/>
      <c r="C44" s="50">
        <v>84.122143045086773</v>
      </c>
      <c r="D44" s="50">
        <v>84.937567597831531</v>
      </c>
      <c r="E44" s="50">
        <v>85.131357712204093</v>
      </c>
      <c r="F44" s="50">
        <v>84.121521238584762</v>
      </c>
      <c r="G44" s="50">
        <v>83.426375911787218</v>
      </c>
      <c r="H44" s="50">
        <v>82.918493435964081</v>
      </c>
      <c r="I44" s="50">
        <v>81.838855165456266</v>
      </c>
      <c r="J44" s="50">
        <v>81.710590853091205</v>
      </c>
      <c r="K44" s="50">
        <v>80.607760120161487</v>
      </c>
      <c r="L44" s="50">
        <v>79.916546555865793</v>
      </c>
      <c r="M44" s="50">
        <v>79.850826735737627</v>
      </c>
      <c r="N44" s="50">
        <v>79.953863037525878</v>
      </c>
    </row>
    <row r="45" spans="1:14" x14ac:dyDescent="0.25">
      <c r="A45" s="51" t="s">
        <v>49</v>
      </c>
      <c r="B45" s="51"/>
      <c r="C45" s="52">
        <v>82.162560396934765</v>
      </c>
      <c r="D45" s="52">
        <v>84.937567597831503</v>
      </c>
      <c r="E45" s="52">
        <v>85.523047013587828</v>
      </c>
      <c r="F45" s="52">
        <v>84.852651753854303</v>
      </c>
      <c r="G45" s="52">
        <v>84.47958828131469</v>
      </c>
      <c r="H45" s="52">
        <v>84.297001146481961</v>
      </c>
      <c r="I45" s="52">
        <v>83.464890919278631</v>
      </c>
      <c r="J45" s="52">
        <v>83.594379173721094</v>
      </c>
      <c r="K45" s="52">
        <v>82.680278759732346</v>
      </c>
      <c r="L45" s="52">
        <v>82.171013699807261</v>
      </c>
      <c r="M45" s="52">
        <v>82.301527999644094</v>
      </c>
      <c r="N45" s="52">
        <v>82.561470802229152</v>
      </c>
    </row>
    <row r="47" spans="1:14" x14ac:dyDescent="0.25">
      <c r="A47" s="48" t="s">
        <v>33</v>
      </c>
      <c r="B47" s="48"/>
      <c r="C47" s="49">
        <v>81.642626707503254</v>
      </c>
      <c r="D47" s="49">
        <v>81.386032571424792</v>
      </c>
      <c r="E47" s="49">
        <v>81.332023820855497</v>
      </c>
      <c r="F47" s="49">
        <v>81.455094300819212</v>
      </c>
      <c r="G47" s="49">
        <v>81.53594059309782</v>
      </c>
      <c r="H47" s="49">
        <v>81.584393678435546</v>
      </c>
      <c r="I47" s="49">
        <v>81.716214572991461</v>
      </c>
      <c r="J47" s="49">
        <v>81.716066284358831</v>
      </c>
      <c r="K47" s="49">
        <v>81.858058376101539</v>
      </c>
      <c r="L47" s="49">
        <v>81.947374360689537</v>
      </c>
      <c r="M47" s="49">
        <v>81.939815201593134</v>
      </c>
      <c r="N47" s="49">
        <v>81.910928425378387</v>
      </c>
    </row>
    <row r="48" spans="1:14" x14ac:dyDescent="0.25">
      <c r="A48" s="19" t="s">
        <v>46</v>
      </c>
      <c r="B48" s="19"/>
      <c r="C48" s="50">
        <v>79.629170005225689</v>
      </c>
      <c r="D48" s="50">
        <v>79.507094297255676</v>
      </c>
      <c r="E48" s="50">
        <v>79.479855116762408</v>
      </c>
      <c r="F48" s="50">
        <v>79.6341182544394</v>
      </c>
      <c r="G48" s="50">
        <v>79.738801089056494</v>
      </c>
      <c r="H48" s="50">
        <v>79.814258911203282</v>
      </c>
      <c r="I48" s="50">
        <v>79.979733631979798</v>
      </c>
      <c r="J48" s="50">
        <v>79.996919153162679</v>
      </c>
      <c r="K48" s="50">
        <v>80.167153824031587</v>
      </c>
      <c r="L48" s="50">
        <v>80.273011966689481</v>
      </c>
      <c r="M48" s="50">
        <v>80.283476637620041</v>
      </c>
      <c r="N48" s="50">
        <v>80.269044713449532</v>
      </c>
    </row>
    <row r="49" spans="1:14" x14ac:dyDescent="0.25">
      <c r="A49" s="51" t="s">
        <v>47</v>
      </c>
      <c r="B49" s="51"/>
      <c r="C49" s="52">
        <v>83.595224539364722</v>
      </c>
      <c r="D49" s="52">
        <v>83.230821864507746</v>
      </c>
      <c r="E49" s="52">
        <v>83.163294652648119</v>
      </c>
      <c r="F49" s="52">
        <v>83.259484902442836</v>
      </c>
      <c r="G49" s="52">
        <v>83.316709762411705</v>
      </c>
      <c r="H49" s="52">
        <v>83.346631644438546</v>
      </c>
      <c r="I49" s="52">
        <v>83.4606110014156</v>
      </c>
      <c r="J49" s="52">
        <v>83.447936277720345</v>
      </c>
      <c r="K49" s="52">
        <v>83.571653628632163</v>
      </c>
      <c r="L49" s="52">
        <v>83.642415043761289</v>
      </c>
      <c r="M49" s="52">
        <v>83.626323844840371</v>
      </c>
      <c r="N49" s="52">
        <v>83.592553186316806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50</v>
      </c>
    </row>
    <row r="53" spans="1:14" x14ac:dyDescent="0.25">
      <c r="A53" s="54" t="s">
        <v>51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2CFE4-0A87-45F1-9ACD-07AD859BEE30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9</v>
      </c>
      <c r="B1" s="60"/>
      <c r="C1" s="60"/>
      <c r="D1" s="60"/>
      <c r="E1" s="60"/>
    </row>
    <row r="2" spans="1:14" x14ac:dyDescent="0.25">
      <c r="A2" s="61" t="s">
        <v>92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8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36" t="s">
        <v>26</v>
      </c>
      <c r="M6" s="36" t="s">
        <v>27</v>
      </c>
      <c r="N6" s="36" t="s">
        <v>28</v>
      </c>
    </row>
    <row r="7" spans="1:14" ht="15.75" thickBot="1" x14ac:dyDescent="0.3"/>
    <row r="8" spans="1:14" ht="16.5" thickTop="1" thickBot="1" x14ac:dyDescent="0.3">
      <c r="A8" s="63" t="s">
        <v>10</v>
      </c>
      <c r="B8" s="63"/>
      <c r="C8" s="21">
        <v>11785</v>
      </c>
      <c r="D8" s="21">
        <v>11802.249980814009</v>
      </c>
      <c r="E8" s="21">
        <v>11811.566384722175</v>
      </c>
      <c r="F8" s="21">
        <v>11813.631462194431</v>
      </c>
      <c r="G8" s="21">
        <v>11816.372083204915</v>
      </c>
      <c r="H8" s="21">
        <v>11818.99537169414</v>
      </c>
      <c r="I8" s="21">
        <v>11817.69035453893</v>
      </c>
      <c r="J8" s="21">
        <v>11807.305368174926</v>
      </c>
      <c r="K8" s="21">
        <v>11789.855740629599</v>
      </c>
      <c r="L8" s="21">
        <v>11768.289901938077</v>
      </c>
      <c r="M8" s="21">
        <v>11741.269921880912</v>
      </c>
      <c r="N8" s="21">
        <v>11708.072981836895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34</v>
      </c>
      <c r="B10" s="25"/>
      <c r="C10" s="26">
        <f>SUM(C11:C12)</f>
        <v>95.777472298523364</v>
      </c>
      <c r="D10" s="26">
        <f t="shared" ref="D10:N10" si="0">SUM(D11:D12)</f>
        <v>95.541257836770043</v>
      </c>
      <c r="E10" s="26">
        <f t="shared" si="0"/>
        <v>93.843914852085916</v>
      </c>
      <c r="F10" s="26">
        <f t="shared" si="0"/>
        <v>91.952915530364251</v>
      </c>
      <c r="G10" s="26">
        <f t="shared" si="0"/>
        <v>90.322450428141607</v>
      </c>
      <c r="H10" s="26">
        <f t="shared" si="0"/>
        <v>89.114334293199079</v>
      </c>
      <c r="I10" s="26">
        <f t="shared" si="0"/>
        <v>87.923243784972527</v>
      </c>
      <c r="J10" s="26">
        <f t="shared" si="0"/>
        <v>86.917750136344679</v>
      </c>
      <c r="K10" s="26">
        <f t="shared" si="0"/>
        <v>85.65193429637479</v>
      </c>
      <c r="L10" s="26">
        <f t="shared" si="0"/>
        <v>84.084571683511896</v>
      </c>
      <c r="M10" s="26">
        <f t="shared" si="0"/>
        <v>82.876064134078263</v>
      </c>
      <c r="N10" s="26">
        <f t="shared" si="0"/>
        <v>81.726204948917314</v>
      </c>
    </row>
    <row r="11" spans="1:14" x14ac:dyDescent="0.25">
      <c r="A11" s="20" t="s">
        <v>35</v>
      </c>
      <c r="B11" s="18"/>
      <c r="C11" s="22">
        <v>49.139631011640056</v>
      </c>
      <c r="D11" s="22">
        <v>48.973686213888712</v>
      </c>
      <c r="E11" s="22">
        <v>48.078032247255585</v>
      </c>
      <c r="F11" s="22">
        <v>47.267216365944456</v>
      </c>
      <c r="G11" s="22">
        <v>46.224054207940043</v>
      </c>
      <c r="H11" s="22">
        <v>45.629111825346925</v>
      </c>
      <c r="I11" s="22">
        <v>45.095201183831605</v>
      </c>
      <c r="J11" s="22">
        <v>44.530848937625841</v>
      </c>
      <c r="K11" s="22">
        <v>43.888343722420593</v>
      </c>
      <c r="L11" s="22">
        <v>43.094636862005075</v>
      </c>
      <c r="M11" s="22">
        <v>42.412039418717995</v>
      </c>
      <c r="N11" s="22">
        <v>41.77643340724871</v>
      </c>
    </row>
    <row r="12" spans="1:14" x14ac:dyDescent="0.25">
      <c r="A12" s="27" t="s">
        <v>36</v>
      </c>
      <c r="B12" s="28"/>
      <c r="C12" s="29">
        <v>46.637841286883308</v>
      </c>
      <c r="D12" s="29">
        <v>46.567571622881331</v>
      </c>
      <c r="E12" s="29">
        <v>45.765882604830331</v>
      </c>
      <c r="F12" s="29">
        <v>44.685699164419795</v>
      </c>
      <c r="G12" s="29">
        <v>44.098396220201565</v>
      </c>
      <c r="H12" s="29">
        <v>43.485222467852154</v>
      </c>
      <c r="I12" s="29">
        <v>42.828042601140922</v>
      </c>
      <c r="J12" s="29">
        <v>42.386901198718839</v>
      </c>
      <c r="K12" s="29">
        <v>41.763590573954197</v>
      </c>
      <c r="L12" s="29">
        <v>40.989934821506822</v>
      </c>
      <c r="M12" s="29">
        <v>40.464024715360267</v>
      </c>
      <c r="N12" s="29">
        <v>39.949771541668603</v>
      </c>
    </row>
    <row r="13" spans="1:14" x14ac:dyDescent="0.25">
      <c r="A13" s="33" t="s">
        <v>37</v>
      </c>
      <c r="B13" s="18"/>
      <c r="C13" s="26">
        <f>SUM(C14:C15)</f>
        <v>105.59232370539677</v>
      </c>
      <c r="D13" s="26">
        <f t="shared" ref="D13:N13" si="1">SUM(D14:D15)</f>
        <v>112.45234802177615</v>
      </c>
      <c r="E13" s="26">
        <f t="shared" si="1"/>
        <v>117.54445701340748</v>
      </c>
      <c r="F13" s="26">
        <f t="shared" si="1"/>
        <v>120.44752793522672</v>
      </c>
      <c r="G13" s="26">
        <f t="shared" si="1"/>
        <v>123.669868954262</v>
      </c>
      <c r="H13" s="26">
        <f t="shared" si="1"/>
        <v>127.13291582553899</v>
      </c>
      <c r="I13" s="26">
        <f t="shared" si="1"/>
        <v>129.88303410114193</v>
      </c>
      <c r="J13" s="26">
        <f t="shared" si="1"/>
        <v>133.83211286233248</v>
      </c>
      <c r="K13" s="26">
        <f t="shared" si="1"/>
        <v>136.13074820590222</v>
      </c>
      <c r="L13" s="26">
        <f t="shared" si="1"/>
        <v>139.07466372045224</v>
      </c>
      <c r="M13" s="26">
        <f t="shared" si="1"/>
        <v>142.89864013502762</v>
      </c>
      <c r="N13" s="26">
        <f t="shared" si="1"/>
        <v>147.15420183157715</v>
      </c>
    </row>
    <row r="14" spans="1:14" x14ac:dyDescent="0.25">
      <c r="A14" s="20" t="s">
        <v>38</v>
      </c>
      <c r="B14" s="18"/>
      <c r="C14" s="22">
        <v>49.518510978784882</v>
      </c>
      <c r="D14" s="22">
        <v>52.703078190787764</v>
      </c>
      <c r="E14" s="22">
        <v>55.298231211597681</v>
      </c>
      <c r="F14" s="22">
        <v>56.996164688954778</v>
      </c>
      <c r="G14" s="22">
        <v>58.999893832093207</v>
      </c>
      <c r="H14" s="22">
        <v>61.003813106388655</v>
      </c>
      <c r="I14" s="22">
        <v>62.537184516671743</v>
      </c>
      <c r="J14" s="22">
        <v>64.691740564509885</v>
      </c>
      <c r="K14" s="22">
        <v>65.914054589402085</v>
      </c>
      <c r="L14" s="22">
        <v>67.536384238108198</v>
      </c>
      <c r="M14" s="22">
        <v>69.87881250397318</v>
      </c>
      <c r="N14" s="22">
        <v>72.256531225294822</v>
      </c>
    </row>
    <row r="15" spans="1:14" x14ac:dyDescent="0.25">
      <c r="A15" s="10" t="s">
        <v>39</v>
      </c>
      <c r="B15" s="12"/>
      <c r="C15" s="23">
        <v>56.073812726611884</v>
      </c>
      <c r="D15" s="23">
        <v>59.749269830988382</v>
      </c>
      <c r="E15" s="23">
        <v>62.2462258018098</v>
      </c>
      <c r="F15" s="23">
        <v>63.451363246271939</v>
      </c>
      <c r="G15" s="23">
        <v>64.669975122168793</v>
      </c>
      <c r="H15" s="23">
        <v>66.129102719150339</v>
      </c>
      <c r="I15" s="23">
        <v>67.345849584470187</v>
      </c>
      <c r="J15" s="23">
        <v>69.140372297822594</v>
      </c>
      <c r="K15" s="23">
        <v>70.216693616500137</v>
      </c>
      <c r="L15" s="23">
        <v>71.538279482344038</v>
      </c>
      <c r="M15" s="23">
        <v>73.019827631054426</v>
      </c>
      <c r="N15" s="23">
        <v>74.897670606282347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11</v>
      </c>
      <c r="B17" s="15"/>
      <c r="C17" s="32">
        <f>C10-C13</f>
        <v>-9.8148514068734016</v>
      </c>
      <c r="D17" s="32">
        <f t="shared" ref="D17:N17" si="2">D10-D13</f>
        <v>-16.911090185006103</v>
      </c>
      <c r="E17" s="32">
        <f t="shared" si="2"/>
        <v>-23.700542161321565</v>
      </c>
      <c r="F17" s="32">
        <f t="shared" si="2"/>
        <v>-28.494612404862465</v>
      </c>
      <c r="G17" s="32">
        <f t="shared" si="2"/>
        <v>-33.347418526120393</v>
      </c>
      <c r="H17" s="32">
        <f t="shared" si="2"/>
        <v>-38.018581532339908</v>
      </c>
      <c r="I17" s="32">
        <f t="shared" si="2"/>
        <v>-41.959790316169403</v>
      </c>
      <c r="J17" s="32">
        <f t="shared" si="2"/>
        <v>-46.9143627259878</v>
      </c>
      <c r="K17" s="32">
        <f t="shared" si="2"/>
        <v>-50.478813909527432</v>
      </c>
      <c r="L17" s="32">
        <f t="shared" si="2"/>
        <v>-54.990092036940339</v>
      </c>
      <c r="M17" s="32">
        <f t="shared" si="2"/>
        <v>-60.022576000949357</v>
      </c>
      <c r="N17" s="32">
        <f t="shared" si="2"/>
        <v>-65.427996882659841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40</v>
      </c>
      <c r="B19" s="67"/>
      <c r="C19" s="26">
        <f>SUM(C20:C21)</f>
        <v>469.25436011776281</v>
      </c>
      <c r="D19" s="26">
        <f t="shared" ref="D19:N19" si="3">SUM(D20:D21)</f>
        <v>468.78256599720891</v>
      </c>
      <c r="E19" s="26">
        <f t="shared" si="3"/>
        <v>468.39276484026448</v>
      </c>
      <c r="F19" s="26">
        <f t="shared" si="3"/>
        <v>471.23457279100194</v>
      </c>
      <c r="G19" s="26">
        <f t="shared" si="3"/>
        <v>474.32606234279672</v>
      </c>
      <c r="H19" s="26">
        <f t="shared" si="3"/>
        <v>474.88857607513171</v>
      </c>
      <c r="I19" s="26">
        <f t="shared" si="3"/>
        <v>472.28571367739335</v>
      </c>
      <c r="J19" s="26">
        <f t="shared" si="3"/>
        <v>471.0872266788034</v>
      </c>
      <c r="K19" s="26">
        <f t="shared" si="3"/>
        <v>471.16745527018156</v>
      </c>
      <c r="L19" s="26">
        <f t="shared" si="3"/>
        <v>471.21770148988185</v>
      </c>
      <c r="M19" s="26">
        <f t="shared" si="3"/>
        <v>470.75074549685905</v>
      </c>
      <c r="N19" s="26">
        <f t="shared" si="3"/>
        <v>471.04107568454026</v>
      </c>
    </row>
    <row r="20" spans="1:14" x14ac:dyDescent="0.25">
      <c r="A20" s="64" t="s">
        <v>41</v>
      </c>
      <c r="B20" s="64"/>
      <c r="C20" s="22">
        <v>233.70135519093103</v>
      </c>
      <c r="D20" s="22">
        <v>232.22956569933754</v>
      </c>
      <c r="E20" s="22">
        <v>233.3096791849012</v>
      </c>
      <c r="F20" s="22">
        <v>235.19032758119863</v>
      </c>
      <c r="G20" s="22">
        <v>236.96177172659674</v>
      </c>
      <c r="H20" s="22">
        <v>238.2128095955039</v>
      </c>
      <c r="I20" s="22">
        <v>236.50868197947719</v>
      </c>
      <c r="J20" s="22">
        <v>235.67556067319919</v>
      </c>
      <c r="K20" s="22">
        <v>236.47032499399668</v>
      </c>
      <c r="L20" s="22">
        <v>236.46929390229599</v>
      </c>
      <c r="M20" s="22">
        <v>235.99624860035561</v>
      </c>
      <c r="N20" s="22">
        <v>236.23882493752555</v>
      </c>
    </row>
    <row r="21" spans="1:14" x14ac:dyDescent="0.25">
      <c r="A21" s="27" t="s">
        <v>42</v>
      </c>
      <c r="B21" s="27"/>
      <c r="C21" s="29">
        <v>235.55300492683179</v>
      </c>
      <c r="D21" s="29">
        <v>236.55300029787136</v>
      </c>
      <c r="E21" s="29">
        <v>235.08308565536325</v>
      </c>
      <c r="F21" s="29">
        <v>236.04424520980334</v>
      </c>
      <c r="G21" s="29">
        <v>237.36429061619998</v>
      </c>
      <c r="H21" s="29">
        <v>236.67576647962784</v>
      </c>
      <c r="I21" s="29">
        <v>235.77703169791613</v>
      </c>
      <c r="J21" s="29">
        <v>235.41166600560419</v>
      </c>
      <c r="K21" s="29">
        <v>234.69713027618491</v>
      </c>
      <c r="L21" s="29">
        <v>234.74840758758589</v>
      </c>
      <c r="M21" s="29">
        <v>234.75449689650347</v>
      </c>
      <c r="N21" s="29">
        <v>234.80225074701468</v>
      </c>
    </row>
    <row r="22" spans="1:14" x14ac:dyDescent="0.25">
      <c r="A22" s="67" t="s">
        <v>45</v>
      </c>
      <c r="B22" s="67"/>
      <c r="C22" s="26">
        <f>SUM(C23:C24)</f>
        <v>442.18952789688024</v>
      </c>
      <c r="D22" s="26">
        <f t="shared" ref="D22:N22" si="4">SUM(D23:D24)</f>
        <v>442.55507190403915</v>
      </c>
      <c r="E22" s="26">
        <f t="shared" si="4"/>
        <v>442.62714520668544</v>
      </c>
      <c r="F22" s="26">
        <f t="shared" si="4"/>
        <v>439.99933937565686</v>
      </c>
      <c r="G22" s="26">
        <f t="shared" si="4"/>
        <v>438.35535532745126</v>
      </c>
      <c r="H22" s="26">
        <f t="shared" si="4"/>
        <v>438.17501169799846</v>
      </c>
      <c r="I22" s="26">
        <f t="shared" si="4"/>
        <v>440.71090972523109</v>
      </c>
      <c r="J22" s="26">
        <f t="shared" si="4"/>
        <v>441.62249149814147</v>
      </c>
      <c r="K22" s="26">
        <f t="shared" si="4"/>
        <v>442.2544800521776</v>
      </c>
      <c r="L22" s="26">
        <f t="shared" si="4"/>
        <v>443.24758951010483</v>
      </c>
      <c r="M22" s="26">
        <f t="shared" si="4"/>
        <v>443.92510953992962</v>
      </c>
      <c r="N22" s="26">
        <f t="shared" si="4"/>
        <v>443.73050071909881</v>
      </c>
    </row>
    <row r="23" spans="1:14" x14ac:dyDescent="0.25">
      <c r="A23" s="64" t="s">
        <v>43</v>
      </c>
      <c r="B23" s="64"/>
      <c r="C23" s="23">
        <v>220.8915824786574</v>
      </c>
      <c r="D23" s="22">
        <v>222.17353914734792</v>
      </c>
      <c r="E23" s="22">
        <v>220.95833530286311</v>
      </c>
      <c r="F23" s="22">
        <v>219.19266434418947</v>
      </c>
      <c r="G23" s="22">
        <v>218.20349479068892</v>
      </c>
      <c r="H23" s="22">
        <v>216.79668082264143</v>
      </c>
      <c r="I23" s="22">
        <v>218.51096361948757</v>
      </c>
      <c r="J23" s="22">
        <v>219.34472133397466</v>
      </c>
      <c r="K23" s="22">
        <v>218.75357204314122</v>
      </c>
      <c r="L23" s="22">
        <v>218.88458783724329</v>
      </c>
      <c r="M23" s="22">
        <v>219.53726296659929</v>
      </c>
      <c r="N23" s="22">
        <v>219.62840640117926</v>
      </c>
    </row>
    <row r="24" spans="1:14" x14ac:dyDescent="0.25">
      <c r="A24" s="10" t="s">
        <v>44</v>
      </c>
      <c r="B24" s="10"/>
      <c r="C24" s="23">
        <v>221.29794541822287</v>
      </c>
      <c r="D24" s="23">
        <v>220.38153275669123</v>
      </c>
      <c r="E24" s="23">
        <v>221.66880990382231</v>
      </c>
      <c r="F24" s="23">
        <v>220.80667503146739</v>
      </c>
      <c r="G24" s="23">
        <v>220.15186053676234</v>
      </c>
      <c r="H24" s="23">
        <v>221.37833087535699</v>
      </c>
      <c r="I24" s="23">
        <v>222.19994610574349</v>
      </c>
      <c r="J24" s="23">
        <v>222.27777016416681</v>
      </c>
      <c r="K24" s="23">
        <v>223.50090800903638</v>
      </c>
      <c r="L24" s="23">
        <v>224.36300167286154</v>
      </c>
      <c r="M24" s="23">
        <v>224.38784657333034</v>
      </c>
      <c r="N24" s="23">
        <v>224.10209431791958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12</v>
      </c>
      <c r="B26" s="66"/>
      <c r="C26" s="32">
        <f>C19-C22</f>
        <v>27.064832220882579</v>
      </c>
      <c r="D26" s="32">
        <f t="shared" ref="D26:N26" si="5">D19-D22</f>
        <v>26.227494093169753</v>
      </c>
      <c r="E26" s="32">
        <f t="shared" si="5"/>
        <v>25.765619633579036</v>
      </c>
      <c r="F26" s="32">
        <f t="shared" si="5"/>
        <v>31.235233415345078</v>
      </c>
      <c r="G26" s="32">
        <f t="shared" si="5"/>
        <v>35.970707015345454</v>
      </c>
      <c r="H26" s="32">
        <f t="shared" si="5"/>
        <v>36.713564377133252</v>
      </c>
      <c r="I26" s="32">
        <f t="shared" si="5"/>
        <v>31.574803952162256</v>
      </c>
      <c r="J26" s="32">
        <f t="shared" si="5"/>
        <v>29.464735180661933</v>
      </c>
      <c r="K26" s="32">
        <f t="shared" si="5"/>
        <v>28.912975218003965</v>
      </c>
      <c r="L26" s="32">
        <f t="shared" si="5"/>
        <v>27.970111979777016</v>
      </c>
      <c r="M26" s="32">
        <f t="shared" si="5"/>
        <v>26.825635956929432</v>
      </c>
      <c r="N26" s="32">
        <f t="shared" si="5"/>
        <v>27.310574965441447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29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13</v>
      </c>
      <c r="B30" s="66"/>
      <c r="C30" s="32">
        <f>C17+C26+C28</f>
        <v>17.249980814009177</v>
      </c>
      <c r="D30" s="32">
        <f t="shared" ref="D30:N30" si="6">D17+D26+D28</f>
        <v>9.3164039081636503</v>
      </c>
      <c r="E30" s="32">
        <f t="shared" si="6"/>
        <v>2.065077472257471</v>
      </c>
      <c r="F30" s="32">
        <f t="shared" si="6"/>
        <v>2.740621010482613</v>
      </c>
      <c r="G30" s="32">
        <f t="shared" si="6"/>
        <v>2.623288489225061</v>
      </c>
      <c r="H30" s="32">
        <f t="shared" si="6"/>
        <v>-1.3050171552066558</v>
      </c>
      <c r="I30" s="32">
        <f t="shared" si="6"/>
        <v>-10.384986364007148</v>
      </c>
      <c r="J30" s="32">
        <f t="shared" si="6"/>
        <v>-17.449627545325868</v>
      </c>
      <c r="K30" s="32">
        <f t="shared" si="6"/>
        <v>-21.565838691523467</v>
      </c>
      <c r="L30" s="32">
        <f t="shared" si="6"/>
        <v>-27.019980057163323</v>
      </c>
      <c r="M30" s="32">
        <f t="shared" si="6"/>
        <v>-33.196940044019925</v>
      </c>
      <c r="N30" s="32">
        <f t="shared" si="6"/>
        <v>-38.117421917218394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14</v>
      </c>
      <c r="B32" s="63"/>
      <c r="C32" s="21">
        <v>11802.249980814009</v>
      </c>
      <c r="D32" s="21">
        <v>11811.566384722175</v>
      </c>
      <c r="E32" s="21">
        <v>11813.631462194431</v>
      </c>
      <c r="F32" s="21">
        <v>11816.372083204915</v>
      </c>
      <c r="G32" s="21">
        <v>11818.99537169414</v>
      </c>
      <c r="H32" s="21">
        <v>11817.69035453893</v>
      </c>
      <c r="I32" s="21">
        <v>11807.305368174926</v>
      </c>
      <c r="J32" s="21">
        <v>11789.855740629599</v>
      </c>
      <c r="K32" s="21">
        <v>11768.289901938077</v>
      </c>
      <c r="L32" s="21">
        <v>11741.269921880912</v>
      </c>
      <c r="M32" s="21">
        <v>11708.072981836895</v>
      </c>
      <c r="N32" s="21">
        <v>11669.955559919674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15</v>
      </c>
      <c r="B34" s="38"/>
      <c r="C34" s="39">
        <f>(C32/C8)-1</f>
        <v>1.4637234462460125E-3</v>
      </c>
      <c r="D34" s="39">
        <f t="shared" ref="D34:N34" si="7">(D32/D8)-1</f>
        <v>7.8937523974764723E-4</v>
      </c>
      <c r="E34" s="39">
        <f t="shared" si="7"/>
        <v>1.7483519162442285E-4</v>
      </c>
      <c r="F34" s="39">
        <f t="shared" si="7"/>
        <v>2.3198802326396262E-4</v>
      </c>
      <c r="G34" s="39">
        <f t="shared" si="7"/>
        <v>2.2200456034671134E-4</v>
      </c>
      <c r="H34" s="39">
        <f t="shared" si="7"/>
        <v>-1.1041692751101451E-4</v>
      </c>
      <c r="I34" s="39">
        <f t="shared" si="7"/>
        <v>-8.7876615924498136E-4</v>
      </c>
      <c r="J34" s="39">
        <f t="shared" si="7"/>
        <v>-1.4778670493574841E-3</v>
      </c>
      <c r="K34" s="39">
        <f t="shared" si="7"/>
        <v>-1.8291859685104495E-3</v>
      </c>
      <c r="L34" s="39">
        <f t="shared" si="7"/>
        <v>-2.2959988479477333E-3</v>
      </c>
      <c r="M34" s="39">
        <f t="shared" si="7"/>
        <v>-2.8273721892853043E-3</v>
      </c>
      <c r="N34" s="39">
        <f t="shared" si="7"/>
        <v>-3.2556529137077739E-3</v>
      </c>
    </row>
    <row r="35" spans="1:14" ht="15.75" thickBot="1" x14ac:dyDescent="0.3">
      <c r="A35" s="40" t="s">
        <v>16</v>
      </c>
      <c r="B35" s="41"/>
      <c r="C35" s="42">
        <f>(C32/$C$8)-1</f>
        <v>1.4637234462460125E-3</v>
      </c>
      <c r="D35" s="42">
        <f t="shared" ref="D35:N35" si="8">(D32/$C$8)-1</f>
        <v>2.2542541130399218E-3</v>
      </c>
      <c r="E35" s="42">
        <f t="shared" si="8"/>
        <v>2.4294834276139543E-3</v>
      </c>
      <c r="F35" s="42">
        <f t="shared" si="8"/>
        <v>2.6620350619359634E-3</v>
      </c>
      <c r="G35" s="42">
        <f t="shared" si="8"/>
        <v>2.884630606206251E-3</v>
      </c>
      <c r="H35" s="42">
        <f t="shared" si="8"/>
        <v>2.7738951666467226E-3</v>
      </c>
      <c r="I35" s="42">
        <f t="shared" si="8"/>
        <v>1.8926914021999419E-3</v>
      </c>
      <c r="J35" s="42">
        <f t="shared" si="8"/>
        <v>4.1202720658461978E-4</v>
      </c>
      <c r="K35" s="42">
        <f t="shared" si="8"/>
        <v>-1.417912436310842E-3</v>
      </c>
      <c r="L35" s="42">
        <f t="shared" si="8"/>
        <v>-3.7106557589382527E-3</v>
      </c>
      <c r="M35" s="42">
        <f t="shared" si="8"/>
        <v>-6.5275365433267174E-3</v>
      </c>
      <c r="N35" s="42">
        <f t="shared" si="8"/>
        <v>-9.7619380636678743E-3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30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17</v>
      </c>
      <c r="D39" s="36" t="s">
        <v>18</v>
      </c>
      <c r="E39" s="36" t="s">
        <v>19</v>
      </c>
      <c r="F39" s="36" t="s">
        <v>20</v>
      </c>
      <c r="G39" s="36" t="s">
        <v>21</v>
      </c>
      <c r="H39" s="36" t="s">
        <v>22</v>
      </c>
      <c r="I39" s="36" t="s">
        <v>23</v>
      </c>
      <c r="J39" s="36" t="s">
        <v>24</v>
      </c>
      <c r="K39" s="36" t="s">
        <v>25</v>
      </c>
      <c r="L39" s="36" t="s">
        <v>26</v>
      </c>
      <c r="M39" s="36" t="s">
        <v>27</v>
      </c>
      <c r="N39" s="36" t="s">
        <v>28</v>
      </c>
    </row>
    <row r="41" spans="1:14" x14ac:dyDescent="0.25">
      <c r="A41" s="46" t="s">
        <v>31</v>
      </c>
      <c r="B41" s="46"/>
      <c r="C41" s="47">
        <v>1.7300941648749628</v>
      </c>
      <c r="D41" s="47">
        <v>1.7443809988959664</v>
      </c>
      <c r="E41" s="47">
        <v>1.7360141342276241</v>
      </c>
      <c r="F41" s="47">
        <v>1.7289922337933976</v>
      </c>
      <c r="G41" s="47">
        <v>1.7266080721440435</v>
      </c>
      <c r="H41" s="47">
        <v>1.7306519550328243</v>
      </c>
      <c r="I41" s="47">
        <v>1.7352084830566925</v>
      </c>
      <c r="J41" s="47">
        <v>1.744972580797379</v>
      </c>
      <c r="K41" s="47">
        <v>1.7515912915866838</v>
      </c>
      <c r="L41" s="47">
        <v>1.7530831541889964</v>
      </c>
      <c r="M41" s="47">
        <v>1.7609408219665339</v>
      </c>
      <c r="N41" s="47">
        <v>1.7690170312438216</v>
      </c>
    </row>
    <row r="43" spans="1:14" x14ac:dyDescent="0.25">
      <c r="A43" s="48" t="s">
        <v>32</v>
      </c>
      <c r="B43" s="48"/>
      <c r="C43" s="49">
        <v>69.550873543427883</v>
      </c>
      <c r="D43" s="49">
        <v>71.110521709812417</v>
      </c>
      <c r="E43" s="49">
        <v>71.453084795639896</v>
      </c>
      <c r="F43" s="49">
        <v>70.773381721473271</v>
      </c>
      <c r="G43" s="49">
        <v>70.35884513890656</v>
      </c>
      <c r="H43" s="49">
        <v>70.115694409363513</v>
      </c>
      <c r="I43" s="49">
        <v>69.372670067694088</v>
      </c>
      <c r="J43" s="49">
        <v>69.424770912021557</v>
      </c>
      <c r="K43" s="49">
        <v>68.62975325986973</v>
      </c>
      <c r="L43" s="49">
        <v>68.197667466172348</v>
      </c>
      <c r="M43" s="49">
        <v>68.283597859293693</v>
      </c>
      <c r="N43" s="49">
        <v>68.510212066353873</v>
      </c>
    </row>
    <row r="44" spans="1:14" x14ac:dyDescent="0.25">
      <c r="A44" s="19" t="s">
        <v>48</v>
      </c>
      <c r="B44" s="19"/>
      <c r="C44" s="50">
        <v>70.438988056034987</v>
      </c>
      <c r="D44" s="50">
        <v>71.110521709812431</v>
      </c>
      <c r="E44" s="50">
        <v>71.274387762579536</v>
      </c>
      <c r="F44" s="50">
        <v>70.434184217715227</v>
      </c>
      <c r="G44" s="50">
        <v>69.878578557868664</v>
      </c>
      <c r="H44" s="50">
        <v>69.493340207101397</v>
      </c>
      <c r="I44" s="50">
        <v>68.638309404239749</v>
      </c>
      <c r="J44" s="50">
        <v>68.579575253696731</v>
      </c>
      <c r="K44" s="50">
        <v>67.684911908133444</v>
      </c>
      <c r="L44" s="50">
        <v>67.176097118843714</v>
      </c>
      <c r="M44" s="50">
        <v>67.182415796296908</v>
      </c>
      <c r="N44" s="50">
        <v>67.35000350607983</v>
      </c>
    </row>
    <row r="45" spans="1:14" x14ac:dyDescent="0.25">
      <c r="A45" s="51" t="s">
        <v>49</v>
      </c>
      <c r="B45" s="51"/>
      <c r="C45" s="52">
        <v>68.784999959741043</v>
      </c>
      <c r="D45" s="52">
        <v>71.110521709812446</v>
      </c>
      <c r="E45" s="52">
        <v>71.612588743273818</v>
      </c>
      <c r="F45" s="52">
        <v>71.080868580416578</v>
      </c>
      <c r="G45" s="52">
        <v>70.802798414727036</v>
      </c>
      <c r="H45" s="52">
        <v>70.699780490488266</v>
      </c>
      <c r="I45" s="52">
        <v>70.06880759018388</v>
      </c>
      <c r="J45" s="52">
        <v>70.234670424953663</v>
      </c>
      <c r="K45" s="52">
        <v>69.541020453177026</v>
      </c>
      <c r="L45" s="52">
        <v>69.191018036738754</v>
      </c>
      <c r="M45" s="52">
        <v>69.371753193034124</v>
      </c>
      <c r="N45" s="52">
        <v>69.668031352117012</v>
      </c>
    </row>
    <row r="47" spans="1:14" x14ac:dyDescent="0.25">
      <c r="A47" s="48" t="s">
        <v>33</v>
      </c>
      <c r="B47" s="48"/>
      <c r="C47" s="49">
        <v>83.891825491861326</v>
      </c>
      <c r="D47" s="49">
        <v>83.592888211127629</v>
      </c>
      <c r="E47" s="49">
        <v>83.527327393159027</v>
      </c>
      <c r="F47" s="49">
        <v>83.639423997178611</v>
      </c>
      <c r="G47" s="49">
        <v>83.703112699884571</v>
      </c>
      <c r="H47" s="49">
        <v>83.738673878964107</v>
      </c>
      <c r="I47" s="49">
        <v>83.867940049331523</v>
      </c>
      <c r="J47" s="49">
        <v>83.857653546149507</v>
      </c>
      <c r="K47" s="49">
        <v>83.997288511179079</v>
      </c>
      <c r="L47" s="49">
        <v>84.078691003925542</v>
      </c>
      <c r="M47" s="49">
        <v>84.061469564350531</v>
      </c>
      <c r="N47" s="49">
        <v>84.025703786201404</v>
      </c>
    </row>
    <row r="48" spans="1:14" x14ac:dyDescent="0.25">
      <c r="A48" s="19" t="s">
        <v>46</v>
      </c>
      <c r="B48" s="19"/>
      <c r="C48" s="50">
        <v>81.90719095522185</v>
      </c>
      <c r="D48" s="50">
        <v>81.780021329074984</v>
      </c>
      <c r="E48" s="50">
        <v>81.747687204170532</v>
      </c>
      <c r="F48" s="50">
        <v>81.896884974421724</v>
      </c>
      <c r="G48" s="50">
        <v>81.996348214204758</v>
      </c>
      <c r="H48" s="50">
        <v>82.066063923407654</v>
      </c>
      <c r="I48" s="50">
        <v>82.225933976069442</v>
      </c>
      <c r="J48" s="50">
        <v>82.238030946465997</v>
      </c>
      <c r="K48" s="50">
        <v>82.403223334702929</v>
      </c>
      <c r="L48" s="50">
        <v>82.504026372264761</v>
      </c>
      <c r="M48" s="50">
        <v>82.509764785675372</v>
      </c>
      <c r="N48" s="50">
        <v>82.49046795286371</v>
      </c>
    </row>
    <row r="49" spans="1:14" x14ac:dyDescent="0.25">
      <c r="A49" s="51" t="s">
        <v>47</v>
      </c>
      <c r="B49" s="51"/>
      <c r="C49" s="52">
        <v>85.610795771004987</v>
      </c>
      <c r="D49" s="52">
        <v>85.235574374413162</v>
      </c>
      <c r="E49" s="52">
        <v>85.161494508625267</v>
      </c>
      <c r="F49" s="52">
        <v>85.252790878075004</v>
      </c>
      <c r="G49" s="52">
        <v>85.304961692778278</v>
      </c>
      <c r="H49" s="52">
        <v>85.328614117149044</v>
      </c>
      <c r="I49" s="52">
        <v>85.437547706710902</v>
      </c>
      <c r="J49" s="52">
        <v>85.41951343263986</v>
      </c>
      <c r="K49" s="52">
        <v>85.538907551760957</v>
      </c>
      <c r="L49" s="52">
        <v>85.604991718759479</v>
      </c>
      <c r="M49" s="52">
        <v>85.582953736525496</v>
      </c>
      <c r="N49" s="52">
        <v>85.543226318911024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50</v>
      </c>
    </row>
    <row r="53" spans="1:14" x14ac:dyDescent="0.25">
      <c r="A53" s="54" t="s">
        <v>51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7B4AA-F619-4287-BFBA-759CB751EA25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9</v>
      </c>
      <c r="B1" s="60"/>
      <c r="C1" s="60"/>
      <c r="D1" s="60"/>
      <c r="E1" s="60"/>
    </row>
    <row r="2" spans="1:14" x14ac:dyDescent="0.25">
      <c r="A2" s="61" t="s">
        <v>93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8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36" t="s">
        <v>26</v>
      </c>
      <c r="M6" s="36" t="s">
        <v>27</v>
      </c>
      <c r="N6" s="36" t="s">
        <v>28</v>
      </c>
    </row>
    <row r="7" spans="1:14" ht="15.75" thickBot="1" x14ac:dyDescent="0.3"/>
    <row r="8" spans="1:14" ht="16.5" thickTop="1" thickBot="1" x14ac:dyDescent="0.3">
      <c r="A8" s="63" t="s">
        <v>10</v>
      </c>
      <c r="B8" s="63"/>
      <c r="C8" s="21">
        <v>11110</v>
      </c>
      <c r="D8" s="21">
        <v>11123.772156627085</v>
      </c>
      <c r="E8" s="21">
        <v>11132.077469856909</v>
      </c>
      <c r="F8" s="21">
        <v>11136.419628873307</v>
      </c>
      <c r="G8" s="21">
        <v>11143.693802526333</v>
      </c>
      <c r="H8" s="21">
        <v>11152.851369785141</v>
      </c>
      <c r="I8" s="21">
        <v>11160.442946221656</v>
      </c>
      <c r="J8" s="21">
        <v>11162.103885512273</v>
      </c>
      <c r="K8" s="21">
        <v>11158.910461157198</v>
      </c>
      <c r="L8" s="21">
        <v>11154.080260252153</v>
      </c>
      <c r="M8" s="21">
        <v>11145.882229282517</v>
      </c>
      <c r="N8" s="21">
        <v>11133.570478349471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34</v>
      </c>
      <c r="B10" s="25"/>
      <c r="C10" s="26">
        <f>SUM(C11:C12)</f>
        <v>98.9950451464113</v>
      </c>
      <c r="D10" s="26">
        <f t="shared" ref="D10:N10" si="0">SUM(D11:D12)</f>
        <v>100.65837290896258</v>
      </c>
      <c r="E10" s="26">
        <f t="shared" si="0"/>
        <v>100.65210888866399</v>
      </c>
      <c r="F10" s="26">
        <f t="shared" si="0"/>
        <v>100.23599087814753</v>
      </c>
      <c r="G10" s="26">
        <f t="shared" si="0"/>
        <v>99.892246249526792</v>
      </c>
      <c r="H10" s="26">
        <f t="shared" si="0"/>
        <v>99.808740727236867</v>
      </c>
      <c r="I10" s="26">
        <f t="shared" si="0"/>
        <v>99.677418350594266</v>
      </c>
      <c r="J10" s="26">
        <f t="shared" si="0"/>
        <v>99.531733752364929</v>
      </c>
      <c r="K10" s="26">
        <f t="shared" si="0"/>
        <v>99.075352357950237</v>
      </c>
      <c r="L10" s="26">
        <f t="shared" si="0"/>
        <v>98.238159920891746</v>
      </c>
      <c r="M10" s="26">
        <f t="shared" si="0"/>
        <v>97.786131619579621</v>
      </c>
      <c r="N10" s="26">
        <f t="shared" si="0"/>
        <v>97.383554234489836</v>
      </c>
    </row>
    <row r="11" spans="1:14" x14ac:dyDescent="0.25">
      <c r="A11" s="20" t="s">
        <v>35</v>
      </c>
      <c r="B11" s="18"/>
      <c r="C11" s="22">
        <v>50.790440316833248</v>
      </c>
      <c r="D11" s="22">
        <v>51.596678558139281</v>
      </c>
      <c r="E11" s="22">
        <v>51.566000251916236</v>
      </c>
      <c r="F11" s="22">
        <v>51.525024967019299</v>
      </c>
      <c r="G11" s="22">
        <v>51.121560406120018</v>
      </c>
      <c r="H11" s="22">
        <v>51.104956659455283</v>
      </c>
      <c r="I11" s="22">
        <v>51.123833021880145</v>
      </c>
      <c r="J11" s="22">
        <v>50.993411510006617</v>
      </c>
      <c r="K11" s="22">
        <v>50.766548991873648</v>
      </c>
      <c r="L11" s="22">
        <v>50.348568625848912</v>
      </c>
      <c r="M11" s="22">
        <v>50.042304882432298</v>
      </c>
      <c r="N11" s="22">
        <v>49.780086705130358</v>
      </c>
    </row>
    <row r="12" spans="1:14" x14ac:dyDescent="0.25">
      <c r="A12" s="27" t="s">
        <v>36</v>
      </c>
      <c r="B12" s="28"/>
      <c r="C12" s="29">
        <v>48.204604829578052</v>
      </c>
      <c r="D12" s="29">
        <v>49.061694350823295</v>
      </c>
      <c r="E12" s="29">
        <v>49.086108636747753</v>
      </c>
      <c r="F12" s="29">
        <v>48.710965911128234</v>
      </c>
      <c r="G12" s="29">
        <v>48.770685843406774</v>
      </c>
      <c r="H12" s="29">
        <v>48.703784067781584</v>
      </c>
      <c r="I12" s="29">
        <v>48.553585328714121</v>
      </c>
      <c r="J12" s="29">
        <v>48.538322242358312</v>
      </c>
      <c r="K12" s="29">
        <v>48.308803366076589</v>
      </c>
      <c r="L12" s="29">
        <v>47.889591295042834</v>
      </c>
      <c r="M12" s="29">
        <v>47.743826737147323</v>
      </c>
      <c r="N12" s="29">
        <v>47.603467529359477</v>
      </c>
    </row>
    <row r="13" spans="1:14" x14ac:dyDescent="0.25">
      <c r="A13" s="33" t="s">
        <v>37</v>
      </c>
      <c r="B13" s="18"/>
      <c r="C13" s="26">
        <f>SUM(C14:C15)</f>
        <v>144.63713362528554</v>
      </c>
      <c r="D13" s="26">
        <f t="shared" ref="D13:N13" si="1">SUM(D14:D15)</f>
        <v>151.20605101656679</v>
      </c>
      <c r="E13" s="26">
        <f t="shared" si="1"/>
        <v>154.91664996917609</v>
      </c>
      <c r="F13" s="26">
        <f t="shared" si="1"/>
        <v>156.51283820939534</v>
      </c>
      <c r="G13" s="26">
        <f t="shared" si="1"/>
        <v>158.74511706043307</v>
      </c>
      <c r="H13" s="26">
        <f t="shared" si="1"/>
        <v>160.93361030240968</v>
      </c>
      <c r="I13" s="26">
        <f t="shared" si="1"/>
        <v>161.77276995592501</v>
      </c>
      <c r="J13" s="26">
        <f t="shared" si="1"/>
        <v>164.50390224142814</v>
      </c>
      <c r="K13" s="26">
        <f t="shared" si="1"/>
        <v>164.86307863264267</v>
      </c>
      <c r="L13" s="26">
        <f t="shared" si="1"/>
        <v>166.4230793855279</v>
      </c>
      <c r="M13" s="26">
        <f t="shared" si="1"/>
        <v>169.01871049185428</v>
      </c>
      <c r="N13" s="26">
        <f t="shared" si="1"/>
        <v>172.1914646239278</v>
      </c>
    </row>
    <row r="14" spans="1:14" x14ac:dyDescent="0.25">
      <c r="A14" s="20" t="s">
        <v>38</v>
      </c>
      <c r="B14" s="18"/>
      <c r="C14" s="22">
        <v>72.048603850614057</v>
      </c>
      <c r="D14" s="22">
        <v>74.734763965735922</v>
      </c>
      <c r="E14" s="22">
        <v>76.731703489524946</v>
      </c>
      <c r="F14" s="22">
        <v>77.593316519735879</v>
      </c>
      <c r="G14" s="22">
        <v>78.735613578098295</v>
      </c>
      <c r="H14" s="22">
        <v>79.921609121701294</v>
      </c>
      <c r="I14" s="22">
        <v>80.3607157392114</v>
      </c>
      <c r="J14" s="22">
        <v>81.797433773853982</v>
      </c>
      <c r="K14" s="22">
        <v>81.835102264921431</v>
      </c>
      <c r="L14" s="22">
        <v>82.526713823884251</v>
      </c>
      <c r="M14" s="22">
        <v>83.833610329539681</v>
      </c>
      <c r="N14" s="22">
        <v>85.279048510729439</v>
      </c>
    </row>
    <row r="15" spans="1:14" x14ac:dyDescent="0.25">
      <c r="A15" s="10" t="s">
        <v>39</v>
      </c>
      <c r="B15" s="12"/>
      <c r="C15" s="23">
        <v>72.588529774671485</v>
      </c>
      <c r="D15" s="23">
        <v>76.471287050830853</v>
      </c>
      <c r="E15" s="23">
        <v>78.184946479651131</v>
      </c>
      <c r="F15" s="23">
        <v>78.919521689659462</v>
      </c>
      <c r="G15" s="23">
        <v>80.009503482334793</v>
      </c>
      <c r="H15" s="23">
        <v>81.012001180708381</v>
      </c>
      <c r="I15" s="23">
        <v>81.412054216713614</v>
      </c>
      <c r="J15" s="23">
        <v>82.70646846757414</v>
      </c>
      <c r="K15" s="23">
        <v>83.027976367721223</v>
      </c>
      <c r="L15" s="23">
        <v>83.896365561643648</v>
      </c>
      <c r="M15" s="23">
        <v>85.185100162314612</v>
      </c>
      <c r="N15" s="23">
        <v>86.912416113198361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11</v>
      </c>
      <c r="B17" s="15"/>
      <c r="C17" s="32">
        <f>C10-C13</f>
        <v>-45.642088478874243</v>
      </c>
      <c r="D17" s="32">
        <f t="shared" ref="D17:N17" si="2">D10-D13</f>
        <v>-50.547678107604213</v>
      </c>
      <c r="E17" s="32">
        <f t="shared" si="2"/>
        <v>-54.264541080512103</v>
      </c>
      <c r="F17" s="32">
        <f t="shared" si="2"/>
        <v>-56.276847331247808</v>
      </c>
      <c r="G17" s="32">
        <f t="shared" si="2"/>
        <v>-58.852870810906282</v>
      </c>
      <c r="H17" s="32">
        <f t="shared" si="2"/>
        <v>-61.124869575172809</v>
      </c>
      <c r="I17" s="32">
        <f t="shared" si="2"/>
        <v>-62.095351605330748</v>
      </c>
      <c r="J17" s="32">
        <f t="shared" si="2"/>
        <v>-64.972168489063208</v>
      </c>
      <c r="K17" s="32">
        <f t="shared" si="2"/>
        <v>-65.787726274692432</v>
      </c>
      <c r="L17" s="32">
        <f t="shared" si="2"/>
        <v>-68.184919464636152</v>
      </c>
      <c r="M17" s="32">
        <f t="shared" si="2"/>
        <v>-71.232578872274658</v>
      </c>
      <c r="N17" s="32">
        <f t="shared" si="2"/>
        <v>-74.807910389437964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40</v>
      </c>
      <c r="B19" s="67"/>
      <c r="C19" s="26">
        <f>SUM(C20:C21)</f>
        <v>471.80673152705151</v>
      </c>
      <c r="D19" s="26">
        <f t="shared" ref="D19:N19" si="3">SUM(D20:D21)</f>
        <v>472.00297137419318</v>
      </c>
      <c r="E19" s="26">
        <f t="shared" si="3"/>
        <v>472.84552118760524</v>
      </c>
      <c r="F19" s="26">
        <f t="shared" si="3"/>
        <v>475.21543378871343</v>
      </c>
      <c r="G19" s="26">
        <f t="shared" si="3"/>
        <v>477.85871918817725</v>
      </c>
      <c r="H19" s="26">
        <f t="shared" si="3"/>
        <v>477.57497401386922</v>
      </c>
      <c r="I19" s="26">
        <f t="shared" si="3"/>
        <v>474.87836047897497</v>
      </c>
      <c r="J19" s="26">
        <f t="shared" si="3"/>
        <v>474.01106819125721</v>
      </c>
      <c r="K19" s="26">
        <f t="shared" si="3"/>
        <v>473.27201508030186</v>
      </c>
      <c r="L19" s="26">
        <f t="shared" si="3"/>
        <v>472.69197864579598</v>
      </c>
      <c r="M19" s="26">
        <f t="shared" si="3"/>
        <v>472.52398706724102</v>
      </c>
      <c r="N19" s="26">
        <f t="shared" si="3"/>
        <v>473.57889841236403</v>
      </c>
    </row>
    <row r="20" spans="1:14" x14ac:dyDescent="0.25">
      <c r="A20" s="64" t="s">
        <v>41</v>
      </c>
      <c r="B20" s="64"/>
      <c r="C20" s="22">
        <v>235.22084817158239</v>
      </c>
      <c r="D20" s="22">
        <v>234.85288988260371</v>
      </c>
      <c r="E20" s="22">
        <v>236.41308016336021</v>
      </c>
      <c r="F20" s="22">
        <v>237.85300872511851</v>
      </c>
      <c r="G20" s="22">
        <v>239.47184722120406</v>
      </c>
      <c r="H20" s="22">
        <v>240.28456464759853</v>
      </c>
      <c r="I20" s="22">
        <v>238.74057905163895</v>
      </c>
      <c r="J20" s="22">
        <v>238.05080252455039</v>
      </c>
      <c r="K20" s="22">
        <v>238.13593046620099</v>
      </c>
      <c r="L20" s="22">
        <v>238.03860019842023</v>
      </c>
      <c r="M20" s="22">
        <v>237.79549992817775</v>
      </c>
      <c r="N20" s="22">
        <v>238.20415989913195</v>
      </c>
    </row>
    <row r="21" spans="1:14" x14ac:dyDescent="0.25">
      <c r="A21" s="27" t="s">
        <v>42</v>
      </c>
      <c r="B21" s="27"/>
      <c r="C21" s="29">
        <v>236.58588335546912</v>
      </c>
      <c r="D21" s="29">
        <v>237.15008149158945</v>
      </c>
      <c r="E21" s="29">
        <v>236.43244102424504</v>
      </c>
      <c r="F21" s="29">
        <v>237.36242506359491</v>
      </c>
      <c r="G21" s="29">
        <v>238.38687196697322</v>
      </c>
      <c r="H21" s="29">
        <v>237.29040936627067</v>
      </c>
      <c r="I21" s="29">
        <v>236.13778142733599</v>
      </c>
      <c r="J21" s="29">
        <v>235.96026566670682</v>
      </c>
      <c r="K21" s="29">
        <v>235.13608461410087</v>
      </c>
      <c r="L21" s="29">
        <v>234.65337844737579</v>
      </c>
      <c r="M21" s="29">
        <v>234.7284871390633</v>
      </c>
      <c r="N21" s="29">
        <v>235.37473851323207</v>
      </c>
    </row>
    <row r="22" spans="1:14" x14ac:dyDescent="0.25">
      <c r="A22" s="67" t="s">
        <v>45</v>
      </c>
      <c r="B22" s="67"/>
      <c r="C22" s="26">
        <f>SUM(C23:C24)</f>
        <v>412.39248642109317</v>
      </c>
      <c r="D22" s="26">
        <f t="shared" ref="D22:N22" si="4">SUM(D23:D24)</f>
        <v>413.14998003676442</v>
      </c>
      <c r="E22" s="26">
        <f t="shared" si="4"/>
        <v>414.23882109069427</v>
      </c>
      <c r="F22" s="26">
        <f t="shared" si="4"/>
        <v>411.66441280444178</v>
      </c>
      <c r="G22" s="26">
        <f t="shared" si="4"/>
        <v>409.8482811184615</v>
      </c>
      <c r="H22" s="26">
        <f t="shared" si="4"/>
        <v>408.85852800218447</v>
      </c>
      <c r="I22" s="26">
        <f t="shared" si="4"/>
        <v>411.12206958302266</v>
      </c>
      <c r="J22" s="26">
        <f t="shared" si="4"/>
        <v>412.23232405726981</v>
      </c>
      <c r="K22" s="26">
        <f t="shared" si="4"/>
        <v>412.31448971065538</v>
      </c>
      <c r="L22" s="26">
        <f t="shared" si="4"/>
        <v>412.70509015079654</v>
      </c>
      <c r="M22" s="26">
        <f t="shared" si="4"/>
        <v>413.60315912800843</v>
      </c>
      <c r="N22" s="26">
        <f t="shared" si="4"/>
        <v>413.86031276299843</v>
      </c>
    </row>
    <row r="23" spans="1:14" x14ac:dyDescent="0.25">
      <c r="A23" s="64" t="s">
        <v>43</v>
      </c>
      <c r="B23" s="64"/>
      <c r="C23" s="23">
        <v>207.25714304823671</v>
      </c>
      <c r="D23" s="22">
        <v>208.78527032029908</v>
      </c>
      <c r="E23" s="22">
        <v>207.83852481871153</v>
      </c>
      <c r="F23" s="22">
        <v>206.08468004344135</v>
      </c>
      <c r="G23" s="22">
        <v>204.78184125783349</v>
      </c>
      <c r="H23" s="22">
        <v>203.58512050762715</v>
      </c>
      <c r="I23" s="22">
        <v>205.26205729177735</v>
      </c>
      <c r="J23" s="22">
        <v>205.93633344651064</v>
      </c>
      <c r="K23" s="22">
        <v>205.21267581695417</v>
      </c>
      <c r="L23" s="22">
        <v>205.10716349023232</v>
      </c>
      <c r="M23" s="22">
        <v>205.76719896496991</v>
      </c>
      <c r="N23" s="22">
        <v>205.63889611238449</v>
      </c>
    </row>
    <row r="24" spans="1:14" x14ac:dyDescent="0.25">
      <c r="A24" s="10" t="s">
        <v>44</v>
      </c>
      <c r="B24" s="10"/>
      <c r="C24" s="23">
        <v>205.13534337285648</v>
      </c>
      <c r="D24" s="23">
        <v>204.36470971646537</v>
      </c>
      <c r="E24" s="23">
        <v>206.40029627198274</v>
      </c>
      <c r="F24" s="23">
        <v>205.5797327610004</v>
      </c>
      <c r="G24" s="23">
        <v>205.06643986062798</v>
      </c>
      <c r="H24" s="23">
        <v>205.27340749455735</v>
      </c>
      <c r="I24" s="23">
        <v>205.86001229124531</v>
      </c>
      <c r="J24" s="23">
        <v>206.29599061075913</v>
      </c>
      <c r="K24" s="23">
        <v>207.10181389370123</v>
      </c>
      <c r="L24" s="23">
        <v>207.59792666056424</v>
      </c>
      <c r="M24" s="23">
        <v>207.83596016303849</v>
      </c>
      <c r="N24" s="23">
        <v>208.22141665061392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12</v>
      </c>
      <c r="B26" s="66"/>
      <c r="C26" s="32">
        <f>C19-C22</f>
        <v>59.414245105958344</v>
      </c>
      <c r="D26" s="32">
        <f t="shared" ref="D26:N26" si="5">D19-D22</f>
        <v>58.852991337428762</v>
      </c>
      <c r="E26" s="32">
        <f t="shared" si="5"/>
        <v>58.60670009691097</v>
      </c>
      <c r="F26" s="32">
        <f t="shared" si="5"/>
        <v>63.551020984271645</v>
      </c>
      <c r="G26" s="32">
        <f t="shared" si="5"/>
        <v>68.010438069715747</v>
      </c>
      <c r="H26" s="32">
        <f t="shared" si="5"/>
        <v>68.716446011684752</v>
      </c>
      <c r="I26" s="32">
        <f t="shared" si="5"/>
        <v>63.756290895952304</v>
      </c>
      <c r="J26" s="32">
        <f t="shared" si="5"/>
        <v>61.778744133987402</v>
      </c>
      <c r="K26" s="32">
        <f t="shared" si="5"/>
        <v>60.957525369646476</v>
      </c>
      <c r="L26" s="32">
        <f t="shared" si="5"/>
        <v>59.986888494999448</v>
      </c>
      <c r="M26" s="32">
        <f t="shared" si="5"/>
        <v>58.920827939232595</v>
      </c>
      <c r="N26" s="32">
        <f t="shared" si="5"/>
        <v>59.718585649365593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29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13</v>
      </c>
      <c r="B30" s="66"/>
      <c r="C30" s="32">
        <f>C17+C26+C28</f>
        <v>13.772156627084101</v>
      </c>
      <c r="D30" s="32">
        <f t="shared" ref="D30:N30" si="6">D17+D26+D28</f>
        <v>8.3053132298245487</v>
      </c>
      <c r="E30" s="32">
        <f t="shared" si="6"/>
        <v>4.3421590163988668</v>
      </c>
      <c r="F30" s="32">
        <f t="shared" si="6"/>
        <v>7.274173653023837</v>
      </c>
      <c r="G30" s="32">
        <f t="shared" si="6"/>
        <v>9.1575672588094648</v>
      </c>
      <c r="H30" s="32">
        <f t="shared" si="6"/>
        <v>7.5915764365119429</v>
      </c>
      <c r="I30" s="32">
        <f t="shared" si="6"/>
        <v>1.6609392906215561</v>
      </c>
      <c r="J30" s="32">
        <f t="shared" si="6"/>
        <v>-3.1934243550758055</v>
      </c>
      <c r="K30" s="32">
        <f t="shared" si="6"/>
        <v>-4.830200905045956</v>
      </c>
      <c r="L30" s="32">
        <f t="shared" si="6"/>
        <v>-8.1980309696367044</v>
      </c>
      <c r="M30" s="32">
        <f t="shared" si="6"/>
        <v>-12.311750933042063</v>
      </c>
      <c r="N30" s="32">
        <f t="shared" si="6"/>
        <v>-15.089324740072371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14</v>
      </c>
      <c r="B32" s="63"/>
      <c r="C32" s="21">
        <v>11123.772156627085</v>
      </c>
      <c r="D32" s="21">
        <v>11132.077469856909</v>
      </c>
      <c r="E32" s="21">
        <v>11136.419628873307</v>
      </c>
      <c r="F32" s="21">
        <v>11143.693802526333</v>
      </c>
      <c r="G32" s="21">
        <v>11152.851369785141</v>
      </c>
      <c r="H32" s="21">
        <v>11160.442946221656</v>
      </c>
      <c r="I32" s="21">
        <v>11162.103885512273</v>
      </c>
      <c r="J32" s="21">
        <v>11158.910461157198</v>
      </c>
      <c r="K32" s="21">
        <v>11154.080260252153</v>
      </c>
      <c r="L32" s="21">
        <v>11145.882229282517</v>
      </c>
      <c r="M32" s="21">
        <v>11133.570478349471</v>
      </c>
      <c r="N32" s="21">
        <v>11118.481153609402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15</v>
      </c>
      <c r="B34" s="38"/>
      <c r="C34" s="39">
        <f>(C32/C8)-1</f>
        <v>1.2396180582434635E-3</v>
      </c>
      <c r="D34" s="39">
        <f t="shared" ref="D34:N34" si="7">(D32/D8)-1</f>
        <v>7.4662741315467684E-4</v>
      </c>
      <c r="E34" s="39">
        <f t="shared" si="7"/>
        <v>3.9005828230664896E-4</v>
      </c>
      <c r="F34" s="39">
        <f t="shared" si="7"/>
        <v>6.5318781937473425E-4</v>
      </c>
      <c r="G34" s="39">
        <f t="shared" si="7"/>
        <v>8.217712565588009E-4</v>
      </c>
      <c r="H34" s="39">
        <f t="shared" si="7"/>
        <v>6.8068480290883748E-4</v>
      </c>
      <c r="I34" s="39">
        <f t="shared" si="7"/>
        <v>1.4882377864577911E-4</v>
      </c>
      <c r="J34" s="39">
        <f t="shared" si="7"/>
        <v>-2.8609520103284325E-4</v>
      </c>
      <c r="K34" s="39">
        <f t="shared" si="7"/>
        <v>-4.3285596043263208E-4</v>
      </c>
      <c r="L34" s="39">
        <f t="shared" si="7"/>
        <v>-7.3498045364162046E-4</v>
      </c>
      <c r="M34" s="39">
        <f t="shared" si="7"/>
        <v>-1.1046008453866607E-3</v>
      </c>
      <c r="N34" s="39">
        <f t="shared" si="7"/>
        <v>-1.3552997009730339E-3</v>
      </c>
    </row>
    <row r="35" spans="1:14" ht="15.75" thickBot="1" x14ac:dyDescent="0.3">
      <c r="A35" s="40" t="s">
        <v>16</v>
      </c>
      <c r="B35" s="41"/>
      <c r="C35" s="42">
        <f>(C32/$C$8)-1</f>
        <v>1.2396180582434635E-3</v>
      </c>
      <c r="D35" s="42">
        <f t="shared" ref="D35:N35" si="8">(D32/$C$8)-1</f>
        <v>1.987171004222299E-3</v>
      </c>
      <c r="E35" s="42">
        <f t="shared" si="8"/>
        <v>2.3780043990375699E-3</v>
      </c>
      <c r="F35" s="42">
        <f t="shared" si="8"/>
        <v>3.0327455019201199E-3</v>
      </c>
      <c r="G35" s="42">
        <f t="shared" si="8"/>
        <v>3.8570089815608277E-3</v>
      </c>
      <c r="H35" s="42">
        <f t="shared" si="8"/>
        <v>4.5403191918682584E-3</v>
      </c>
      <c r="I35" s="42">
        <f t="shared" si="8"/>
        <v>4.6898186779724682E-3</v>
      </c>
      <c r="J35" s="42">
        <f t="shared" si="8"/>
        <v>4.4023817423219924E-3</v>
      </c>
      <c r="K35" s="42">
        <f t="shared" si="8"/>
        <v>3.967620184712306E-3</v>
      </c>
      <c r="L35" s="42">
        <f t="shared" si="8"/>
        <v>3.2297236077873936E-3</v>
      </c>
      <c r="M35" s="42">
        <f t="shared" si="8"/>
        <v>2.1215552069731025E-3</v>
      </c>
      <c r="N35" s="42">
        <f t="shared" si="8"/>
        <v>7.6338016286237043E-4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30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17</v>
      </c>
      <c r="D39" s="36" t="s">
        <v>18</v>
      </c>
      <c r="E39" s="36" t="s">
        <v>19</v>
      </c>
      <c r="F39" s="36" t="s">
        <v>20</v>
      </c>
      <c r="G39" s="36" t="s">
        <v>21</v>
      </c>
      <c r="H39" s="36" t="s">
        <v>22</v>
      </c>
      <c r="I39" s="36" t="s">
        <v>23</v>
      </c>
      <c r="J39" s="36" t="s">
        <v>24</v>
      </c>
      <c r="K39" s="36" t="s">
        <v>25</v>
      </c>
      <c r="L39" s="36" t="s">
        <v>26</v>
      </c>
      <c r="M39" s="36" t="s">
        <v>27</v>
      </c>
      <c r="N39" s="36" t="s">
        <v>28</v>
      </c>
    </row>
    <row r="41" spans="1:14" x14ac:dyDescent="0.25">
      <c r="A41" s="46" t="s">
        <v>31</v>
      </c>
      <c r="B41" s="46"/>
      <c r="C41" s="47">
        <v>1.7298833233401927</v>
      </c>
      <c r="D41" s="47">
        <v>1.744270750675653</v>
      </c>
      <c r="E41" s="47">
        <v>1.7360559138762202</v>
      </c>
      <c r="F41" s="47">
        <v>1.7290294859603197</v>
      </c>
      <c r="G41" s="47">
        <v>1.727308656619698</v>
      </c>
      <c r="H41" s="47">
        <v>1.7320315648819593</v>
      </c>
      <c r="I41" s="47">
        <v>1.7379672266475039</v>
      </c>
      <c r="J41" s="47">
        <v>1.7476199374432984</v>
      </c>
      <c r="K41" s="47">
        <v>1.754925013883365</v>
      </c>
      <c r="L41" s="47">
        <v>1.7562137681749719</v>
      </c>
      <c r="M41" s="47">
        <v>1.7641502190884126</v>
      </c>
      <c r="N41" s="47">
        <v>1.7729280021615661</v>
      </c>
    </row>
    <row r="43" spans="1:14" x14ac:dyDescent="0.25">
      <c r="A43" s="48" t="s">
        <v>32</v>
      </c>
      <c r="B43" s="48"/>
      <c r="C43" s="49">
        <v>103.49249384521673</v>
      </c>
      <c r="D43" s="49">
        <v>105.67813642986017</v>
      </c>
      <c r="E43" s="49">
        <v>106.11297765344892</v>
      </c>
      <c r="F43" s="49">
        <v>105.03386159331231</v>
      </c>
      <c r="G43" s="49">
        <v>104.35382291636186</v>
      </c>
      <c r="H43" s="49">
        <v>103.91557288319096</v>
      </c>
      <c r="I43" s="49">
        <v>102.73309062817937</v>
      </c>
      <c r="J43" s="49">
        <v>102.73396291773824</v>
      </c>
      <c r="K43" s="49">
        <v>101.47575320982016</v>
      </c>
      <c r="L43" s="49">
        <v>100.74946100434767</v>
      </c>
      <c r="M43" s="49">
        <v>100.82529917967128</v>
      </c>
      <c r="N43" s="49">
        <v>101.07532213697003</v>
      </c>
    </row>
    <row r="44" spans="1:14" x14ac:dyDescent="0.25">
      <c r="A44" s="19" t="s">
        <v>48</v>
      </c>
      <c r="B44" s="19"/>
      <c r="C44" s="50">
        <v>104.70957684633353</v>
      </c>
      <c r="D44" s="50">
        <v>105.67813642986016</v>
      </c>
      <c r="E44" s="50">
        <v>105.88222133352478</v>
      </c>
      <c r="F44" s="50">
        <v>104.5953843356174</v>
      </c>
      <c r="G44" s="50">
        <v>103.72649976611699</v>
      </c>
      <c r="H44" s="50">
        <v>103.08704401504532</v>
      </c>
      <c r="I44" s="50">
        <v>101.73297960397981</v>
      </c>
      <c r="J44" s="50">
        <v>101.57688878799421</v>
      </c>
      <c r="K44" s="50">
        <v>100.18431258931807</v>
      </c>
      <c r="L44" s="50">
        <v>99.360057982029275</v>
      </c>
      <c r="M44" s="50">
        <v>99.317297305450111</v>
      </c>
      <c r="N44" s="50">
        <v>99.470276477797398</v>
      </c>
    </row>
    <row r="45" spans="1:14" x14ac:dyDescent="0.25">
      <c r="A45" s="51" t="s">
        <v>49</v>
      </c>
      <c r="B45" s="51"/>
      <c r="C45" s="52">
        <v>102.31212304305126</v>
      </c>
      <c r="D45" s="52">
        <v>105.67813642986019</v>
      </c>
      <c r="E45" s="52">
        <v>106.34042488143832</v>
      </c>
      <c r="F45" s="52">
        <v>105.46856943928438</v>
      </c>
      <c r="G45" s="52">
        <v>104.97861001167648</v>
      </c>
      <c r="H45" s="52">
        <v>104.74610474676501</v>
      </c>
      <c r="I45" s="52">
        <v>103.73975980496614</v>
      </c>
      <c r="J45" s="52">
        <v>103.90454268670334</v>
      </c>
      <c r="K45" s="52">
        <v>102.78163972753642</v>
      </c>
      <c r="L45" s="52">
        <v>102.15462115563997</v>
      </c>
      <c r="M45" s="52">
        <v>102.35476431820855</v>
      </c>
      <c r="N45" s="52">
        <v>102.70136049387344</v>
      </c>
    </row>
    <row r="47" spans="1:14" x14ac:dyDescent="0.25">
      <c r="A47" s="48" t="s">
        <v>33</v>
      </c>
      <c r="B47" s="48"/>
      <c r="C47" s="49">
        <v>79.023289189840355</v>
      </c>
      <c r="D47" s="49">
        <v>78.77035078696629</v>
      </c>
      <c r="E47" s="49">
        <v>78.720590553691295</v>
      </c>
      <c r="F47" s="49">
        <v>78.850584861623872</v>
      </c>
      <c r="G47" s="49">
        <v>78.935099886539248</v>
      </c>
      <c r="H47" s="49">
        <v>78.988976234220942</v>
      </c>
      <c r="I47" s="49">
        <v>79.134778078122466</v>
      </c>
      <c r="J47" s="49">
        <v>79.135115363145644</v>
      </c>
      <c r="K47" s="49">
        <v>79.288661689243327</v>
      </c>
      <c r="L47" s="49">
        <v>79.383480438636099</v>
      </c>
      <c r="M47" s="49">
        <v>79.385058698947702</v>
      </c>
      <c r="N47" s="49">
        <v>79.366414586598552</v>
      </c>
    </row>
    <row r="48" spans="1:14" x14ac:dyDescent="0.25">
      <c r="A48" s="19" t="s">
        <v>46</v>
      </c>
      <c r="B48" s="19"/>
      <c r="C48" s="50">
        <v>76.81348790192105</v>
      </c>
      <c r="D48" s="50">
        <v>76.696354314884289</v>
      </c>
      <c r="E48" s="50">
        <v>76.67476642832905</v>
      </c>
      <c r="F48" s="50">
        <v>76.836011693370949</v>
      </c>
      <c r="G48" s="50">
        <v>76.947456177105252</v>
      </c>
      <c r="H48" s="50">
        <v>77.029994990385035</v>
      </c>
      <c r="I48" s="50">
        <v>77.203129240750968</v>
      </c>
      <c r="J48" s="50">
        <v>77.226172467758332</v>
      </c>
      <c r="K48" s="50">
        <v>77.403522224393143</v>
      </c>
      <c r="L48" s="50">
        <v>77.515938519876954</v>
      </c>
      <c r="M48" s="50">
        <v>77.531750420536596</v>
      </c>
      <c r="N48" s="50">
        <v>77.522574006914695</v>
      </c>
    </row>
    <row r="49" spans="1:14" x14ac:dyDescent="0.25">
      <c r="A49" s="51" t="s">
        <v>47</v>
      </c>
      <c r="B49" s="51"/>
      <c r="C49" s="52">
        <v>81.122310124479782</v>
      </c>
      <c r="D49" s="52">
        <v>80.765005158981808</v>
      </c>
      <c r="E49" s="52">
        <v>80.704069120858833</v>
      </c>
      <c r="F49" s="52">
        <v>80.80726698765092</v>
      </c>
      <c r="G49" s="52">
        <v>80.871139529537501</v>
      </c>
      <c r="H49" s="52">
        <v>80.908678897931125</v>
      </c>
      <c r="I49" s="52">
        <v>81.030092591581152</v>
      </c>
      <c r="J49" s="52">
        <v>81.023365768167849</v>
      </c>
      <c r="K49" s="52">
        <v>81.153823959420407</v>
      </c>
      <c r="L49" s="52">
        <v>81.230918874781239</v>
      </c>
      <c r="M49" s="52">
        <v>81.221282935361614</v>
      </c>
      <c r="N49" s="52">
        <v>81.19370139985007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50</v>
      </c>
    </row>
    <row r="53" spans="1:14" x14ac:dyDescent="0.25">
      <c r="A53" s="54" t="s">
        <v>51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674BF-1D57-4ED6-9562-EAF632619EFC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9</v>
      </c>
      <c r="B1" s="60"/>
      <c r="C1" s="60"/>
      <c r="D1" s="60"/>
      <c r="E1" s="60"/>
    </row>
    <row r="2" spans="1:14" x14ac:dyDescent="0.25">
      <c r="A2" s="61" t="s">
        <v>94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8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36" t="s">
        <v>26</v>
      </c>
      <c r="M6" s="36" t="s">
        <v>27</v>
      </c>
      <c r="N6" s="36" t="s">
        <v>28</v>
      </c>
    </row>
    <row r="7" spans="1:14" ht="15.75" thickBot="1" x14ac:dyDescent="0.3"/>
    <row r="8" spans="1:14" ht="16.5" thickTop="1" thickBot="1" x14ac:dyDescent="0.3">
      <c r="A8" s="63" t="s">
        <v>10</v>
      </c>
      <c r="B8" s="63"/>
      <c r="C8" s="21">
        <v>14924</v>
      </c>
      <c r="D8" s="21">
        <v>15069.881712028844</v>
      </c>
      <c r="E8" s="21">
        <v>15211.313306605871</v>
      </c>
      <c r="F8" s="21">
        <v>15349.296193100234</v>
      </c>
      <c r="G8" s="21">
        <v>15493.196188767324</v>
      </c>
      <c r="H8" s="21">
        <v>15642.09154476217</v>
      </c>
      <c r="I8" s="21">
        <v>15790.560594132847</v>
      </c>
      <c r="J8" s="21">
        <v>15931.86012477443</v>
      </c>
      <c r="K8" s="21">
        <v>16068.393903130276</v>
      </c>
      <c r="L8" s="21">
        <v>16203.473469916904</v>
      </c>
      <c r="M8" s="21">
        <v>16335.574775504432</v>
      </c>
      <c r="N8" s="21">
        <v>16462.9377234229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34</v>
      </c>
      <c r="B10" s="25"/>
      <c r="C10" s="26">
        <f>SUM(C11:C12)</f>
        <v>143.59108861953789</v>
      </c>
      <c r="D10" s="26">
        <f t="shared" ref="D10:N10" si="0">SUM(D11:D12)</f>
        <v>146.41133652190265</v>
      </c>
      <c r="E10" s="26">
        <f t="shared" si="0"/>
        <v>146.91749880269046</v>
      </c>
      <c r="F10" s="26">
        <f t="shared" si="0"/>
        <v>147.16466902320764</v>
      </c>
      <c r="G10" s="26">
        <f t="shared" si="0"/>
        <v>147.87046386273894</v>
      </c>
      <c r="H10" s="26">
        <f t="shared" si="0"/>
        <v>149.11896756229254</v>
      </c>
      <c r="I10" s="26">
        <f t="shared" si="0"/>
        <v>150.41767170829615</v>
      </c>
      <c r="J10" s="26">
        <f t="shared" si="0"/>
        <v>151.91204208022225</v>
      </c>
      <c r="K10" s="26">
        <f t="shared" si="0"/>
        <v>153.13903549468944</v>
      </c>
      <c r="L10" s="26">
        <f t="shared" si="0"/>
        <v>153.81458989984466</v>
      </c>
      <c r="M10" s="26">
        <f t="shared" si="0"/>
        <v>155.0151376653763</v>
      </c>
      <c r="N10" s="26">
        <f t="shared" si="0"/>
        <v>156.35162836433406</v>
      </c>
    </row>
    <row r="11" spans="1:14" x14ac:dyDescent="0.25">
      <c r="A11" s="20" t="s">
        <v>35</v>
      </c>
      <c r="B11" s="18"/>
      <c r="C11" s="22">
        <v>73.670905506164473</v>
      </c>
      <c r="D11" s="22">
        <v>75.049282533311583</v>
      </c>
      <c r="E11" s="22">
        <v>75.268644282958348</v>
      </c>
      <c r="F11" s="22">
        <v>75.648109818177119</v>
      </c>
      <c r="G11" s="22">
        <v>75.675231406419655</v>
      </c>
      <c r="H11" s="22">
        <v>76.353216350059171</v>
      </c>
      <c r="I11" s="22">
        <v>77.148145078429096</v>
      </c>
      <c r="J11" s="22">
        <v>77.829582416353247</v>
      </c>
      <c r="K11" s="22">
        <v>78.468964913911634</v>
      </c>
      <c r="L11" s="22">
        <v>78.832344187487081</v>
      </c>
      <c r="M11" s="22">
        <v>79.329396223807009</v>
      </c>
      <c r="N11" s="22">
        <v>79.923121287232021</v>
      </c>
    </row>
    <row r="12" spans="1:14" x14ac:dyDescent="0.25">
      <c r="A12" s="27" t="s">
        <v>36</v>
      </c>
      <c r="B12" s="28"/>
      <c r="C12" s="29">
        <v>69.920183113373412</v>
      </c>
      <c r="D12" s="29">
        <v>71.362053988591072</v>
      </c>
      <c r="E12" s="29">
        <v>71.648854519732112</v>
      </c>
      <c r="F12" s="29">
        <v>71.516559205030518</v>
      </c>
      <c r="G12" s="29">
        <v>72.195232456319289</v>
      </c>
      <c r="H12" s="29">
        <v>72.765751212233369</v>
      </c>
      <c r="I12" s="29">
        <v>73.269526629867059</v>
      </c>
      <c r="J12" s="29">
        <v>74.082459663869002</v>
      </c>
      <c r="K12" s="29">
        <v>74.670070580777804</v>
      </c>
      <c r="L12" s="29">
        <v>74.982245712357582</v>
      </c>
      <c r="M12" s="29">
        <v>75.685741441569292</v>
      </c>
      <c r="N12" s="29">
        <v>76.42850707710204</v>
      </c>
    </row>
    <row r="13" spans="1:14" x14ac:dyDescent="0.25">
      <c r="A13" s="33" t="s">
        <v>37</v>
      </c>
      <c r="B13" s="18"/>
      <c r="C13" s="26">
        <f>SUM(C14:C15)</f>
        <v>127.17877665133233</v>
      </c>
      <c r="D13" s="26">
        <f t="shared" ref="D13:N13" si="1">SUM(D14:D15)</f>
        <v>133.33414710198207</v>
      </c>
      <c r="E13" s="26">
        <f t="shared" si="1"/>
        <v>136.34507676584113</v>
      </c>
      <c r="F13" s="26">
        <f t="shared" si="1"/>
        <v>137.90891397084437</v>
      </c>
      <c r="G13" s="26">
        <f t="shared" si="1"/>
        <v>140.00560849006558</v>
      </c>
      <c r="H13" s="26">
        <f t="shared" si="1"/>
        <v>142.45715189313117</v>
      </c>
      <c r="I13" s="26">
        <f t="shared" si="1"/>
        <v>143.97796011581642</v>
      </c>
      <c r="J13" s="26">
        <f t="shared" si="1"/>
        <v>147.59706872828937</v>
      </c>
      <c r="K13" s="26">
        <f t="shared" si="1"/>
        <v>149.0486141487423</v>
      </c>
      <c r="L13" s="26">
        <f t="shared" si="1"/>
        <v>151.82543883213285</v>
      </c>
      <c r="M13" s="26">
        <f t="shared" si="1"/>
        <v>155.94804342695045</v>
      </c>
      <c r="N13" s="26">
        <f t="shared" si="1"/>
        <v>160.4576800032624</v>
      </c>
    </row>
    <row r="14" spans="1:14" x14ac:dyDescent="0.25">
      <c r="A14" s="20" t="s">
        <v>38</v>
      </c>
      <c r="B14" s="18"/>
      <c r="C14" s="22">
        <v>68.877494010244291</v>
      </c>
      <c r="D14" s="22">
        <v>71.758267932528469</v>
      </c>
      <c r="E14" s="22">
        <v>73.216283763648676</v>
      </c>
      <c r="F14" s="22">
        <v>73.894408770128308</v>
      </c>
      <c r="G14" s="22">
        <v>75.079968939480693</v>
      </c>
      <c r="H14" s="22">
        <v>76.308322164984347</v>
      </c>
      <c r="I14" s="22">
        <v>77.005313613486166</v>
      </c>
      <c r="J14" s="22">
        <v>78.64392069911132</v>
      </c>
      <c r="K14" s="22">
        <v>79.282154659088874</v>
      </c>
      <c r="L14" s="22">
        <v>80.292737159334422</v>
      </c>
      <c r="M14" s="22">
        <v>82.086041180125534</v>
      </c>
      <c r="N14" s="22">
        <v>83.992664781047623</v>
      </c>
    </row>
    <row r="15" spans="1:14" x14ac:dyDescent="0.25">
      <c r="A15" s="10" t="s">
        <v>39</v>
      </c>
      <c r="B15" s="12"/>
      <c r="C15" s="23">
        <v>58.301282641088044</v>
      </c>
      <c r="D15" s="23">
        <v>61.5758791694536</v>
      </c>
      <c r="E15" s="23">
        <v>63.128793002192459</v>
      </c>
      <c r="F15" s="23">
        <v>64.014505200716044</v>
      </c>
      <c r="G15" s="23">
        <v>64.925639550584876</v>
      </c>
      <c r="H15" s="23">
        <v>66.148829728146822</v>
      </c>
      <c r="I15" s="23">
        <v>66.972646502330264</v>
      </c>
      <c r="J15" s="23">
        <v>68.953148029178053</v>
      </c>
      <c r="K15" s="23">
        <v>69.766459489653428</v>
      </c>
      <c r="L15" s="23">
        <v>71.532701672798424</v>
      </c>
      <c r="M15" s="23">
        <v>73.8620022468249</v>
      </c>
      <c r="N15" s="23">
        <v>76.465015222214788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11</v>
      </c>
      <c r="B17" s="15"/>
      <c r="C17" s="32">
        <f>C10-C13</f>
        <v>16.412311968205557</v>
      </c>
      <c r="D17" s="32">
        <f t="shared" ref="D17:N17" si="2">D10-D13</f>
        <v>13.077189419920586</v>
      </c>
      <c r="E17" s="32">
        <f t="shared" si="2"/>
        <v>10.572422036849332</v>
      </c>
      <c r="F17" s="32">
        <f t="shared" si="2"/>
        <v>9.2557550523632699</v>
      </c>
      <c r="G17" s="32">
        <f t="shared" si="2"/>
        <v>7.864855372673361</v>
      </c>
      <c r="H17" s="32">
        <f t="shared" si="2"/>
        <v>6.6618156691613706</v>
      </c>
      <c r="I17" s="32">
        <f t="shared" si="2"/>
        <v>6.439711592479739</v>
      </c>
      <c r="J17" s="32">
        <f t="shared" si="2"/>
        <v>4.3149733519328777</v>
      </c>
      <c r="K17" s="32">
        <f t="shared" si="2"/>
        <v>4.090421345947135</v>
      </c>
      <c r="L17" s="32">
        <f t="shared" si="2"/>
        <v>1.9891510677118163</v>
      </c>
      <c r="M17" s="32">
        <f t="shared" si="2"/>
        <v>-0.93290576157414762</v>
      </c>
      <c r="N17" s="32">
        <f t="shared" si="2"/>
        <v>-4.106051638928335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40</v>
      </c>
      <c r="B19" s="67"/>
      <c r="C19" s="26">
        <f>SUM(C20:C21)</f>
        <v>643.36621026028661</v>
      </c>
      <c r="D19" s="26">
        <f t="shared" ref="D19:N19" si="3">SUM(D20:D21)</f>
        <v>642.97240083963379</v>
      </c>
      <c r="E19" s="26">
        <f t="shared" si="3"/>
        <v>642.35351305242625</v>
      </c>
      <c r="F19" s="26">
        <f t="shared" si="3"/>
        <v>646.46317656867882</v>
      </c>
      <c r="G19" s="26">
        <f t="shared" si="3"/>
        <v>649.95835095416692</v>
      </c>
      <c r="H19" s="26">
        <f t="shared" si="3"/>
        <v>650.85862668873528</v>
      </c>
      <c r="I19" s="26">
        <f t="shared" si="3"/>
        <v>647.41700789233198</v>
      </c>
      <c r="J19" s="26">
        <f t="shared" si="3"/>
        <v>645.96147688936946</v>
      </c>
      <c r="K19" s="26">
        <f t="shared" si="3"/>
        <v>645.05037999852198</v>
      </c>
      <c r="L19" s="26">
        <f t="shared" si="3"/>
        <v>644.01133759101276</v>
      </c>
      <c r="M19" s="26">
        <f t="shared" si="3"/>
        <v>643.51012733457856</v>
      </c>
      <c r="N19" s="26">
        <f t="shared" si="3"/>
        <v>643.80194816718722</v>
      </c>
    </row>
    <row r="20" spans="1:14" x14ac:dyDescent="0.25">
      <c r="A20" s="64" t="s">
        <v>41</v>
      </c>
      <c r="B20" s="64"/>
      <c r="C20" s="22">
        <v>321.52691745083598</v>
      </c>
      <c r="D20" s="22">
        <v>320.2555817964161</v>
      </c>
      <c r="E20" s="22">
        <v>321.44074105729737</v>
      </c>
      <c r="F20" s="22">
        <v>324.10877429000914</v>
      </c>
      <c r="G20" s="22">
        <v>326.40351989633456</v>
      </c>
      <c r="H20" s="22">
        <v>328.13350482221159</v>
      </c>
      <c r="I20" s="22">
        <v>326.1890183026693</v>
      </c>
      <c r="J20" s="22">
        <v>325.37094954896071</v>
      </c>
      <c r="K20" s="22">
        <v>325.64109604909925</v>
      </c>
      <c r="L20" s="22">
        <v>325.4058900489083</v>
      </c>
      <c r="M20" s="22">
        <v>324.99275520189525</v>
      </c>
      <c r="N20" s="22">
        <v>325.0700202937366</v>
      </c>
    </row>
    <row r="21" spans="1:14" x14ac:dyDescent="0.25">
      <c r="A21" s="27" t="s">
        <v>42</v>
      </c>
      <c r="B21" s="27"/>
      <c r="C21" s="29">
        <v>321.83929280945068</v>
      </c>
      <c r="D21" s="29">
        <v>322.71681904321764</v>
      </c>
      <c r="E21" s="29">
        <v>320.91277199512894</v>
      </c>
      <c r="F21" s="29">
        <v>322.35440227866968</v>
      </c>
      <c r="G21" s="29">
        <v>323.55483105783236</v>
      </c>
      <c r="H21" s="29">
        <v>322.72512186652375</v>
      </c>
      <c r="I21" s="29">
        <v>321.22798958966268</v>
      </c>
      <c r="J21" s="29">
        <v>320.59052734040876</v>
      </c>
      <c r="K21" s="29">
        <v>319.40928394942267</v>
      </c>
      <c r="L21" s="29">
        <v>318.60544754210446</v>
      </c>
      <c r="M21" s="29">
        <v>318.51737213268325</v>
      </c>
      <c r="N21" s="29">
        <v>318.73192787345062</v>
      </c>
    </row>
    <row r="22" spans="1:14" x14ac:dyDescent="0.25">
      <c r="A22" s="67" t="s">
        <v>45</v>
      </c>
      <c r="B22" s="67"/>
      <c r="C22" s="26">
        <f>SUM(C23:C24)</f>
        <v>513.89681019964905</v>
      </c>
      <c r="D22" s="26">
        <f t="shared" ref="D22:N22" si="4">SUM(D23:D24)</f>
        <v>514.61799568252695</v>
      </c>
      <c r="E22" s="26">
        <f t="shared" si="4"/>
        <v>514.9430485949149</v>
      </c>
      <c r="F22" s="26">
        <f t="shared" si="4"/>
        <v>511.81893595394973</v>
      </c>
      <c r="G22" s="26">
        <f t="shared" si="4"/>
        <v>508.9278503319934</v>
      </c>
      <c r="H22" s="26">
        <f t="shared" si="4"/>
        <v>509.05139298721838</v>
      </c>
      <c r="I22" s="26">
        <f t="shared" si="4"/>
        <v>512.55718884323016</v>
      </c>
      <c r="J22" s="26">
        <f t="shared" si="4"/>
        <v>513.74267188545753</v>
      </c>
      <c r="K22" s="26">
        <f t="shared" si="4"/>
        <v>514.06123455783938</v>
      </c>
      <c r="L22" s="26">
        <f t="shared" si="4"/>
        <v>513.89918307119694</v>
      </c>
      <c r="M22" s="26">
        <f t="shared" si="4"/>
        <v>515.21427365453337</v>
      </c>
      <c r="N22" s="26">
        <f t="shared" si="4"/>
        <v>514.74544478436633</v>
      </c>
    </row>
    <row r="23" spans="1:14" x14ac:dyDescent="0.25">
      <c r="A23" s="64" t="s">
        <v>43</v>
      </c>
      <c r="B23" s="64"/>
      <c r="C23" s="23">
        <v>257.65429204712541</v>
      </c>
      <c r="D23" s="22">
        <v>259.05451334370679</v>
      </c>
      <c r="E23" s="22">
        <v>257.68403229086795</v>
      </c>
      <c r="F23" s="22">
        <v>255.48832723011122</v>
      </c>
      <c r="G23" s="22">
        <v>253.58547186613418</v>
      </c>
      <c r="H23" s="22">
        <v>252.76295523839909</v>
      </c>
      <c r="I23" s="22">
        <v>255.27083904086535</v>
      </c>
      <c r="J23" s="22">
        <v>256.01610691790165</v>
      </c>
      <c r="K23" s="22">
        <v>255.21824296828774</v>
      </c>
      <c r="L23" s="22">
        <v>254.78435681008753</v>
      </c>
      <c r="M23" s="22">
        <v>255.94792023948122</v>
      </c>
      <c r="N23" s="22">
        <v>255.95591960839837</v>
      </c>
    </row>
    <row r="24" spans="1:14" x14ac:dyDescent="0.25">
      <c r="A24" s="10" t="s">
        <v>44</v>
      </c>
      <c r="B24" s="10"/>
      <c r="C24" s="23">
        <v>256.24251815252359</v>
      </c>
      <c r="D24" s="23">
        <v>255.56348233882019</v>
      </c>
      <c r="E24" s="23">
        <v>257.25901630404701</v>
      </c>
      <c r="F24" s="23">
        <v>256.33060872383851</v>
      </c>
      <c r="G24" s="23">
        <v>255.34237846585921</v>
      </c>
      <c r="H24" s="23">
        <v>256.28843774881932</v>
      </c>
      <c r="I24" s="23">
        <v>257.28634980236478</v>
      </c>
      <c r="J24" s="23">
        <v>257.72656496755587</v>
      </c>
      <c r="K24" s="23">
        <v>258.84299158955162</v>
      </c>
      <c r="L24" s="23">
        <v>259.11482626110944</v>
      </c>
      <c r="M24" s="23">
        <v>259.26635341505215</v>
      </c>
      <c r="N24" s="23">
        <v>258.78952517596792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12</v>
      </c>
      <c r="B26" s="66"/>
      <c r="C26" s="32">
        <f>C19-C22</f>
        <v>129.46940006063755</v>
      </c>
      <c r="D26" s="32">
        <f t="shared" ref="D26:N26" si="5">D19-D22</f>
        <v>128.35440515710684</v>
      </c>
      <c r="E26" s="32">
        <f t="shared" si="5"/>
        <v>127.41046445751135</v>
      </c>
      <c r="F26" s="32">
        <f t="shared" si="5"/>
        <v>134.64424061472909</v>
      </c>
      <c r="G26" s="32">
        <f t="shared" si="5"/>
        <v>141.03050062217352</v>
      </c>
      <c r="H26" s="32">
        <f t="shared" si="5"/>
        <v>141.80723370151691</v>
      </c>
      <c r="I26" s="32">
        <f t="shared" si="5"/>
        <v>134.85981904910182</v>
      </c>
      <c r="J26" s="32">
        <f t="shared" si="5"/>
        <v>132.21880500391194</v>
      </c>
      <c r="K26" s="32">
        <f t="shared" si="5"/>
        <v>130.98914544068259</v>
      </c>
      <c r="L26" s="32">
        <f t="shared" si="5"/>
        <v>130.11215451981582</v>
      </c>
      <c r="M26" s="32">
        <f t="shared" si="5"/>
        <v>128.29585368004518</v>
      </c>
      <c r="N26" s="32">
        <f t="shared" si="5"/>
        <v>129.05650338282089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29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13</v>
      </c>
      <c r="B30" s="66"/>
      <c r="C30" s="32">
        <f>C17+C26+C28</f>
        <v>145.88171202884311</v>
      </c>
      <c r="D30" s="32">
        <f t="shared" ref="D30:N30" si="6">D17+D26+D28</f>
        <v>141.43159457702743</v>
      </c>
      <c r="E30" s="32">
        <f t="shared" si="6"/>
        <v>137.98288649436068</v>
      </c>
      <c r="F30" s="32">
        <f t="shared" si="6"/>
        <v>143.89999566709236</v>
      </c>
      <c r="G30" s="32">
        <f t="shared" si="6"/>
        <v>148.89535599484688</v>
      </c>
      <c r="H30" s="32">
        <f t="shared" si="6"/>
        <v>148.46904937067828</v>
      </c>
      <c r="I30" s="32">
        <f t="shared" si="6"/>
        <v>141.29953064158155</v>
      </c>
      <c r="J30" s="32">
        <f t="shared" si="6"/>
        <v>136.53377835584482</v>
      </c>
      <c r="K30" s="32">
        <f t="shared" si="6"/>
        <v>135.07956678662973</v>
      </c>
      <c r="L30" s="32">
        <f t="shared" si="6"/>
        <v>132.10130558752763</v>
      </c>
      <c r="M30" s="32">
        <f t="shared" si="6"/>
        <v>127.36294791847104</v>
      </c>
      <c r="N30" s="32">
        <f t="shared" si="6"/>
        <v>124.95045174389256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14</v>
      </c>
      <c r="B32" s="63"/>
      <c r="C32" s="21">
        <v>15069.881712028844</v>
      </c>
      <c r="D32" s="21">
        <v>15211.313306605871</v>
      </c>
      <c r="E32" s="21">
        <v>15349.296193100234</v>
      </c>
      <c r="F32" s="21">
        <v>15493.196188767324</v>
      </c>
      <c r="G32" s="21">
        <v>15642.09154476217</v>
      </c>
      <c r="H32" s="21">
        <v>15790.560594132847</v>
      </c>
      <c r="I32" s="21">
        <v>15931.86012477443</v>
      </c>
      <c r="J32" s="21">
        <v>16068.393903130276</v>
      </c>
      <c r="K32" s="21">
        <v>16203.473469916904</v>
      </c>
      <c r="L32" s="21">
        <v>16335.574775504432</v>
      </c>
      <c r="M32" s="21">
        <v>16462.9377234229</v>
      </c>
      <c r="N32" s="21">
        <v>16587.888175166794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15</v>
      </c>
      <c r="B34" s="38"/>
      <c r="C34" s="39">
        <f>(C32/C8)-1</f>
        <v>9.7749740035408816E-3</v>
      </c>
      <c r="D34" s="39">
        <f t="shared" ref="D34:N34" si="7">(D32/D8)-1</f>
        <v>9.3850500806609283E-3</v>
      </c>
      <c r="E34" s="39">
        <f t="shared" si="7"/>
        <v>9.0710699144196383E-3</v>
      </c>
      <c r="F34" s="39">
        <f t="shared" si="7"/>
        <v>9.3750224021200701E-3</v>
      </c>
      <c r="G34" s="39">
        <f t="shared" si="7"/>
        <v>9.6103705252759131E-3</v>
      </c>
      <c r="H34" s="39">
        <f t="shared" si="7"/>
        <v>9.49163664883379E-3</v>
      </c>
      <c r="I34" s="39">
        <f t="shared" si="7"/>
        <v>8.9483542904793545E-3</v>
      </c>
      <c r="J34" s="39">
        <f t="shared" si="7"/>
        <v>8.5698579630091309E-3</v>
      </c>
      <c r="K34" s="39">
        <f t="shared" si="7"/>
        <v>8.4065381768063663E-3</v>
      </c>
      <c r="L34" s="39">
        <f t="shared" si="7"/>
        <v>8.1526535549791834E-3</v>
      </c>
      <c r="M34" s="39">
        <f t="shared" si="7"/>
        <v>7.79666156035419E-3</v>
      </c>
      <c r="N34" s="39">
        <f t="shared" si="7"/>
        <v>7.5898028555450026E-3</v>
      </c>
    </row>
    <row r="35" spans="1:14" ht="15.75" thickBot="1" x14ac:dyDescent="0.3">
      <c r="A35" s="40" t="s">
        <v>16</v>
      </c>
      <c r="B35" s="41"/>
      <c r="C35" s="42">
        <f>(C32/$C$8)-1</f>
        <v>9.7749740035408816E-3</v>
      </c>
      <c r="D35" s="42">
        <f t="shared" ref="D35:N35" si="8">(D32/$C$8)-1</f>
        <v>1.9251762704762143E-2</v>
      </c>
      <c r="E35" s="42">
        <f t="shared" si="8"/>
        <v>2.8497466704652474E-2</v>
      </c>
      <c r="F35" s="42">
        <f t="shared" si="8"/>
        <v>3.8139653495532277E-2</v>
      </c>
      <c r="G35" s="42">
        <f t="shared" si="8"/>
        <v>4.8116560222605909E-2</v>
      </c>
      <c r="H35" s="42">
        <f t="shared" si="8"/>
        <v>5.8064901777864275E-2</v>
      </c>
      <c r="I35" s="42">
        <f t="shared" si="8"/>
        <v>6.7532841381293895E-2</v>
      </c>
      <c r="J35" s="42">
        <f t="shared" si="8"/>
        <v>7.6681446202779169E-2</v>
      </c>
      <c r="K35" s="42">
        <f t="shared" si="8"/>
        <v>8.5732609884541899E-2</v>
      </c>
      <c r="L35" s="42">
        <f t="shared" si="8"/>
        <v>9.4584211706273846E-2</v>
      </c>
      <c r="M35" s="42">
        <f t="shared" si="8"/>
        <v>0.10311831435425489</v>
      </c>
      <c r="N35" s="42">
        <f t="shared" si="8"/>
        <v>0.11149076488654486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30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17</v>
      </c>
      <c r="D39" s="36" t="s">
        <v>18</v>
      </c>
      <c r="E39" s="36" t="s">
        <v>19</v>
      </c>
      <c r="F39" s="36" t="s">
        <v>20</v>
      </c>
      <c r="G39" s="36" t="s">
        <v>21</v>
      </c>
      <c r="H39" s="36" t="s">
        <v>22</v>
      </c>
      <c r="I39" s="36" t="s">
        <v>23</v>
      </c>
      <c r="J39" s="36" t="s">
        <v>24</v>
      </c>
      <c r="K39" s="36" t="s">
        <v>25</v>
      </c>
      <c r="L39" s="36" t="s">
        <v>26</v>
      </c>
      <c r="M39" s="36" t="s">
        <v>27</v>
      </c>
      <c r="N39" s="36" t="s">
        <v>28</v>
      </c>
    </row>
    <row r="41" spans="1:14" x14ac:dyDescent="0.25">
      <c r="A41" s="46" t="s">
        <v>31</v>
      </c>
      <c r="B41" s="46"/>
      <c r="C41" s="47">
        <v>1.7470646243412453</v>
      </c>
      <c r="D41" s="47">
        <v>1.7625351394384126</v>
      </c>
      <c r="E41" s="47">
        <v>1.7534201463892685</v>
      </c>
      <c r="F41" s="47">
        <v>1.7462875810185874</v>
      </c>
      <c r="G41" s="47">
        <v>1.7448817835562669</v>
      </c>
      <c r="H41" s="47">
        <v>1.7499768056006804</v>
      </c>
      <c r="I41" s="47">
        <v>1.7559732675250002</v>
      </c>
      <c r="J41" s="47">
        <v>1.7658902536633725</v>
      </c>
      <c r="K41" s="47">
        <v>1.7729463806482473</v>
      </c>
      <c r="L41" s="47">
        <v>1.7748845863594123</v>
      </c>
      <c r="M41" s="47">
        <v>1.7829729713617941</v>
      </c>
      <c r="N41" s="47">
        <v>1.7918276511077815</v>
      </c>
    </row>
    <row r="43" spans="1:14" x14ac:dyDescent="0.25">
      <c r="A43" s="48" t="s">
        <v>32</v>
      </c>
      <c r="B43" s="48"/>
      <c r="C43" s="49">
        <v>83.278211889908164</v>
      </c>
      <c r="D43" s="49">
        <v>84.937567597831517</v>
      </c>
      <c r="E43" s="49">
        <v>85.253547574536427</v>
      </c>
      <c r="F43" s="49">
        <v>84.348607812563273</v>
      </c>
      <c r="G43" s="49">
        <v>83.756939260249325</v>
      </c>
      <c r="H43" s="49">
        <v>83.36066198319574</v>
      </c>
      <c r="I43" s="49">
        <v>82.376164170356276</v>
      </c>
      <c r="J43" s="49">
        <v>82.360942937495722</v>
      </c>
      <c r="K43" s="49">
        <v>81.33062716175111</v>
      </c>
      <c r="L43" s="49">
        <v>80.731908267887775</v>
      </c>
      <c r="M43" s="49">
        <v>80.777722718735916</v>
      </c>
      <c r="N43" s="49">
        <v>80.983101840502385</v>
      </c>
    </row>
    <row r="44" spans="1:14" x14ac:dyDescent="0.25">
      <c r="A44" s="19" t="s">
        <v>48</v>
      </c>
      <c r="B44" s="19"/>
      <c r="C44" s="50">
        <v>84.157269453588384</v>
      </c>
      <c r="D44" s="50">
        <v>84.937567597831531</v>
      </c>
      <c r="E44" s="50">
        <v>85.098532110471012</v>
      </c>
      <c r="F44" s="50">
        <v>84.060493536085318</v>
      </c>
      <c r="G44" s="50">
        <v>83.345731227011655</v>
      </c>
      <c r="H44" s="50">
        <v>82.822494826126061</v>
      </c>
      <c r="I44" s="50">
        <v>81.730089026091321</v>
      </c>
      <c r="J44" s="50">
        <v>81.614350475599892</v>
      </c>
      <c r="K44" s="50">
        <v>80.498139895387482</v>
      </c>
      <c r="L44" s="50">
        <v>79.808521158659659</v>
      </c>
      <c r="M44" s="50">
        <v>79.754243651631683</v>
      </c>
      <c r="N44" s="50">
        <v>79.870558270370125</v>
      </c>
    </row>
    <row r="45" spans="1:14" x14ac:dyDescent="0.25">
      <c r="A45" s="51" t="s">
        <v>49</v>
      </c>
      <c r="B45" s="51"/>
      <c r="C45" s="52">
        <v>82.263062909180505</v>
      </c>
      <c r="D45" s="52">
        <v>84.937567597831531</v>
      </c>
      <c r="E45" s="52">
        <v>85.434042130037511</v>
      </c>
      <c r="F45" s="52">
        <v>84.683654726227459</v>
      </c>
      <c r="G45" s="52">
        <v>84.23754814450956</v>
      </c>
      <c r="H45" s="52">
        <v>83.990236915653014</v>
      </c>
      <c r="I45" s="52">
        <v>83.131763014891845</v>
      </c>
      <c r="J45" s="52">
        <v>83.229312186592892</v>
      </c>
      <c r="K45" s="52">
        <v>82.297810476679174</v>
      </c>
      <c r="L45" s="52">
        <v>81.79416254724012</v>
      </c>
      <c r="M45" s="52">
        <v>81.946423686010121</v>
      </c>
      <c r="N45" s="52">
        <v>82.241446555374409</v>
      </c>
    </row>
    <row r="47" spans="1:14" x14ac:dyDescent="0.25">
      <c r="A47" s="48" t="s">
        <v>33</v>
      </c>
      <c r="B47" s="48"/>
      <c r="C47" s="49">
        <v>81.640944988781214</v>
      </c>
      <c r="D47" s="49">
        <v>81.368143586996752</v>
      </c>
      <c r="E47" s="49">
        <v>81.325849077375949</v>
      </c>
      <c r="F47" s="49">
        <v>81.459287655071265</v>
      </c>
      <c r="G47" s="49">
        <v>81.538160745985181</v>
      </c>
      <c r="H47" s="49">
        <v>81.59132278749874</v>
      </c>
      <c r="I47" s="49">
        <v>81.731389531889533</v>
      </c>
      <c r="J47" s="49">
        <v>81.734597096998712</v>
      </c>
      <c r="K47" s="49">
        <v>81.874493729348117</v>
      </c>
      <c r="L47" s="49">
        <v>81.96661298066617</v>
      </c>
      <c r="M47" s="49">
        <v>81.962531314687524</v>
      </c>
      <c r="N47" s="49">
        <v>81.93873336945974</v>
      </c>
    </row>
    <row r="48" spans="1:14" x14ac:dyDescent="0.25">
      <c r="A48" s="19" t="s">
        <v>46</v>
      </c>
      <c r="B48" s="19"/>
      <c r="C48" s="50">
        <v>79.629170005225689</v>
      </c>
      <c r="D48" s="50">
        <v>79.507094297255676</v>
      </c>
      <c r="E48" s="50">
        <v>79.479855116762408</v>
      </c>
      <c r="F48" s="50">
        <v>79.6341182544394</v>
      </c>
      <c r="G48" s="50">
        <v>79.738801089056494</v>
      </c>
      <c r="H48" s="50">
        <v>79.814258911203282</v>
      </c>
      <c r="I48" s="50">
        <v>79.979733631979798</v>
      </c>
      <c r="J48" s="50">
        <v>79.996919153162679</v>
      </c>
      <c r="K48" s="50">
        <v>80.167153824031587</v>
      </c>
      <c r="L48" s="50">
        <v>80.273011966689481</v>
      </c>
      <c r="M48" s="50">
        <v>80.283476637620041</v>
      </c>
      <c r="N48" s="50">
        <v>80.269044713449532</v>
      </c>
    </row>
    <row r="49" spans="1:14" x14ac:dyDescent="0.25">
      <c r="A49" s="51" t="s">
        <v>47</v>
      </c>
      <c r="B49" s="51"/>
      <c r="C49" s="52">
        <v>83.595224539364722</v>
      </c>
      <c r="D49" s="52">
        <v>83.230821864507746</v>
      </c>
      <c r="E49" s="52">
        <v>83.163294652648119</v>
      </c>
      <c r="F49" s="52">
        <v>83.259484902442836</v>
      </c>
      <c r="G49" s="52">
        <v>83.316709762411705</v>
      </c>
      <c r="H49" s="52">
        <v>83.346631644438546</v>
      </c>
      <c r="I49" s="52">
        <v>83.4606110014156</v>
      </c>
      <c r="J49" s="52">
        <v>83.447936277720345</v>
      </c>
      <c r="K49" s="52">
        <v>83.571653628632163</v>
      </c>
      <c r="L49" s="52">
        <v>83.642415043761289</v>
      </c>
      <c r="M49" s="52">
        <v>83.626323844840371</v>
      </c>
      <c r="N49" s="52">
        <v>83.592553186316806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50</v>
      </c>
    </row>
    <row r="53" spans="1:14" x14ac:dyDescent="0.25">
      <c r="A53" s="54" t="s">
        <v>51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98E96-2810-4012-BBC4-0F2B268BF8CA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9</v>
      </c>
      <c r="B1" s="60"/>
      <c r="C1" s="60"/>
      <c r="D1" s="60"/>
      <c r="E1" s="60"/>
    </row>
    <row r="2" spans="1:14" x14ac:dyDescent="0.25">
      <c r="A2" s="61" t="s">
        <v>95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8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36" t="s">
        <v>26</v>
      </c>
      <c r="M6" s="36" t="s">
        <v>27</v>
      </c>
      <c r="N6" s="36" t="s">
        <v>28</v>
      </c>
    </row>
    <row r="7" spans="1:14" ht="15.75" thickBot="1" x14ac:dyDescent="0.3"/>
    <row r="8" spans="1:14" ht="16.5" thickTop="1" thickBot="1" x14ac:dyDescent="0.3">
      <c r="A8" s="63" t="s">
        <v>10</v>
      </c>
      <c r="B8" s="63"/>
      <c r="C8" s="21">
        <v>13049</v>
      </c>
      <c r="D8" s="21">
        <v>13034.352755117599</v>
      </c>
      <c r="E8" s="21">
        <v>13009.631453249047</v>
      </c>
      <c r="F8" s="21">
        <v>12975.480920916109</v>
      </c>
      <c r="G8" s="21">
        <v>12943.396897001512</v>
      </c>
      <c r="H8" s="21">
        <v>12912.109654164376</v>
      </c>
      <c r="I8" s="21">
        <v>12877.375440971511</v>
      </c>
      <c r="J8" s="21">
        <v>12833.137089495249</v>
      </c>
      <c r="K8" s="21">
        <v>12782.243609456955</v>
      </c>
      <c r="L8" s="21">
        <v>12728.239186362092</v>
      </c>
      <c r="M8" s="21">
        <v>12670.823206377103</v>
      </c>
      <c r="N8" s="21">
        <v>12609.561542534411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34</v>
      </c>
      <c r="B10" s="25"/>
      <c r="C10" s="26">
        <f>SUM(C11:C12)</f>
        <v>140.94093898655058</v>
      </c>
      <c r="D10" s="26">
        <f t="shared" ref="D10:N10" si="0">SUM(D11:D12)</f>
        <v>137.59585826455486</v>
      </c>
      <c r="E10" s="26">
        <f t="shared" si="0"/>
        <v>132.75527155252655</v>
      </c>
      <c r="F10" s="26">
        <f t="shared" si="0"/>
        <v>128.44639208164423</v>
      </c>
      <c r="G10" s="26">
        <f t="shared" si="0"/>
        <v>125.04370387864172</v>
      </c>
      <c r="H10" s="26">
        <f t="shared" si="0"/>
        <v>122.92392260944847</v>
      </c>
      <c r="I10" s="26">
        <f t="shared" si="0"/>
        <v>121.4909122620484</v>
      </c>
      <c r="J10" s="26">
        <f t="shared" si="0"/>
        <v>120.77188050926721</v>
      </c>
      <c r="K10" s="26">
        <f t="shared" si="0"/>
        <v>120.56244945494583</v>
      </c>
      <c r="L10" s="26">
        <f t="shared" si="0"/>
        <v>120.55694549928832</v>
      </c>
      <c r="M10" s="26">
        <f t="shared" si="0"/>
        <v>121.52164891467977</v>
      </c>
      <c r="N10" s="26">
        <f t="shared" si="0"/>
        <v>122.89536144430652</v>
      </c>
    </row>
    <row r="11" spans="1:14" x14ac:dyDescent="0.25">
      <c r="A11" s="20" t="s">
        <v>35</v>
      </c>
      <c r="B11" s="18"/>
      <c r="C11" s="22">
        <v>72.31121859894759</v>
      </c>
      <c r="D11" s="22">
        <v>70.530538738475812</v>
      </c>
      <c r="E11" s="22">
        <v>68.013064424642067</v>
      </c>
      <c r="F11" s="22">
        <v>66.026219733545872</v>
      </c>
      <c r="G11" s="22">
        <v>63.993247736855736</v>
      </c>
      <c r="H11" s="22">
        <v>62.940597101950964</v>
      </c>
      <c r="I11" s="22">
        <v>62.3118176106316</v>
      </c>
      <c r="J11" s="22">
        <v>61.875443835520237</v>
      </c>
      <c r="K11" s="22">
        <v>61.776610944787215</v>
      </c>
      <c r="L11" s="22">
        <v>61.787289671157623</v>
      </c>
      <c r="M11" s="22">
        <v>62.189017032213449</v>
      </c>
      <c r="N11" s="22">
        <v>62.821097427035824</v>
      </c>
    </row>
    <row r="12" spans="1:14" x14ac:dyDescent="0.25">
      <c r="A12" s="27" t="s">
        <v>36</v>
      </c>
      <c r="B12" s="28"/>
      <c r="C12" s="29">
        <v>68.629720387602987</v>
      </c>
      <c r="D12" s="29">
        <v>67.065319526079051</v>
      </c>
      <c r="E12" s="29">
        <v>64.742207127884484</v>
      </c>
      <c r="F12" s="29">
        <v>62.420172348098362</v>
      </c>
      <c r="G12" s="29">
        <v>61.050456141785986</v>
      </c>
      <c r="H12" s="29">
        <v>59.983325507497504</v>
      </c>
      <c r="I12" s="29">
        <v>59.179094651416797</v>
      </c>
      <c r="J12" s="29">
        <v>58.896436673746969</v>
      </c>
      <c r="K12" s="29">
        <v>58.785838510158619</v>
      </c>
      <c r="L12" s="29">
        <v>58.769655828130695</v>
      </c>
      <c r="M12" s="29">
        <v>59.332631882466323</v>
      </c>
      <c r="N12" s="29">
        <v>60.074264017270693</v>
      </c>
    </row>
    <row r="13" spans="1:14" x14ac:dyDescent="0.25">
      <c r="A13" s="33" t="s">
        <v>37</v>
      </c>
      <c r="B13" s="18"/>
      <c r="C13" s="26">
        <f>SUM(C14:C15)</f>
        <v>72.548741189703264</v>
      </c>
      <c r="D13" s="26">
        <f t="shared" ref="D13:N13" si="1">SUM(D14:D15)</f>
        <v>77.030092587696146</v>
      </c>
      <c r="E13" s="26">
        <f t="shared" si="1"/>
        <v>80.189132141971982</v>
      </c>
      <c r="F13" s="26">
        <f t="shared" si="1"/>
        <v>82.050333324387097</v>
      </c>
      <c r="G13" s="26">
        <f t="shared" si="1"/>
        <v>84.65462391955478</v>
      </c>
      <c r="H13" s="26">
        <f t="shared" si="1"/>
        <v>87.450042893753988</v>
      </c>
      <c r="I13" s="26">
        <f t="shared" si="1"/>
        <v>89.485728760556668</v>
      </c>
      <c r="J13" s="26">
        <f t="shared" si="1"/>
        <v>92.603090883336066</v>
      </c>
      <c r="K13" s="26">
        <f t="shared" si="1"/>
        <v>94.571738458205317</v>
      </c>
      <c r="L13" s="26">
        <f t="shared" si="1"/>
        <v>97.26982097181596</v>
      </c>
      <c r="M13" s="26">
        <f t="shared" si="1"/>
        <v>100.66325104792512</v>
      </c>
      <c r="N13" s="26">
        <f t="shared" si="1"/>
        <v>103.953525988121</v>
      </c>
    </row>
    <row r="14" spans="1:14" x14ac:dyDescent="0.25">
      <c r="A14" s="20" t="s">
        <v>38</v>
      </c>
      <c r="B14" s="18"/>
      <c r="C14" s="22">
        <v>39.605714455824796</v>
      </c>
      <c r="D14" s="22">
        <v>41.58917191782551</v>
      </c>
      <c r="E14" s="22">
        <v>43.179846603472249</v>
      </c>
      <c r="F14" s="22">
        <v>44.273034423912833</v>
      </c>
      <c r="G14" s="22">
        <v>45.640026612305036</v>
      </c>
      <c r="H14" s="22">
        <v>47.071404088994576</v>
      </c>
      <c r="I14" s="22">
        <v>47.958282384476107</v>
      </c>
      <c r="J14" s="22">
        <v>49.521015814004855</v>
      </c>
      <c r="K14" s="22">
        <v>50.407505848443208</v>
      </c>
      <c r="L14" s="22">
        <v>51.65737676454723</v>
      </c>
      <c r="M14" s="22">
        <v>53.288783031879518</v>
      </c>
      <c r="N14" s="22">
        <v>54.867161793903307</v>
      </c>
    </row>
    <row r="15" spans="1:14" x14ac:dyDescent="0.25">
      <c r="A15" s="10" t="s">
        <v>39</v>
      </c>
      <c r="B15" s="12"/>
      <c r="C15" s="23">
        <v>32.943026733878469</v>
      </c>
      <c r="D15" s="23">
        <v>35.440920669870643</v>
      </c>
      <c r="E15" s="23">
        <v>37.009285538499732</v>
      </c>
      <c r="F15" s="23">
        <v>37.777298900474264</v>
      </c>
      <c r="G15" s="23">
        <v>39.014597307249744</v>
      </c>
      <c r="H15" s="23">
        <v>40.378638804759419</v>
      </c>
      <c r="I15" s="23">
        <v>41.527446376080562</v>
      </c>
      <c r="J15" s="23">
        <v>43.082075069331211</v>
      </c>
      <c r="K15" s="23">
        <v>44.164232609762117</v>
      </c>
      <c r="L15" s="23">
        <v>45.61244420726873</v>
      </c>
      <c r="M15" s="23">
        <v>47.37446801604559</v>
      </c>
      <c r="N15" s="23">
        <v>49.086364194217694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11</v>
      </c>
      <c r="B17" s="15"/>
      <c r="C17" s="32">
        <f>C10-C13</f>
        <v>68.392197796847313</v>
      </c>
      <c r="D17" s="32">
        <f t="shared" ref="D17:N17" si="2">D10-D13</f>
        <v>60.565765676858717</v>
      </c>
      <c r="E17" s="32">
        <f t="shared" si="2"/>
        <v>52.56613941055457</v>
      </c>
      <c r="F17" s="32">
        <f t="shared" si="2"/>
        <v>46.396058757257137</v>
      </c>
      <c r="G17" s="32">
        <f t="shared" si="2"/>
        <v>40.389079959086942</v>
      </c>
      <c r="H17" s="32">
        <f t="shared" si="2"/>
        <v>35.47387971569448</v>
      </c>
      <c r="I17" s="32">
        <f t="shared" si="2"/>
        <v>32.005183501491729</v>
      </c>
      <c r="J17" s="32">
        <f t="shared" si="2"/>
        <v>28.16878962593114</v>
      </c>
      <c r="K17" s="32">
        <f t="shared" si="2"/>
        <v>25.990710996740518</v>
      </c>
      <c r="L17" s="32">
        <f t="shared" si="2"/>
        <v>23.287124527472358</v>
      </c>
      <c r="M17" s="32">
        <f t="shared" si="2"/>
        <v>20.858397866754657</v>
      </c>
      <c r="N17" s="32">
        <f t="shared" si="2"/>
        <v>18.941835456185515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40</v>
      </c>
      <c r="B19" s="67"/>
      <c r="C19" s="26">
        <f>SUM(C20:C21)</f>
        <v>487.49060950874275</v>
      </c>
      <c r="D19" s="26">
        <f t="shared" ref="D19:N19" si="3">SUM(D20:D21)</f>
        <v>486.04595652727721</v>
      </c>
      <c r="E19" s="26">
        <f t="shared" si="3"/>
        <v>485.32927337364731</v>
      </c>
      <c r="F19" s="26">
        <f t="shared" si="3"/>
        <v>488.62829702821205</v>
      </c>
      <c r="G19" s="26">
        <f t="shared" si="3"/>
        <v>491.72436673225286</v>
      </c>
      <c r="H19" s="26">
        <f t="shared" si="3"/>
        <v>492.56521487491523</v>
      </c>
      <c r="I19" s="26">
        <f t="shared" si="3"/>
        <v>489.29312968518173</v>
      </c>
      <c r="J19" s="26">
        <f t="shared" si="3"/>
        <v>488.50772637413615</v>
      </c>
      <c r="K19" s="26">
        <f t="shared" si="3"/>
        <v>487.74103624000418</v>
      </c>
      <c r="L19" s="26">
        <f t="shared" si="3"/>
        <v>487.24236342792051</v>
      </c>
      <c r="M19" s="26">
        <f t="shared" si="3"/>
        <v>486.4977889330105</v>
      </c>
      <c r="N19" s="26">
        <f t="shared" si="3"/>
        <v>486.92659705930333</v>
      </c>
    </row>
    <row r="20" spans="1:14" x14ac:dyDescent="0.25">
      <c r="A20" s="64" t="s">
        <v>41</v>
      </c>
      <c r="B20" s="64"/>
      <c r="C20" s="22">
        <v>243.82222307552198</v>
      </c>
      <c r="D20" s="22">
        <v>242.28657560659843</v>
      </c>
      <c r="E20" s="22">
        <v>243.1711688804198</v>
      </c>
      <c r="F20" s="22">
        <v>245.32979488987917</v>
      </c>
      <c r="G20" s="22">
        <v>247.48368420962908</v>
      </c>
      <c r="H20" s="22">
        <v>248.71816486926468</v>
      </c>
      <c r="I20" s="22">
        <v>246.83939728433293</v>
      </c>
      <c r="J20" s="22">
        <v>246.3771482643611</v>
      </c>
      <c r="K20" s="22">
        <v>246.51923850966679</v>
      </c>
      <c r="L20" s="22">
        <v>246.5257743688849</v>
      </c>
      <c r="M20" s="22">
        <v>245.95619760392856</v>
      </c>
      <c r="N20" s="22">
        <v>246.15462538836422</v>
      </c>
    </row>
    <row r="21" spans="1:14" x14ac:dyDescent="0.25">
      <c r="A21" s="27" t="s">
        <v>42</v>
      </c>
      <c r="B21" s="27"/>
      <c r="C21" s="29">
        <v>243.6683864332208</v>
      </c>
      <c r="D21" s="29">
        <v>243.75938092067881</v>
      </c>
      <c r="E21" s="29">
        <v>242.15810449322748</v>
      </c>
      <c r="F21" s="29">
        <v>243.29850213833291</v>
      </c>
      <c r="G21" s="29">
        <v>244.24068252262381</v>
      </c>
      <c r="H21" s="29">
        <v>243.84705000565052</v>
      </c>
      <c r="I21" s="29">
        <v>242.45373240084879</v>
      </c>
      <c r="J21" s="29">
        <v>242.13057810977509</v>
      </c>
      <c r="K21" s="29">
        <v>241.22179773033739</v>
      </c>
      <c r="L21" s="29">
        <v>240.71658905903558</v>
      </c>
      <c r="M21" s="29">
        <v>240.54159132908191</v>
      </c>
      <c r="N21" s="29">
        <v>240.77197167093911</v>
      </c>
    </row>
    <row r="22" spans="1:14" x14ac:dyDescent="0.25">
      <c r="A22" s="67" t="s">
        <v>45</v>
      </c>
      <c r="B22" s="67"/>
      <c r="C22" s="26">
        <f>SUM(C23:C24)</f>
        <v>570.53005218799126</v>
      </c>
      <c r="D22" s="26">
        <f t="shared" ref="D22:N22" si="4">SUM(D23:D24)</f>
        <v>571.33302407268752</v>
      </c>
      <c r="E22" s="26">
        <f t="shared" si="4"/>
        <v>572.04594511714151</v>
      </c>
      <c r="F22" s="26">
        <f t="shared" si="4"/>
        <v>567.10837970006537</v>
      </c>
      <c r="G22" s="26">
        <f t="shared" si="4"/>
        <v>563.40068952847696</v>
      </c>
      <c r="H22" s="26">
        <f t="shared" si="4"/>
        <v>562.77330778347289</v>
      </c>
      <c r="I22" s="26">
        <f t="shared" si="4"/>
        <v>565.5366646629343</v>
      </c>
      <c r="J22" s="26">
        <f t="shared" si="4"/>
        <v>567.56999603836152</v>
      </c>
      <c r="K22" s="26">
        <f t="shared" si="4"/>
        <v>567.73617033160599</v>
      </c>
      <c r="L22" s="26">
        <f t="shared" si="4"/>
        <v>567.94546794038433</v>
      </c>
      <c r="M22" s="26">
        <f t="shared" si="4"/>
        <v>568.61785064245646</v>
      </c>
      <c r="N22" s="26">
        <f t="shared" si="4"/>
        <v>568.93988874233446</v>
      </c>
    </row>
    <row r="23" spans="1:14" x14ac:dyDescent="0.25">
      <c r="A23" s="64" t="s">
        <v>43</v>
      </c>
      <c r="B23" s="64"/>
      <c r="C23" s="23">
        <v>284.89842331187299</v>
      </c>
      <c r="D23" s="22">
        <v>286.66136645680871</v>
      </c>
      <c r="E23" s="22">
        <v>285.44052992448707</v>
      </c>
      <c r="F23" s="22">
        <v>282.37658894863523</v>
      </c>
      <c r="G23" s="22">
        <v>280.1478657321407</v>
      </c>
      <c r="H23" s="22">
        <v>278.5618453082173</v>
      </c>
      <c r="I23" s="22">
        <v>280.10656636500602</v>
      </c>
      <c r="J23" s="22">
        <v>281.40307783397668</v>
      </c>
      <c r="K23" s="22">
        <v>280.79448921899086</v>
      </c>
      <c r="L23" s="22">
        <v>280.53891148077821</v>
      </c>
      <c r="M23" s="22">
        <v>281.12054172826146</v>
      </c>
      <c r="N23" s="22">
        <v>281.38582743777721</v>
      </c>
    </row>
    <row r="24" spans="1:14" x14ac:dyDescent="0.25">
      <c r="A24" s="10" t="s">
        <v>44</v>
      </c>
      <c r="B24" s="10"/>
      <c r="C24" s="23">
        <v>285.63162887611821</v>
      </c>
      <c r="D24" s="23">
        <v>284.67165761587881</v>
      </c>
      <c r="E24" s="23">
        <v>286.60541519265445</v>
      </c>
      <c r="F24" s="23">
        <v>284.7317907514302</v>
      </c>
      <c r="G24" s="23">
        <v>283.2528237963362</v>
      </c>
      <c r="H24" s="23">
        <v>284.21146247525559</v>
      </c>
      <c r="I24" s="23">
        <v>285.43009829792834</v>
      </c>
      <c r="J24" s="23">
        <v>286.1669182043849</v>
      </c>
      <c r="K24" s="23">
        <v>286.94168111261507</v>
      </c>
      <c r="L24" s="23">
        <v>287.40655645960612</v>
      </c>
      <c r="M24" s="23">
        <v>287.497308914195</v>
      </c>
      <c r="N24" s="23">
        <v>287.55406130455725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12</v>
      </c>
      <c r="B26" s="66"/>
      <c r="C26" s="32">
        <f>C19-C22</f>
        <v>-83.039442679248509</v>
      </c>
      <c r="D26" s="32">
        <f t="shared" ref="D26:N26" si="5">D19-D22</f>
        <v>-85.287067545410309</v>
      </c>
      <c r="E26" s="32">
        <f t="shared" si="5"/>
        <v>-86.716671743494203</v>
      </c>
      <c r="F26" s="32">
        <f t="shared" si="5"/>
        <v>-78.480082671853324</v>
      </c>
      <c r="G26" s="32">
        <f t="shared" si="5"/>
        <v>-71.676322796224099</v>
      </c>
      <c r="H26" s="32">
        <f t="shared" si="5"/>
        <v>-70.20809290855766</v>
      </c>
      <c r="I26" s="32">
        <f t="shared" si="5"/>
        <v>-76.243534977752574</v>
      </c>
      <c r="J26" s="32">
        <f t="shared" si="5"/>
        <v>-79.062269664225369</v>
      </c>
      <c r="K26" s="32">
        <f t="shared" si="5"/>
        <v>-79.995134091601813</v>
      </c>
      <c r="L26" s="32">
        <f t="shared" si="5"/>
        <v>-80.703104512463824</v>
      </c>
      <c r="M26" s="32">
        <f t="shared" si="5"/>
        <v>-82.120061709445963</v>
      </c>
      <c r="N26" s="32">
        <f t="shared" si="5"/>
        <v>-82.013291683031127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29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13</v>
      </c>
      <c r="B30" s="66"/>
      <c r="C30" s="32">
        <f>C17+C26+C28</f>
        <v>-14.647244882401196</v>
      </c>
      <c r="D30" s="32">
        <f t="shared" ref="D30:N30" si="6">D17+D26+D28</f>
        <v>-24.721301868551592</v>
      </c>
      <c r="E30" s="32">
        <f t="shared" si="6"/>
        <v>-34.150532332939633</v>
      </c>
      <c r="F30" s="32">
        <f t="shared" si="6"/>
        <v>-32.084023914596187</v>
      </c>
      <c r="G30" s="32">
        <f t="shared" si="6"/>
        <v>-31.287242837137157</v>
      </c>
      <c r="H30" s="32">
        <f t="shared" si="6"/>
        <v>-34.73421319286318</v>
      </c>
      <c r="I30" s="32">
        <f t="shared" si="6"/>
        <v>-44.238351476260846</v>
      </c>
      <c r="J30" s="32">
        <f t="shared" si="6"/>
        <v>-50.893480038294229</v>
      </c>
      <c r="K30" s="32">
        <f t="shared" si="6"/>
        <v>-54.004423094861295</v>
      </c>
      <c r="L30" s="32">
        <f t="shared" si="6"/>
        <v>-57.415979984991466</v>
      </c>
      <c r="M30" s="32">
        <f t="shared" si="6"/>
        <v>-61.261663842691306</v>
      </c>
      <c r="N30" s="32">
        <f t="shared" si="6"/>
        <v>-63.071456226845612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14</v>
      </c>
      <c r="B32" s="63"/>
      <c r="C32" s="21">
        <v>13034.352755117599</v>
      </c>
      <c r="D32" s="21">
        <v>13009.631453249047</v>
      </c>
      <c r="E32" s="21">
        <v>12975.480920916109</v>
      </c>
      <c r="F32" s="21">
        <v>12943.396897001512</v>
      </c>
      <c r="G32" s="21">
        <v>12912.109654164376</v>
      </c>
      <c r="H32" s="21">
        <v>12877.375440971511</v>
      </c>
      <c r="I32" s="21">
        <v>12833.137089495249</v>
      </c>
      <c r="J32" s="21">
        <v>12782.243609456955</v>
      </c>
      <c r="K32" s="21">
        <v>12728.239186362092</v>
      </c>
      <c r="L32" s="21">
        <v>12670.823206377103</v>
      </c>
      <c r="M32" s="21">
        <v>12609.561542534411</v>
      </c>
      <c r="N32" s="21">
        <v>12546.490086307564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15</v>
      </c>
      <c r="B34" s="38"/>
      <c r="C34" s="39">
        <f>(C32/C8)-1</f>
        <v>-1.1224802576749182E-3</v>
      </c>
      <c r="D34" s="39">
        <f t="shared" ref="D34:N34" si="7">(D32/D8)-1</f>
        <v>-1.8966267319139307E-3</v>
      </c>
      <c r="E34" s="39">
        <f t="shared" si="7"/>
        <v>-2.6250191987113869E-3</v>
      </c>
      <c r="F34" s="39">
        <f t="shared" si="7"/>
        <v>-2.4726654919493551E-3</v>
      </c>
      <c r="G34" s="39">
        <f t="shared" si="7"/>
        <v>-2.4172358374009439E-3</v>
      </c>
      <c r="H34" s="39">
        <f t="shared" si="7"/>
        <v>-2.6900494282638965E-3</v>
      </c>
      <c r="I34" s="39">
        <f t="shared" si="7"/>
        <v>-3.4353546403183E-3</v>
      </c>
      <c r="J34" s="39">
        <f t="shared" si="7"/>
        <v>-3.9657863609945387E-3</v>
      </c>
      <c r="K34" s="39">
        <f t="shared" si="7"/>
        <v>-4.2249564900255221E-3</v>
      </c>
      <c r="L34" s="39">
        <f t="shared" si="7"/>
        <v>-4.5109130292356747E-3</v>
      </c>
      <c r="M34" s="39">
        <f t="shared" si="7"/>
        <v>-4.8348605962601487E-3</v>
      </c>
      <c r="N34" s="39">
        <f t="shared" si="7"/>
        <v>-5.0018754430196655E-3</v>
      </c>
    </row>
    <row r="35" spans="1:14" ht="15.75" thickBot="1" x14ac:dyDescent="0.3">
      <c r="A35" s="40" t="s">
        <v>16</v>
      </c>
      <c r="B35" s="41"/>
      <c r="C35" s="42">
        <f>(C32/$C$8)-1</f>
        <v>-1.1224802576749182E-3</v>
      </c>
      <c r="D35" s="42">
        <f t="shared" ref="D35:N35" si="8">(D32/$C$8)-1</f>
        <v>-3.0169780635261878E-3</v>
      </c>
      <c r="E35" s="42">
        <f t="shared" si="8"/>
        <v>-5.6340776368987155E-3</v>
      </c>
      <c r="F35" s="42">
        <f t="shared" si="8"/>
        <v>-8.0928119394964027E-3</v>
      </c>
      <c r="G35" s="42">
        <f t="shared" si="8"/>
        <v>-1.0490485541851724E-2</v>
      </c>
      <c r="H35" s="42">
        <f t="shared" si="8"/>
        <v>-1.3152315045481533E-2</v>
      </c>
      <c r="I35" s="42">
        <f t="shared" si="8"/>
        <v>-1.6542486819277391E-2</v>
      </c>
      <c r="J35" s="42">
        <f t="shared" si="8"/>
        <v>-2.0442669211667153E-2</v>
      </c>
      <c r="K35" s="42">
        <f t="shared" si="8"/>
        <v>-2.4581256313733424E-2</v>
      </c>
      <c r="L35" s="42">
        <f t="shared" si="8"/>
        <v>-2.8981285433588577E-2</v>
      </c>
      <c r="M35" s="42">
        <f t="shared" si="8"/>
        <v>-3.3676025554876921E-2</v>
      </c>
      <c r="N35" s="42">
        <f t="shared" si="8"/>
        <v>-3.8509457712655126E-2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30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17</v>
      </c>
      <c r="D39" s="36" t="s">
        <v>18</v>
      </c>
      <c r="E39" s="36" t="s">
        <v>19</v>
      </c>
      <c r="F39" s="36" t="s">
        <v>20</v>
      </c>
      <c r="G39" s="36" t="s">
        <v>21</v>
      </c>
      <c r="H39" s="36" t="s">
        <v>22</v>
      </c>
      <c r="I39" s="36" t="s">
        <v>23</v>
      </c>
      <c r="J39" s="36" t="s">
        <v>24</v>
      </c>
      <c r="K39" s="36" t="s">
        <v>25</v>
      </c>
      <c r="L39" s="36" t="s">
        <v>26</v>
      </c>
      <c r="M39" s="36" t="s">
        <v>27</v>
      </c>
      <c r="N39" s="36" t="s">
        <v>28</v>
      </c>
    </row>
    <row r="41" spans="1:14" x14ac:dyDescent="0.25">
      <c r="A41" s="46" t="s">
        <v>31</v>
      </c>
      <c r="B41" s="46"/>
      <c r="C41" s="47">
        <v>1.8196277283998992</v>
      </c>
      <c r="D41" s="47">
        <v>1.8342780710616247</v>
      </c>
      <c r="E41" s="47">
        <v>1.8248293719899591</v>
      </c>
      <c r="F41" s="47">
        <v>1.817334571889524</v>
      </c>
      <c r="G41" s="47">
        <v>1.8151871469664163</v>
      </c>
      <c r="H41" s="47">
        <v>1.8204757706981096</v>
      </c>
      <c r="I41" s="47">
        <v>1.8265716351439447</v>
      </c>
      <c r="J41" s="47">
        <v>1.8365565267882069</v>
      </c>
      <c r="K41" s="47">
        <v>1.8436309157761424</v>
      </c>
      <c r="L41" s="47">
        <v>1.8453875125360437</v>
      </c>
      <c r="M41" s="47">
        <v>1.8544043171902203</v>
      </c>
      <c r="N41" s="47">
        <v>1.8640075494517065</v>
      </c>
    </row>
    <row r="43" spans="1:14" x14ac:dyDescent="0.25">
      <c r="A43" s="48" t="s">
        <v>32</v>
      </c>
      <c r="B43" s="48"/>
      <c r="C43" s="49">
        <v>75.543271974585736</v>
      </c>
      <c r="D43" s="49">
        <v>77.036398518963452</v>
      </c>
      <c r="E43" s="49">
        <v>77.324451612717567</v>
      </c>
      <c r="F43" s="49">
        <v>76.507468431032521</v>
      </c>
      <c r="G43" s="49">
        <v>75.990144352205363</v>
      </c>
      <c r="H43" s="49">
        <v>75.640321529648432</v>
      </c>
      <c r="I43" s="49">
        <v>74.734668315619118</v>
      </c>
      <c r="J43" s="49">
        <v>74.712861086127731</v>
      </c>
      <c r="K43" s="49">
        <v>73.775503580864765</v>
      </c>
      <c r="L43" s="49">
        <v>73.241025333866276</v>
      </c>
      <c r="M43" s="49">
        <v>73.266692576374993</v>
      </c>
      <c r="N43" s="49">
        <v>73.429843225335773</v>
      </c>
    </row>
    <row r="44" spans="1:14" x14ac:dyDescent="0.25">
      <c r="A44" s="19" t="s">
        <v>48</v>
      </c>
      <c r="B44" s="19"/>
      <c r="C44" s="50">
        <v>76.31210446144803</v>
      </c>
      <c r="D44" s="50">
        <v>77.036398518963466</v>
      </c>
      <c r="E44" s="50">
        <v>77.192373950252815</v>
      </c>
      <c r="F44" s="50">
        <v>76.259797001531496</v>
      </c>
      <c r="G44" s="50">
        <v>75.634341474685257</v>
      </c>
      <c r="H44" s="50">
        <v>75.166635801620487</v>
      </c>
      <c r="I44" s="50">
        <v>74.148561841387107</v>
      </c>
      <c r="J44" s="50">
        <v>74.025980628707913</v>
      </c>
      <c r="K44" s="50">
        <v>73.000459427508815</v>
      </c>
      <c r="L44" s="50">
        <v>72.395330430913745</v>
      </c>
      <c r="M44" s="50">
        <v>72.338381925146223</v>
      </c>
      <c r="N44" s="50">
        <v>72.42060990790128</v>
      </c>
    </row>
    <row r="45" spans="1:14" x14ac:dyDescent="0.25">
      <c r="A45" s="51" t="s">
        <v>49</v>
      </c>
      <c r="B45" s="51"/>
      <c r="C45" s="52">
        <v>74.639206955408085</v>
      </c>
      <c r="D45" s="52">
        <v>77.036398518963466</v>
      </c>
      <c r="E45" s="52">
        <v>77.479123030763446</v>
      </c>
      <c r="F45" s="52">
        <v>76.799781773272755</v>
      </c>
      <c r="G45" s="52">
        <v>76.410641478430563</v>
      </c>
      <c r="H45" s="52">
        <v>76.200113004978803</v>
      </c>
      <c r="I45" s="52">
        <v>75.42317312897778</v>
      </c>
      <c r="J45" s="52">
        <v>75.518317845115675</v>
      </c>
      <c r="K45" s="52">
        <v>74.680469894901421</v>
      </c>
      <c r="L45" s="52">
        <v>74.222977961480467</v>
      </c>
      <c r="M45" s="52">
        <v>74.339785430007865</v>
      </c>
      <c r="N45" s="52">
        <v>74.591751477401175</v>
      </c>
    </row>
    <row r="47" spans="1:14" x14ac:dyDescent="0.25">
      <c r="A47" s="48" t="s">
        <v>33</v>
      </c>
      <c r="B47" s="48"/>
      <c r="C47" s="49">
        <v>82.837655179587202</v>
      </c>
      <c r="D47" s="49">
        <v>82.582716092023503</v>
      </c>
      <c r="E47" s="49">
        <v>82.537504077162737</v>
      </c>
      <c r="F47" s="49">
        <v>82.650326256827128</v>
      </c>
      <c r="G47" s="49">
        <v>82.715938282053756</v>
      </c>
      <c r="H47" s="49">
        <v>82.754398007488035</v>
      </c>
      <c r="I47" s="49">
        <v>82.895587367816375</v>
      </c>
      <c r="J47" s="49">
        <v>82.888379089477041</v>
      </c>
      <c r="K47" s="49">
        <v>83.02896263491067</v>
      </c>
      <c r="L47" s="49">
        <v>83.114593794331768</v>
      </c>
      <c r="M47" s="49">
        <v>83.109302699015302</v>
      </c>
      <c r="N47" s="49">
        <v>83.085124798863362</v>
      </c>
    </row>
    <row r="48" spans="1:14" x14ac:dyDescent="0.25">
      <c r="A48" s="19" t="s">
        <v>46</v>
      </c>
      <c r="B48" s="19"/>
      <c r="C48" s="50">
        <v>80.881264596921511</v>
      </c>
      <c r="D48" s="50">
        <v>80.756547869364553</v>
      </c>
      <c r="E48" s="50">
        <v>80.726576955813385</v>
      </c>
      <c r="F48" s="50">
        <v>80.877951437160405</v>
      </c>
      <c r="G48" s="50">
        <v>80.979711148015809</v>
      </c>
      <c r="H48" s="50">
        <v>81.051995981818067</v>
      </c>
      <c r="I48" s="50">
        <v>81.214280489172381</v>
      </c>
      <c r="J48" s="50">
        <v>81.228705271341681</v>
      </c>
      <c r="K48" s="50">
        <v>81.396043284926193</v>
      </c>
      <c r="L48" s="50">
        <v>81.499066945856896</v>
      </c>
      <c r="M48" s="50">
        <v>81.506976964341661</v>
      </c>
      <c r="N48" s="50">
        <v>81.48994477015448</v>
      </c>
    </row>
    <row r="49" spans="1:14" x14ac:dyDescent="0.25">
      <c r="A49" s="51" t="s">
        <v>47</v>
      </c>
      <c r="B49" s="51"/>
      <c r="C49" s="52">
        <v>84.700543589358304</v>
      </c>
      <c r="D49" s="52">
        <v>84.330872443311748</v>
      </c>
      <c r="E49" s="52">
        <v>84.259903415333937</v>
      </c>
      <c r="F49" s="52">
        <v>84.353292721373194</v>
      </c>
      <c r="G49" s="52">
        <v>84.407690205406269</v>
      </c>
      <c r="H49" s="52">
        <v>84.434173005242059</v>
      </c>
      <c r="I49" s="52">
        <v>84.545240938015652</v>
      </c>
      <c r="J49" s="52">
        <v>84.529687996712525</v>
      </c>
      <c r="K49" s="52">
        <v>84.65086960555729</v>
      </c>
      <c r="L49" s="52">
        <v>84.718991979365853</v>
      </c>
      <c r="M49" s="52">
        <v>84.699719946603054</v>
      </c>
      <c r="N49" s="52">
        <v>84.662793062252362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50</v>
      </c>
    </row>
    <row r="53" spans="1:14" x14ac:dyDescent="0.25">
      <c r="A53" s="54" t="s">
        <v>51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E141C-EC66-4C79-811A-454B5E974E2F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9</v>
      </c>
      <c r="B1" s="60"/>
      <c r="C1" s="60"/>
      <c r="D1" s="60"/>
      <c r="E1" s="60"/>
    </row>
    <row r="2" spans="1:14" x14ac:dyDescent="0.25">
      <c r="A2" s="61" t="s">
        <v>96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8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36" t="s">
        <v>26</v>
      </c>
      <c r="M6" s="36" t="s">
        <v>27</v>
      </c>
      <c r="N6" s="36" t="s">
        <v>28</v>
      </c>
    </row>
    <row r="7" spans="1:14" ht="15.75" thickBot="1" x14ac:dyDescent="0.3"/>
    <row r="8" spans="1:14" ht="16.5" thickTop="1" thickBot="1" x14ac:dyDescent="0.3">
      <c r="A8" s="63" t="s">
        <v>10</v>
      </c>
      <c r="B8" s="63"/>
      <c r="C8" s="21">
        <v>13696</v>
      </c>
      <c r="D8" s="21">
        <v>13706.386733407606</v>
      </c>
      <c r="E8" s="21">
        <v>13709.740640685341</v>
      </c>
      <c r="F8" s="21">
        <v>13705.180137326903</v>
      </c>
      <c r="G8" s="21">
        <v>13704.601781355852</v>
      </c>
      <c r="H8" s="21">
        <v>13706.427770705761</v>
      </c>
      <c r="I8" s="21">
        <v>13704.959831864235</v>
      </c>
      <c r="J8" s="21">
        <v>13694.324491352811</v>
      </c>
      <c r="K8" s="21">
        <v>13676.136040906062</v>
      </c>
      <c r="L8" s="21">
        <v>13653.798172118839</v>
      </c>
      <c r="M8" s="21">
        <v>13626.013770769472</v>
      </c>
      <c r="N8" s="21">
        <v>13591.167192114852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34</v>
      </c>
      <c r="B10" s="25"/>
      <c r="C10" s="26">
        <f>SUM(C11:C12)</f>
        <v>135.99923458191682</v>
      </c>
      <c r="D10" s="26">
        <f t="shared" ref="D10:N10" si="0">SUM(D11:D12)</f>
        <v>137.0321607354218</v>
      </c>
      <c r="E10" s="26">
        <f t="shared" si="0"/>
        <v>135.76195205255007</v>
      </c>
      <c r="F10" s="26">
        <f t="shared" si="0"/>
        <v>134.10119391423007</v>
      </c>
      <c r="G10" s="26">
        <f t="shared" si="0"/>
        <v>132.52946177568396</v>
      </c>
      <c r="H10" s="26">
        <f t="shared" si="0"/>
        <v>131.24440112497311</v>
      </c>
      <c r="I10" s="26">
        <f t="shared" si="0"/>
        <v>129.78926985465674</v>
      </c>
      <c r="J10" s="26">
        <f t="shared" si="0"/>
        <v>128.26601893024539</v>
      </c>
      <c r="K10" s="26">
        <f t="shared" si="0"/>
        <v>126.34165641619141</v>
      </c>
      <c r="L10" s="26">
        <f t="shared" si="0"/>
        <v>123.95753715938763</v>
      </c>
      <c r="M10" s="26">
        <f t="shared" si="0"/>
        <v>122.13138753135347</v>
      </c>
      <c r="N10" s="26">
        <f t="shared" si="0"/>
        <v>120.20286434525481</v>
      </c>
    </row>
    <row r="11" spans="1:14" x14ac:dyDescent="0.25">
      <c r="A11" s="20" t="s">
        <v>35</v>
      </c>
      <c r="B11" s="18"/>
      <c r="C11" s="22">
        <v>69.775825617856739</v>
      </c>
      <c r="D11" s="22">
        <v>70.241591884139112</v>
      </c>
      <c r="E11" s="22">
        <v>69.553444344482045</v>
      </c>
      <c r="F11" s="22">
        <v>68.932998057927676</v>
      </c>
      <c r="G11" s="22">
        <v>67.824211989709823</v>
      </c>
      <c r="H11" s="22">
        <v>67.20092230817589</v>
      </c>
      <c r="I11" s="22">
        <v>66.567985707082215</v>
      </c>
      <c r="J11" s="22">
        <v>65.714939743073558</v>
      </c>
      <c r="K11" s="22">
        <v>64.737896333632037</v>
      </c>
      <c r="L11" s="22">
        <v>63.530145224487143</v>
      </c>
      <c r="M11" s="22">
        <v>62.501052340787489</v>
      </c>
      <c r="N11" s="22">
        <v>61.444758885095069</v>
      </c>
    </row>
    <row r="12" spans="1:14" x14ac:dyDescent="0.25">
      <c r="A12" s="27" t="s">
        <v>36</v>
      </c>
      <c r="B12" s="28"/>
      <c r="C12" s="29">
        <v>66.223408964060084</v>
      </c>
      <c r="D12" s="29">
        <v>66.790568851282686</v>
      </c>
      <c r="E12" s="29">
        <v>66.208507708068026</v>
      </c>
      <c r="F12" s="29">
        <v>65.16819585630239</v>
      </c>
      <c r="G12" s="29">
        <v>64.705249785974132</v>
      </c>
      <c r="H12" s="29">
        <v>64.043478816797219</v>
      </c>
      <c r="I12" s="29">
        <v>63.221284147574522</v>
      </c>
      <c r="J12" s="29">
        <v>62.551079187171837</v>
      </c>
      <c r="K12" s="29">
        <v>61.603760082559376</v>
      </c>
      <c r="L12" s="29">
        <v>60.427391934900484</v>
      </c>
      <c r="M12" s="29">
        <v>59.63033519056598</v>
      </c>
      <c r="N12" s="29">
        <v>58.75810546015974</v>
      </c>
    </row>
    <row r="13" spans="1:14" x14ac:dyDescent="0.25">
      <c r="A13" s="33" t="s">
        <v>37</v>
      </c>
      <c r="B13" s="18"/>
      <c r="C13" s="26">
        <f>SUM(C14:C15)</f>
        <v>123.8315722753581</v>
      </c>
      <c r="D13" s="26">
        <f t="shared" ref="D13:N13" si="1">SUM(D14:D15)</f>
        <v>130.52895698278513</v>
      </c>
      <c r="E13" s="26">
        <f t="shared" si="1"/>
        <v>134.52092607546604</v>
      </c>
      <c r="F13" s="26">
        <f t="shared" si="1"/>
        <v>136.87029589458001</v>
      </c>
      <c r="G13" s="26">
        <f t="shared" si="1"/>
        <v>139.43522810102542</v>
      </c>
      <c r="H13" s="26">
        <f t="shared" si="1"/>
        <v>141.73174962574379</v>
      </c>
      <c r="I13" s="26">
        <f t="shared" si="1"/>
        <v>143.51569303417619</v>
      </c>
      <c r="J13" s="26">
        <f t="shared" si="1"/>
        <v>146.94378806589006</v>
      </c>
      <c r="K13" s="26">
        <f t="shared" si="1"/>
        <v>148.24072189008083</v>
      </c>
      <c r="L13" s="26">
        <f t="shared" si="1"/>
        <v>150.14889360809161</v>
      </c>
      <c r="M13" s="26">
        <f t="shared" si="1"/>
        <v>153.38036945477685</v>
      </c>
      <c r="N13" s="26">
        <f t="shared" si="1"/>
        <v>156.8321506601238</v>
      </c>
    </row>
    <row r="14" spans="1:14" x14ac:dyDescent="0.25">
      <c r="A14" s="20" t="s">
        <v>38</v>
      </c>
      <c r="B14" s="18"/>
      <c r="C14" s="22">
        <v>61.774356264981591</v>
      </c>
      <c r="D14" s="22">
        <v>64.593293231390234</v>
      </c>
      <c r="E14" s="22">
        <v>66.653441513129849</v>
      </c>
      <c r="F14" s="22">
        <v>68.094071386301337</v>
      </c>
      <c r="G14" s="22">
        <v>69.482021964151045</v>
      </c>
      <c r="H14" s="22">
        <v>70.781619478432702</v>
      </c>
      <c r="I14" s="22">
        <v>71.811645306432865</v>
      </c>
      <c r="J14" s="22">
        <v>73.529072889162848</v>
      </c>
      <c r="K14" s="22">
        <v>74.171477343869668</v>
      </c>
      <c r="L14" s="22">
        <v>75.283382932597803</v>
      </c>
      <c r="M14" s="22">
        <v>76.897554953734939</v>
      </c>
      <c r="N14" s="22">
        <v>78.615294786246466</v>
      </c>
    </row>
    <row r="15" spans="1:14" x14ac:dyDescent="0.25">
      <c r="A15" s="10" t="s">
        <v>39</v>
      </c>
      <c r="B15" s="12"/>
      <c r="C15" s="23">
        <v>62.057216010376507</v>
      </c>
      <c r="D15" s="23">
        <v>65.935663751394912</v>
      </c>
      <c r="E15" s="23">
        <v>67.867484562336188</v>
      </c>
      <c r="F15" s="23">
        <v>68.776224508278659</v>
      </c>
      <c r="G15" s="23">
        <v>69.953206136874385</v>
      </c>
      <c r="H15" s="23">
        <v>70.950130147311086</v>
      </c>
      <c r="I15" s="23">
        <v>71.704047727743315</v>
      </c>
      <c r="J15" s="23">
        <v>73.414715176727213</v>
      </c>
      <c r="K15" s="23">
        <v>74.069244546211166</v>
      </c>
      <c r="L15" s="23">
        <v>74.865510675493823</v>
      </c>
      <c r="M15" s="23">
        <v>76.482814501041915</v>
      </c>
      <c r="N15" s="23">
        <v>78.216855873877336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11</v>
      </c>
      <c r="B17" s="15"/>
      <c r="C17" s="32">
        <f>C10-C13</f>
        <v>12.167662306558725</v>
      </c>
      <c r="D17" s="32">
        <f t="shared" ref="D17:N17" si="2">D10-D13</f>
        <v>6.5032037526366651</v>
      </c>
      <c r="E17" s="32">
        <f t="shared" si="2"/>
        <v>1.2410259770840355</v>
      </c>
      <c r="F17" s="32">
        <f t="shared" si="2"/>
        <v>-2.7691019803499444</v>
      </c>
      <c r="G17" s="32">
        <f t="shared" si="2"/>
        <v>-6.9057663253414603</v>
      </c>
      <c r="H17" s="32">
        <f t="shared" si="2"/>
        <v>-10.487348500770679</v>
      </c>
      <c r="I17" s="32">
        <f t="shared" si="2"/>
        <v>-13.726423179519458</v>
      </c>
      <c r="J17" s="32">
        <f t="shared" si="2"/>
        <v>-18.677769135644667</v>
      </c>
      <c r="K17" s="32">
        <f t="shared" si="2"/>
        <v>-21.899065473889422</v>
      </c>
      <c r="L17" s="32">
        <f t="shared" si="2"/>
        <v>-26.191356448703985</v>
      </c>
      <c r="M17" s="32">
        <f t="shared" si="2"/>
        <v>-31.248981923423386</v>
      </c>
      <c r="N17" s="32">
        <f t="shared" si="2"/>
        <v>-36.629286314868992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40</v>
      </c>
      <c r="B19" s="67"/>
      <c r="C19" s="26">
        <f>SUM(C20:C21)</f>
        <v>553.53365143654571</v>
      </c>
      <c r="D19" s="26">
        <f t="shared" ref="D19:N19" si="3">SUM(D20:D21)</f>
        <v>552.36098316869584</v>
      </c>
      <c r="E19" s="26">
        <f t="shared" si="3"/>
        <v>551.02809109633881</v>
      </c>
      <c r="F19" s="26">
        <f t="shared" si="3"/>
        <v>554.41490303381511</v>
      </c>
      <c r="G19" s="26">
        <f t="shared" si="3"/>
        <v>557.3643987588149</v>
      </c>
      <c r="H19" s="26">
        <f t="shared" si="3"/>
        <v>557.4732024991813</v>
      </c>
      <c r="I19" s="26">
        <f t="shared" si="3"/>
        <v>554.55534996337906</v>
      </c>
      <c r="J19" s="26">
        <f t="shared" si="3"/>
        <v>552.97701973087237</v>
      </c>
      <c r="K19" s="26">
        <f t="shared" si="3"/>
        <v>552.84822209764911</v>
      </c>
      <c r="L19" s="26">
        <f t="shared" si="3"/>
        <v>552.27153556657913</v>
      </c>
      <c r="M19" s="26">
        <f t="shared" si="3"/>
        <v>551.29317049352812</v>
      </c>
      <c r="N19" s="26">
        <f t="shared" si="3"/>
        <v>551.06733666437299</v>
      </c>
    </row>
    <row r="20" spans="1:14" x14ac:dyDescent="0.25">
      <c r="A20" s="64" t="s">
        <v>41</v>
      </c>
      <c r="B20" s="64"/>
      <c r="C20" s="22">
        <v>275.41221496657317</v>
      </c>
      <c r="D20" s="22">
        <v>273.35830205601343</v>
      </c>
      <c r="E20" s="22">
        <v>274.29693804791538</v>
      </c>
      <c r="F20" s="22">
        <v>276.82375383039511</v>
      </c>
      <c r="G20" s="22">
        <v>278.54082397485536</v>
      </c>
      <c r="H20" s="22">
        <v>279.70065265073708</v>
      </c>
      <c r="I20" s="22">
        <v>277.68210967416604</v>
      </c>
      <c r="J20" s="22">
        <v>276.74886326181854</v>
      </c>
      <c r="K20" s="22">
        <v>277.61621261385346</v>
      </c>
      <c r="L20" s="22">
        <v>277.52628488818118</v>
      </c>
      <c r="M20" s="22">
        <v>276.73167345503225</v>
      </c>
      <c r="N20" s="22">
        <v>276.71717611105839</v>
      </c>
    </row>
    <row r="21" spans="1:14" x14ac:dyDescent="0.25">
      <c r="A21" s="27" t="s">
        <v>42</v>
      </c>
      <c r="B21" s="27"/>
      <c r="C21" s="29">
        <v>278.12143646997254</v>
      </c>
      <c r="D21" s="29">
        <v>279.00268111268241</v>
      </c>
      <c r="E21" s="29">
        <v>276.73115304842338</v>
      </c>
      <c r="F21" s="29">
        <v>277.59114920342006</v>
      </c>
      <c r="G21" s="29">
        <v>278.82357478395954</v>
      </c>
      <c r="H21" s="29">
        <v>277.77254984844421</v>
      </c>
      <c r="I21" s="29">
        <v>276.87324028921307</v>
      </c>
      <c r="J21" s="29">
        <v>276.22815646905383</v>
      </c>
      <c r="K21" s="29">
        <v>275.23200948379571</v>
      </c>
      <c r="L21" s="29">
        <v>274.74525067839795</v>
      </c>
      <c r="M21" s="29">
        <v>274.56149703849593</v>
      </c>
      <c r="N21" s="29">
        <v>274.35016055331454</v>
      </c>
    </row>
    <row r="22" spans="1:14" x14ac:dyDescent="0.25">
      <c r="A22" s="67" t="s">
        <v>45</v>
      </c>
      <c r="B22" s="67"/>
      <c r="C22" s="26">
        <f>SUM(C23:C24)</f>
        <v>555.31458033549961</v>
      </c>
      <c r="D22" s="26">
        <f t="shared" ref="D22:N22" si="4">SUM(D23:D24)</f>
        <v>555.51027964359901</v>
      </c>
      <c r="E22" s="26">
        <f t="shared" si="4"/>
        <v>556.82962043185989</v>
      </c>
      <c r="F22" s="26">
        <f t="shared" si="4"/>
        <v>552.22415702451599</v>
      </c>
      <c r="G22" s="26">
        <f t="shared" si="4"/>
        <v>548.63264308356224</v>
      </c>
      <c r="H22" s="26">
        <f t="shared" si="4"/>
        <v>548.45379283993714</v>
      </c>
      <c r="I22" s="26">
        <f t="shared" si="4"/>
        <v>551.46426729528491</v>
      </c>
      <c r="J22" s="26">
        <f t="shared" si="4"/>
        <v>552.4877010419732</v>
      </c>
      <c r="K22" s="26">
        <f t="shared" si="4"/>
        <v>553.28702541098698</v>
      </c>
      <c r="L22" s="26">
        <f t="shared" si="4"/>
        <v>553.8645804672401</v>
      </c>
      <c r="M22" s="26">
        <f t="shared" si="4"/>
        <v>554.89076722472282</v>
      </c>
      <c r="N22" s="26">
        <f t="shared" si="4"/>
        <v>554.52967550720587</v>
      </c>
    </row>
    <row r="23" spans="1:14" x14ac:dyDescent="0.25">
      <c r="A23" s="64" t="s">
        <v>43</v>
      </c>
      <c r="B23" s="64"/>
      <c r="C23" s="23">
        <v>277.99589955835739</v>
      </c>
      <c r="D23" s="22">
        <v>278.90062950072974</v>
      </c>
      <c r="E23" s="22">
        <v>278.45221553873438</v>
      </c>
      <c r="F23" s="22">
        <v>275.39187724180397</v>
      </c>
      <c r="G23" s="22">
        <v>273.11472742921433</v>
      </c>
      <c r="H23" s="22">
        <v>271.93869126014414</v>
      </c>
      <c r="I23" s="22">
        <v>273.72727030819954</v>
      </c>
      <c r="J23" s="22">
        <v>274.24320214569383</v>
      </c>
      <c r="K23" s="22">
        <v>273.88139131254161</v>
      </c>
      <c r="L23" s="22">
        <v>274.27243179948357</v>
      </c>
      <c r="M23" s="22">
        <v>275.03701272946597</v>
      </c>
      <c r="N23" s="22">
        <v>274.7330480410468</v>
      </c>
    </row>
    <row r="24" spans="1:14" x14ac:dyDescent="0.25">
      <c r="A24" s="10" t="s">
        <v>44</v>
      </c>
      <c r="B24" s="10"/>
      <c r="C24" s="23">
        <v>277.31868077714216</v>
      </c>
      <c r="D24" s="23">
        <v>276.60965014286933</v>
      </c>
      <c r="E24" s="23">
        <v>278.37740489312557</v>
      </c>
      <c r="F24" s="23">
        <v>276.83227978271202</v>
      </c>
      <c r="G24" s="23">
        <v>275.51791565434792</v>
      </c>
      <c r="H24" s="23">
        <v>276.515101579793</v>
      </c>
      <c r="I24" s="23">
        <v>277.73699698708538</v>
      </c>
      <c r="J24" s="23">
        <v>278.24449889627942</v>
      </c>
      <c r="K24" s="23">
        <v>279.40563409844538</v>
      </c>
      <c r="L24" s="23">
        <v>279.59214866775659</v>
      </c>
      <c r="M24" s="23">
        <v>279.85375449525691</v>
      </c>
      <c r="N24" s="23">
        <v>279.79662746615901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12</v>
      </c>
      <c r="B26" s="66"/>
      <c r="C26" s="32">
        <f>C19-C22</f>
        <v>-1.7809288989539027</v>
      </c>
      <c r="D26" s="32">
        <f t="shared" ref="D26:N26" si="5">D19-D22</f>
        <v>-3.1492964749031671</v>
      </c>
      <c r="E26" s="32">
        <f t="shared" si="5"/>
        <v>-5.8015293355210815</v>
      </c>
      <c r="F26" s="32">
        <f t="shared" si="5"/>
        <v>2.1907460092991187</v>
      </c>
      <c r="G26" s="32">
        <f t="shared" si="5"/>
        <v>8.7317556752526571</v>
      </c>
      <c r="H26" s="32">
        <f t="shared" si="5"/>
        <v>9.019409659244161</v>
      </c>
      <c r="I26" s="32">
        <f t="shared" si="5"/>
        <v>3.0910826680941454</v>
      </c>
      <c r="J26" s="32">
        <f t="shared" si="5"/>
        <v>0.48931868889917496</v>
      </c>
      <c r="K26" s="32">
        <f t="shared" si="5"/>
        <v>-0.43880331333787126</v>
      </c>
      <c r="L26" s="32">
        <f t="shared" si="5"/>
        <v>-1.5930449006609706</v>
      </c>
      <c r="M26" s="32">
        <f t="shared" si="5"/>
        <v>-3.5975967311946988</v>
      </c>
      <c r="N26" s="32">
        <f t="shared" si="5"/>
        <v>-3.4623388428328781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29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13</v>
      </c>
      <c r="B30" s="66"/>
      <c r="C30" s="32">
        <f>C17+C26+C28</f>
        <v>10.386733407604822</v>
      </c>
      <c r="D30" s="32">
        <f t="shared" ref="D30:N30" si="6">D17+D26+D28</f>
        <v>3.3539072777334979</v>
      </c>
      <c r="E30" s="32">
        <f t="shared" si="6"/>
        <v>-4.560503358437046</v>
      </c>
      <c r="F30" s="32">
        <f t="shared" si="6"/>
        <v>-0.5783559710508257</v>
      </c>
      <c r="G30" s="32">
        <f t="shared" si="6"/>
        <v>1.8259893499111968</v>
      </c>
      <c r="H30" s="32">
        <f t="shared" si="6"/>
        <v>-1.467938841526518</v>
      </c>
      <c r="I30" s="32">
        <f t="shared" si="6"/>
        <v>-10.635340511425312</v>
      </c>
      <c r="J30" s="32">
        <f t="shared" si="6"/>
        <v>-18.188450446745492</v>
      </c>
      <c r="K30" s="32">
        <f t="shared" si="6"/>
        <v>-22.337868787227293</v>
      </c>
      <c r="L30" s="32">
        <f t="shared" si="6"/>
        <v>-27.784401349364956</v>
      </c>
      <c r="M30" s="32">
        <f t="shared" si="6"/>
        <v>-34.846578654618085</v>
      </c>
      <c r="N30" s="32">
        <f t="shared" si="6"/>
        <v>-40.09162515770187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14</v>
      </c>
      <c r="B32" s="63"/>
      <c r="C32" s="21">
        <v>13706.386733407606</v>
      </c>
      <c r="D32" s="21">
        <v>13709.740640685341</v>
      </c>
      <c r="E32" s="21">
        <v>13705.180137326903</v>
      </c>
      <c r="F32" s="21">
        <v>13704.601781355852</v>
      </c>
      <c r="G32" s="21">
        <v>13706.427770705761</v>
      </c>
      <c r="H32" s="21">
        <v>13704.959831864235</v>
      </c>
      <c r="I32" s="21">
        <v>13694.324491352811</v>
      </c>
      <c r="J32" s="21">
        <v>13676.136040906062</v>
      </c>
      <c r="K32" s="21">
        <v>13653.798172118839</v>
      </c>
      <c r="L32" s="21">
        <v>13626.013770769472</v>
      </c>
      <c r="M32" s="21">
        <v>13591.167192114852</v>
      </c>
      <c r="N32" s="21">
        <v>13551.07556695715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15</v>
      </c>
      <c r="B34" s="38"/>
      <c r="C34" s="39">
        <f>(C32/C8)-1</f>
        <v>7.5837714716753268E-4</v>
      </c>
      <c r="D34" s="39">
        <f t="shared" ref="D34:N34" si="7">(D32/D8)-1</f>
        <v>2.4469667629900549E-4</v>
      </c>
      <c r="E34" s="39">
        <f t="shared" si="7"/>
        <v>-3.3264694628165614E-4</v>
      </c>
      <c r="F34" s="39">
        <f t="shared" si="7"/>
        <v>-4.219980804742729E-5</v>
      </c>
      <c r="G34" s="39">
        <f t="shared" si="7"/>
        <v>1.3323913960006095E-4</v>
      </c>
      <c r="H34" s="39">
        <f t="shared" si="7"/>
        <v>-1.0709857200452699E-4</v>
      </c>
      <c r="I34" s="39">
        <f t="shared" si="7"/>
        <v>-7.7602128294440575E-4</v>
      </c>
      <c r="J34" s="39">
        <f t="shared" si="7"/>
        <v>-1.3281743439214067E-3</v>
      </c>
      <c r="K34" s="39">
        <f t="shared" si="7"/>
        <v>-1.6333464891259419E-3</v>
      </c>
      <c r="L34" s="39">
        <f t="shared" si="7"/>
        <v>-2.0349210526711126E-3</v>
      </c>
      <c r="M34" s="39">
        <f t="shared" si="7"/>
        <v>-2.5573567765925231E-3</v>
      </c>
      <c r="N34" s="39">
        <f t="shared" si="7"/>
        <v>-2.9498294437111383E-3</v>
      </c>
    </row>
    <row r="35" spans="1:14" ht="15.75" thickBot="1" x14ac:dyDescent="0.3">
      <c r="A35" s="40" t="s">
        <v>16</v>
      </c>
      <c r="B35" s="41"/>
      <c r="C35" s="42">
        <f>(C32/$C$8)-1</f>
        <v>7.5837714716753268E-4</v>
      </c>
      <c r="D35" s="42">
        <f t="shared" ref="D35:N35" si="8">(D32/$C$8)-1</f>
        <v>1.0032593958337888E-3</v>
      </c>
      <c r="E35" s="42">
        <f t="shared" si="8"/>
        <v>6.7027871837788133E-4</v>
      </c>
      <c r="F35" s="42">
        <f t="shared" si="8"/>
        <v>6.2805062469717399E-4</v>
      </c>
      <c r="G35" s="42">
        <f t="shared" si="8"/>
        <v>7.6137344522209105E-4</v>
      </c>
      <c r="H35" s="42">
        <f t="shared" si="8"/>
        <v>6.5419333120875223E-4</v>
      </c>
      <c r="I35" s="42">
        <f t="shared" si="8"/>
        <v>-1.2233561968377771E-4</v>
      </c>
      <c r="J35" s="42">
        <f t="shared" si="8"/>
        <v>-1.4503474805738215E-3</v>
      </c>
      <c r="K35" s="42">
        <f t="shared" si="8"/>
        <v>-3.0813250497343514E-3</v>
      </c>
      <c r="L35" s="42">
        <f t="shared" si="8"/>
        <v>-5.1099758491915948E-3</v>
      </c>
      <c r="M35" s="42">
        <f t="shared" si="8"/>
        <v>-7.654264594417981E-3</v>
      </c>
      <c r="N35" s="42">
        <f t="shared" si="8"/>
        <v>-1.0581515263058616E-2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30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17</v>
      </c>
      <c r="D39" s="36" t="s">
        <v>18</v>
      </c>
      <c r="E39" s="36" t="s">
        <v>19</v>
      </c>
      <c r="F39" s="36" t="s">
        <v>20</v>
      </c>
      <c r="G39" s="36" t="s">
        <v>21</v>
      </c>
      <c r="H39" s="36" t="s">
        <v>22</v>
      </c>
      <c r="I39" s="36" t="s">
        <v>23</v>
      </c>
      <c r="J39" s="36" t="s">
        <v>24</v>
      </c>
      <c r="K39" s="36" t="s">
        <v>25</v>
      </c>
      <c r="L39" s="36" t="s">
        <v>26</v>
      </c>
      <c r="M39" s="36" t="s">
        <v>27</v>
      </c>
      <c r="N39" s="36" t="s">
        <v>28</v>
      </c>
    </row>
    <row r="41" spans="1:14" x14ac:dyDescent="0.25">
      <c r="A41" s="46" t="s">
        <v>31</v>
      </c>
      <c r="B41" s="46"/>
      <c r="C41" s="47">
        <v>1.7415141505841614</v>
      </c>
      <c r="D41" s="47">
        <v>1.756736892292091</v>
      </c>
      <c r="E41" s="47">
        <v>1.7480683340076704</v>
      </c>
      <c r="F41" s="47">
        <v>1.7412996045988141</v>
      </c>
      <c r="G41" s="47">
        <v>1.7398033383804663</v>
      </c>
      <c r="H41" s="47">
        <v>1.7440215693372638</v>
      </c>
      <c r="I41" s="47">
        <v>1.7498259391776836</v>
      </c>
      <c r="J41" s="47">
        <v>1.7591203229442929</v>
      </c>
      <c r="K41" s="47">
        <v>1.7659727846272</v>
      </c>
      <c r="L41" s="47">
        <v>1.7666836092104261</v>
      </c>
      <c r="M41" s="47">
        <v>1.7750779561601284</v>
      </c>
      <c r="N41" s="47">
        <v>1.7833671808839047</v>
      </c>
    </row>
    <row r="43" spans="1:14" x14ac:dyDescent="0.25">
      <c r="A43" s="48" t="s">
        <v>32</v>
      </c>
      <c r="B43" s="48"/>
      <c r="C43" s="49">
        <v>84.141322725574582</v>
      </c>
      <c r="D43" s="49">
        <v>85.925213732690025</v>
      </c>
      <c r="E43" s="49">
        <v>86.290385506474649</v>
      </c>
      <c r="F43" s="49">
        <v>85.425749187085287</v>
      </c>
      <c r="G43" s="49">
        <v>84.878660373017752</v>
      </c>
      <c r="H43" s="49">
        <v>84.532558232331652</v>
      </c>
      <c r="I43" s="49">
        <v>83.577501452465839</v>
      </c>
      <c r="J43" s="49">
        <v>83.591538034777244</v>
      </c>
      <c r="K43" s="49">
        <v>82.573699505965649</v>
      </c>
      <c r="L43" s="49">
        <v>81.97536936659786</v>
      </c>
      <c r="M43" s="49">
        <v>82.032637974878483</v>
      </c>
      <c r="N43" s="49">
        <v>82.236955696261163</v>
      </c>
    </row>
    <row r="44" spans="1:14" x14ac:dyDescent="0.25">
      <c r="A44" s="19" t="s">
        <v>48</v>
      </c>
      <c r="B44" s="19"/>
      <c r="C44" s="50">
        <v>85.127713573482723</v>
      </c>
      <c r="D44" s="50">
        <v>85.925213732690025</v>
      </c>
      <c r="E44" s="50">
        <v>86.103751646795047</v>
      </c>
      <c r="F44" s="50">
        <v>85.074918427536915</v>
      </c>
      <c r="G44" s="50">
        <v>84.378496055417571</v>
      </c>
      <c r="H44" s="50">
        <v>83.876026118303159</v>
      </c>
      <c r="I44" s="50">
        <v>82.798425407046778</v>
      </c>
      <c r="J44" s="50">
        <v>82.703908211796005</v>
      </c>
      <c r="K44" s="50">
        <v>81.591268190213313</v>
      </c>
      <c r="L44" s="50">
        <v>80.913921023043628</v>
      </c>
      <c r="M44" s="50">
        <v>80.866865580991387</v>
      </c>
      <c r="N44" s="50">
        <v>80.99007223557021</v>
      </c>
    </row>
    <row r="45" spans="1:14" x14ac:dyDescent="0.25">
      <c r="A45" s="51" t="s">
        <v>49</v>
      </c>
      <c r="B45" s="51"/>
      <c r="C45" s="52">
        <v>83.181871957808085</v>
      </c>
      <c r="D45" s="52">
        <v>85.92521373269004</v>
      </c>
      <c r="E45" s="52">
        <v>86.474469953410448</v>
      </c>
      <c r="F45" s="52">
        <v>85.775962533541659</v>
      </c>
      <c r="G45" s="52">
        <v>85.381360296058119</v>
      </c>
      <c r="H45" s="52">
        <v>85.197852952726961</v>
      </c>
      <c r="I45" s="52">
        <v>84.372580502228374</v>
      </c>
      <c r="J45" s="52">
        <v>84.499855766005865</v>
      </c>
      <c r="K45" s="52">
        <v>83.581483845092237</v>
      </c>
      <c r="L45" s="52">
        <v>83.071199996617963</v>
      </c>
      <c r="M45" s="52">
        <v>83.239115633308558</v>
      </c>
      <c r="N45" s="52">
        <v>83.529485533693219</v>
      </c>
    </row>
    <row r="47" spans="1:14" x14ac:dyDescent="0.25">
      <c r="A47" s="48" t="s">
        <v>33</v>
      </c>
      <c r="B47" s="48"/>
      <c r="C47" s="49">
        <v>81.551866132194817</v>
      </c>
      <c r="D47" s="49">
        <v>81.29122466805309</v>
      </c>
      <c r="E47" s="49">
        <v>81.240704369091176</v>
      </c>
      <c r="F47" s="49">
        <v>81.354453309253344</v>
      </c>
      <c r="G47" s="49">
        <v>81.433364629058246</v>
      </c>
      <c r="H47" s="49">
        <v>81.483280467636519</v>
      </c>
      <c r="I47" s="49">
        <v>81.619436498734061</v>
      </c>
      <c r="J47" s="49">
        <v>81.617635714751628</v>
      </c>
      <c r="K47" s="49">
        <v>81.761965210247254</v>
      </c>
      <c r="L47" s="49">
        <v>81.847269551187267</v>
      </c>
      <c r="M47" s="49">
        <v>81.842018174446679</v>
      </c>
      <c r="N47" s="49">
        <v>81.813914838391725</v>
      </c>
    </row>
    <row r="48" spans="1:14" x14ac:dyDescent="0.25">
      <c r="A48" s="19" t="s">
        <v>46</v>
      </c>
      <c r="B48" s="19"/>
      <c r="C48" s="50">
        <v>79.480753132344205</v>
      </c>
      <c r="D48" s="50">
        <v>79.358968515000299</v>
      </c>
      <c r="E48" s="50">
        <v>79.332043103359297</v>
      </c>
      <c r="F48" s="50">
        <v>79.486661580691774</v>
      </c>
      <c r="G48" s="50">
        <v>79.591697048484377</v>
      </c>
      <c r="H48" s="50">
        <v>79.667531885678684</v>
      </c>
      <c r="I48" s="50">
        <v>79.833398123759537</v>
      </c>
      <c r="J48" s="50">
        <v>79.850904787540586</v>
      </c>
      <c r="K48" s="50">
        <v>80.02149850403957</v>
      </c>
      <c r="L48" s="50">
        <v>80.127698898461475</v>
      </c>
      <c r="M48" s="50">
        <v>80.138459291956309</v>
      </c>
      <c r="N48" s="50">
        <v>80.124324241096176</v>
      </c>
    </row>
    <row r="49" spans="1:14" x14ac:dyDescent="0.25">
      <c r="A49" s="51" t="s">
        <v>47</v>
      </c>
      <c r="B49" s="51"/>
      <c r="C49" s="52">
        <v>83.46452803515615</v>
      </c>
      <c r="D49" s="52">
        <v>83.100651298893197</v>
      </c>
      <c r="E49" s="52">
        <v>83.033508593540645</v>
      </c>
      <c r="F49" s="52">
        <v>83.130046411882404</v>
      </c>
      <c r="G49" s="52">
        <v>83.187613126622864</v>
      </c>
      <c r="H49" s="52">
        <v>83.21794108830116</v>
      </c>
      <c r="I49" s="52">
        <v>83.332284946695438</v>
      </c>
      <c r="J49" s="52">
        <v>83.319941137009565</v>
      </c>
      <c r="K49" s="52">
        <v>83.443981586466421</v>
      </c>
      <c r="L49" s="52">
        <v>83.515065072060196</v>
      </c>
      <c r="M49" s="52">
        <v>83.499337449574</v>
      </c>
      <c r="N49" s="52">
        <v>83.465923074585419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50</v>
      </c>
    </row>
    <row r="53" spans="1:14" x14ac:dyDescent="0.25">
      <c r="A53" s="54" t="s">
        <v>51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28F83C-1DD6-49B9-AAF7-FA6A6FCBC839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4ea622ab-6d0b-4c8a-8736-27bd26b1fd54"/>
    <ds:schemaRef ds:uri="1543e12e-b41e-4b3f-8a83-41e12152c6a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6102E3F-4458-490C-8FB9-A28FE8DCD4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F26E4F-679C-4B66-919B-3E647A6934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Contents</vt:lpstr>
      <vt:lpstr>Area Codes</vt:lpstr>
      <vt:lpstr>Aberdeenshire</vt:lpstr>
      <vt:lpstr>AboyneUp</vt:lpstr>
      <vt:lpstr>Banchory</vt:lpstr>
      <vt:lpstr>Banffand</vt:lpstr>
      <vt:lpstr>CentralB</vt:lpstr>
      <vt:lpstr>EastGari</vt:lpstr>
      <vt:lpstr>Ellonand</vt:lpstr>
      <vt:lpstr>Fraserbu</vt:lpstr>
      <vt:lpstr>HuntlySt</vt:lpstr>
      <vt:lpstr>Inveruri</vt:lpstr>
      <vt:lpstr>Mearns</vt:lpstr>
      <vt:lpstr>MidForma</vt:lpstr>
      <vt:lpstr>NorthKin</vt:lpstr>
      <vt:lpstr>PeterNaR</vt:lpstr>
      <vt:lpstr>PeterSaC</vt:lpstr>
      <vt:lpstr>Stonehav</vt:lpstr>
      <vt:lpstr>Troup</vt:lpstr>
      <vt:lpstr>TurriffD</vt:lpstr>
      <vt:lpstr>WestGari</vt:lpstr>
      <vt:lpstr>Westhill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Connachan, Cara</dc:creator>
  <cp:lastModifiedBy>Nick Cassidy</cp:lastModifiedBy>
  <dcterms:created xsi:type="dcterms:W3CDTF">2020-07-15T14:42:44Z</dcterms:created>
  <dcterms:modified xsi:type="dcterms:W3CDTF">2020-08-13T15:01:25Z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