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2. Summary Tables/"/>
    </mc:Choice>
  </mc:AlternateContent>
  <xr:revisionPtr revIDLastSave="145" documentId="8_{FEF3B7BE-D84C-4FD0-BFC2-67B8F67ED6AF}" xr6:coauthVersionLast="45" xr6:coauthVersionMax="45" xr10:uidLastSave="{50E87460-8981-4272-B7E6-208B9DC07CF3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Angus" sheetId="3" r:id="rId3"/>
    <sheet name="ArbroEaL" sheetId="4" r:id="rId4"/>
    <sheet name="ArbrWLaF" sheetId="5" r:id="rId5"/>
    <sheet name="Brechina" sheetId="6" r:id="rId6"/>
    <sheet name="Carnoust" sheetId="7" r:id="rId7"/>
    <sheet name="Forfaran" sheetId="8" r:id="rId8"/>
    <sheet name="Kirriemu" sheetId="9" r:id="rId9"/>
    <sheet name="Monifiet" sheetId="10" r:id="rId10"/>
    <sheet name="Montrose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11" l="1"/>
  <c r="M35" i="11"/>
  <c r="L35" i="11"/>
  <c r="K35" i="11"/>
  <c r="J35" i="11"/>
  <c r="I35" i="11"/>
  <c r="H35" i="11"/>
  <c r="G35" i="11"/>
  <c r="F35" i="11"/>
  <c r="E35" i="11"/>
  <c r="D35" i="11"/>
  <c r="C35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N19" i="11"/>
  <c r="N26" i="11" s="1"/>
  <c r="M19" i="11"/>
  <c r="M26" i="11" s="1"/>
  <c r="L19" i="11"/>
  <c r="L26" i="11" s="1"/>
  <c r="K19" i="11"/>
  <c r="K26" i="11" s="1"/>
  <c r="J19" i="11"/>
  <c r="J26" i="11" s="1"/>
  <c r="I19" i="11"/>
  <c r="I26" i="11" s="1"/>
  <c r="H19" i="11"/>
  <c r="H26" i="11" s="1"/>
  <c r="G19" i="11"/>
  <c r="G26" i="11" s="1"/>
  <c r="F19" i="11"/>
  <c r="F26" i="11" s="1"/>
  <c r="E19" i="11"/>
  <c r="E26" i="11" s="1"/>
  <c r="D19" i="11"/>
  <c r="D26" i="11" s="1"/>
  <c r="C19" i="11"/>
  <c r="C26" i="11" s="1"/>
  <c r="N13" i="11"/>
  <c r="M13" i="11"/>
  <c r="L13" i="11"/>
  <c r="K13" i="11"/>
  <c r="J13" i="11"/>
  <c r="I13" i="11"/>
  <c r="H13" i="11"/>
  <c r="G13" i="11"/>
  <c r="F13" i="11"/>
  <c r="E13" i="11"/>
  <c r="D13" i="11"/>
  <c r="C13" i="11"/>
  <c r="N10" i="11"/>
  <c r="N17" i="11" s="1"/>
  <c r="N30" i="11" s="1"/>
  <c r="M10" i="11"/>
  <c r="M17" i="11" s="1"/>
  <c r="M30" i="11" s="1"/>
  <c r="L10" i="11"/>
  <c r="L17" i="11" s="1"/>
  <c r="L30" i="11" s="1"/>
  <c r="K10" i="11"/>
  <c r="K17" i="11" s="1"/>
  <c r="K30" i="11" s="1"/>
  <c r="J10" i="11"/>
  <c r="J17" i="11" s="1"/>
  <c r="J30" i="11" s="1"/>
  <c r="I10" i="11"/>
  <c r="I17" i="11" s="1"/>
  <c r="I30" i="11" s="1"/>
  <c r="H10" i="11"/>
  <c r="H17" i="11" s="1"/>
  <c r="H30" i="11" s="1"/>
  <c r="G10" i="11"/>
  <c r="G17" i="11" s="1"/>
  <c r="G30" i="11" s="1"/>
  <c r="F10" i="11"/>
  <c r="F17" i="11" s="1"/>
  <c r="F30" i="11" s="1"/>
  <c r="E10" i="11"/>
  <c r="E17" i="11" s="1"/>
  <c r="E30" i="11" s="1"/>
  <c r="D10" i="11"/>
  <c r="D17" i="11" s="1"/>
  <c r="D30" i="11" s="1"/>
  <c r="C10" i="11"/>
  <c r="C17" i="11" s="1"/>
  <c r="C30" i="11" s="1"/>
  <c r="N35" i="10"/>
  <c r="M35" i="10"/>
  <c r="L35" i="10"/>
  <c r="K35" i="10"/>
  <c r="J35" i="10"/>
  <c r="I35" i="10"/>
  <c r="H35" i="10"/>
  <c r="G35" i="10"/>
  <c r="F35" i="10"/>
  <c r="E35" i="10"/>
  <c r="D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N19" i="10"/>
  <c r="N26" i="10" s="1"/>
  <c r="M19" i="10"/>
  <c r="M26" i="10" s="1"/>
  <c r="L19" i="10"/>
  <c r="L26" i="10" s="1"/>
  <c r="K19" i="10"/>
  <c r="K26" i="10" s="1"/>
  <c r="J19" i="10"/>
  <c r="J26" i="10" s="1"/>
  <c r="I19" i="10"/>
  <c r="I26" i="10" s="1"/>
  <c r="H19" i="10"/>
  <c r="H26" i="10" s="1"/>
  <c r="G19" i="10"/>
  <c r="G26" i="10" s="1"/>
  <c r="F19" i="10"/>
  <c r="F26" i="10" s="1"/>
  <c r="E19" i="10"/>
  <c r="E26" i="10" s="1"/>
  <c r="D19" i="10"/>
  <c r="D26" i="10" s="1"/>
  <c r="C19" i="10"/>
  <c r="C26" i="10" s="1"/>
  <c r="N13" i="10"/>
  <c r="M13" i="10"/>
  <c r="L13" i="10"/>
  <c r="K13" i="10"/>
  <c r="J13" i="10"/>
  <c r="I13" i="10"/>
  <c r="H13" i="10"/>
  <c r="G13" i="10"/>
  <c r="F13" i="10"/>
  <c r="E13" i="10"/>
  <c r="D13" i="10"/>
  <c r="C13" i="10"/>
  <c r="N10" i="10"/>
  <c r="N17" i="10" s="1"/>
  <c r="N30" i="10" s="1"/>
  <c r="M10" i="10"/>
  <c r="M17" i="10" s="1"/>
  <c r="M30" i="10" s="1"/>
  <c r="L10" i="10"/>
  <c r="L17" i="10" s="1"/>
  <c r="L30" i="10" s="1"/>
  <c r="K10" i="10"/>
  <c r="K17" i="10" s="1"/>
  <c r="K30" i="10" s="1"/>
  <c r="J10" i="10"/>
  <c r="J17" i="10" s="1"/>
  <c r="J30" i="10" s="1"/>
  <c r="I10" i="10"/>
  <c r="I17" i="10" s="1"/>
  <c r="I30" i="10" s="1"/>
  <c r="H10" i="10"/>
  <c r="H17" i="10" s="1"/>
  <c r="H30" i="10" s="1"/>
  <c r="G10" i="10"/>
  <c r="G17" i="10" s="1"/>
  <c r="G30" i="10" s="1"/>
  <c r="F10" i="10"/>
  <c r="F17" i="10" s="1"/>
  <c r="F30" i="10" s="1"/>
  <c r="E10" i="10"/>
  <c r="E17" i="10" s="1"/>
  <c r="E30" i="10" s="1"/>
  <c r="D10" i="10"/>
  <c r="D17" i="10" s="1"/>
  <c r="D30" i="10" s="1"/>
  <c r="C10" i="10"/>
  <c r="C17" i="10" s="1"/>
  <c r="C30" i="10" s="1"/>
  <c r="N35" i="9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L26" i="9" s="1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L10" i="9"/>
  <c r="L17" i="9" s="1"/>
  <c r="L30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E30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D30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N26" i="7" s="1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E30" i="4" s="1"/>
  <c r="D10" i="4"/>
  <c r="D17" i="4" s="1"/>
  <c r="D30" i="4" s="1"/>
  <c r="C10" i="4"/>
  <c r="C17" i="4" s="1"/>
  <c r="C30" i="4" s="1"/>
  <c r="M17" i="9" l="1"/>
  <c r="M30" i="9" s="1"/>
  <c r="H17" i="4"/>
  <c r="H30" i="4" s="1"/>
  <c r="H30" i="7"/>
  <c r="L17" i="6"/>
  <c r="L30" i="6" s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M30" i="3" s="1"/>
  <c r="N10" i="3"/>
  <c r="N17" i="3" s="1"/>
  <c r="N30" i="3" s="1"/>
  <c r="C10" i="3"/>
  <c r="C17" i="3" s="1"/>
  <c r="C30" i="3" s="1"/>
  <c r="I30" i="3" l="1"/>
  <c r="E26" i="3"/>
  <c r="E30" i="3" s="1"/>
</calcChain>
</file>

<file path=xl/sharedStrings.xml><?xml version="1.0" encoding="utf-8"?>
<sst xmlns="http://schemas.openxmlformats.org/spreadsheetml/2006/main" count="559" uniqueCount="90">
  <si>
    <t>Dataset Title:</t>
  </si>
  <si>
    <t>Time Period of Dataset:</t>
  </si>
  <si>
    <t>Mid-year 2018-2030</t>
  </si>
  <si>
    <t>Geographic Coverage:</t>
  </si>
  <si>
    <t>Contents</t>
  </si>
  <si>
    <t>Area Codes</t>
  </si>
  <si>
    <t>Multi-Member Ward - Projection Geography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</si>
  <si>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</si>
  <si>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</si>
  <si>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</si>
  <si>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</si>
  <si>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</si>
  <si>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</si>
  <si>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</si>
  <si>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</si>
  <si>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</si>
  <si>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</si>
  <si>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</si>
  <si>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</si>
  <si>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</si>
  <si>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</si>
  <si>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</si>
  <si>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</si>
  <si>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</si>
  <si>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</si>
  <si>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</si>
  <si>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</si>
  <si>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</si>
  <si>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</si>
  <si>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</si>
  <si>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</si>
  <si>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</si>
  <si>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</si>
  <si>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</si>
  <si>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</si>
  <si>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</si>
  <si>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</si>
  <si>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</si>
  <si>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</si>
  <si>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</si>
  <si>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</si>
  <si>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</si>
  <si>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</si>
  <si>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</si>
  <si>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</si>
  <si>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</si>
  <si>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</si>
  <si>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</si>
  <si>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</si>
  <si>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</si>
  <si>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</si>
  <si>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</si>
  <si>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</si>
  <si>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</si>
  <si>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Angus Multi-Member Wards</t>
  </si>
  <si>
    <t>Arbroath East and Lunan</t>
  </si>
  <si>
    <t>ArbroEaL</t>
  </si>
  <si>
    <t>Arbroath West, Letham and Friockheim</t>
  </si>
  <si>
    <t>ArbrWLaF</t>
  </si>
  <si>
    <t>Brechin and Edzell</t>
  </si>
  <si>
    <t>Brechina</t>
  </si>
  <si>
    <t>Carnoustie and District</t>
  </si>
  <si>
    <t>Carnoust</t>
  </si>
  <si>
    <t>Forfar and District</t>
  </si>
  <si>
    <t>Forfaran</t>
  </si>
  <si>
    <t>Kirriemuir and Dean</t>
  </si>
  <si>
    <t>Kirriemu</t>
  </si>
  <si>
    <t>Monifieth and Sidlaw</t>
  </si>
  <si>
    <t>Monifiet</t>
  </si>
  <si>
    <t>Montrose and District</t>
  </si>
  <si>
    <t>Montrose</t>
  </si>
  <si>
    <t>Angus</t>
  </si>
  <si>
    <t>Summary table for Angus</t>
  </si>
  <si>
    <t>Summary table for Arbroath East and Lunan</t>
  </si>
  <si>
    <t>Summary table for Arbroath West, Letham and Friockheim</t>
  </si>
  <si>
    <t>Summary table for Brechin and Edzell</t>
  </si>
  <si>
    <t>Summary table for Carnoustie and District</t>
  </si>
  <si>
    <t>Summary table for Forfar and District</t>
  </si>
  <si>
    <t>Summary table for Kirriemuir and Dean</t>
  </si>
  <si>
    <t>Summary table for Monifieth and Sidlaw</t>
  </si>
  <si>
    <t>Summary table for Montrose and District</t>
  </si>
  <si>
    <t>2018-based principal population projection summary table - Angus</t>
  </si>
  <si>
    <t>2018-based principal population projection summary table - Arbroath East and Lunan</t>
  </si>
  <si>
    <t>2018-based principal population projection summary table - Arbroath West, Letham and Friockheim</t>
  </si>
  <si>
    <t>2018-based principal population projection summary table - Brechin and Edzell</t>
  </si>
  <si>
    <t>2018-based principal population projection summary table - Carnoustie and District</t>
  </si>
  <si>
    <t>2018-based principal population projection summary table - Forfar and District</t>
  </si>
  <si>
    <t>2018-based principal population projection summary table - Kirriemuir and Dean</t>
  </si>
  <si>
    <t>2018-based principal population projection summary table - Monifieth and Sidlaw</t>
  </si>
  <si>
    <t>2018-based principal population projection summary table - Montrose and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</si>
</sst>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28"/>
  <sheetViews>
    <sheetView tabSelected="1" workbookViewId="0">
      <selection activeCell="B5" sqref="B5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53</v>
      </c>
    </row>
    <row r="3" spans="1:4" ht="15.75" x14ac:dyDescent="0.25">
      <c r="A3" s="2" t="s">
        <v>0</v>
      </c>
      <c r="B3" s="1" t="s">
        <v>53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54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52</v>
      </c>
    </row>
    <row r="9" spans="1:4" x14ac:dyDescent="0.25">
      <c r="A9" s="1" t="s">
        <v>71</v>
      </c>
      <c r="D9" s="55" t="s">
        <v>81</v>
      </c>
    </row>
    <row r="10" spans="1:4" x14ac:dyDescent="0.25">
      <c r="A10" s="54" t="s">
        <v>55</v>
      </c>
      <c r="D10" s="55" t="s">
        <v>82</v>
      </c>
    </row>
    <row r="11" spans="1:4" x14ac:dyDescent="0.25">
      <c r="A11" s="54" t="s">
        <v>57</v>
      </c>
      <c r="D11" s="55" t="s">
        <v>83</v>
      </c>
    </row>
    <row r="12" spans="1:4" x14ac:dyDescent="0.25">
      <c r="A12" s="54" t="s">
        <v>59</v>
      </c>
      <c r="D12" s="55" t="s">
        <v>84</v>
      </c>
    </row>
    <row r="13" spans="1:4" x14ac:dyDescent="0.25">
      <c r="A13" s="54" t="s">
        <v>61</v>
      </c>
      <c r="D13" s="55" t="s">
        <v>85</v>
      </c>
    </row>
    <row r="14" spans="1:4" x14ac:dyDescent="0.25">
      <c r="A14" s="54" t="s">
        <v>63</v>
      </c>
      <c r="D14" s="55" t="s">
        <v>86</v>
      </c>
    </row>
    <row r="15" spans="1:4" x14ac:dyDescent="0.25">
      <c r="A15" s="54" t="s">
        <v>65</v>
      </c>
      <c r="D15" s="55" t="s">
        <v>87</v>
      </c>
    </row>
    <row r="16" spans="1:4" x14ac:dyDescent="0.25">
      <c r="A16" s="54" t="s">
        <v>67</v>
      </c>
      <c r="D16" s="55" t="s">
        <v>88</v>
      </c>
    </row>
    <row r="17" spans="1:4" x14ac:dyDescent="0.25">
      <c r="A17" s="54" t="s">
        <v>69</v>
      </c>
      <c r="D17" s="55" t="s">
        <v>89</v>
      </c>
    </row>
    <row r="18" spans="1:4" x14ac:dyDescent="0.25">
      <c r="A18" s="54"/>
      <c r="D18" s="55"/>
    </row>
    <row r="19" spans="1:4" x14ac:dyDescent="0.25">
      <c r="A19" s="54"/>
      <c r="D19" s="55"/>
    </row>
    <row r="20" spans="1:4" x14ac:dyDescent="0.25">
      <c r="A20" s="54"/>
      <c r="D20" s="55"/>
    </row>
    <row r="21" spans="1:4" x14ac:dyDescent="0.25">
      <c r="A21" s="54"/>
      <c r="D21" s="55"/>
    </row>
    <row r="22" spans="1:4" x14ac:dyDescent="0.25">
      <c r="A22" s="54"/>
      <c r="D22" s="55"/>
    </row>
    <row r="23" spans="1:4" x14ac:dyDescent="0.25">
      <c r="A23" s="54"/>
      <c r="D23" s="55"/>
    </row>
    <row r="24" spans="1:4" x14ac:dyDescent="0.25">
      <c r="A24" s="54"/>
      <c r="D24" s="55"/>
    </row>
    <row r="25" spans="1:4" x14ac:dyDescent="0.25">
      <c r="A25" s="54"/>
      <c r="D25" s="55"/>
    </row>
    <row r="26" spans="1:4" x14ac:dyDescent="0.25">
      <c r="A26" s="54"/>
      <c r="D26" s="55"/>
    </row>
    <row r="27" spans="1:4" x14ac:dyDescent="0.25">
      <c r="A27" s="54"/>
      <c r="D27" s="55"/>
    </row>
    <row r="28" spans="1:4" x14ac:dyDescent="0.25">
      <c r="A28" s="54"/>
      <c r="D28" s="55"/>
    </row>
  </sheetData>
  <hyperlinks>
    <hyperlink ref="D8" location="'Area Codes'!A1" display="List of tab names and full area names" xr:uid="{BE5125AB-85E8-4CB8-8948-AE6F703B5CC8}"/>
    <hyperlink ref="D9" location="Angus!A1" display="2018-based principal population projection summary table - Angus" xr:uid="{8C13A383-8A2F-4E4C-ADE7-42713AD6A7C8}"/>
    <hyperlink ref="D10:D22" location="'Aberdeen City'!A1" display="2018-based principal population projection summary table - Aberdeen City" xr:uid="{17A158A8-A0EB-40E8-8F57-8EE5E1B6227A}"/>
    <hyperlink ref="D10" location="ArbroEaL!A1" display="2018-based principal population projection summary table - Arbroath East and Lunan" xr:uid="{EBE67AB4-B547-4A5A-A4B1-0D8E956FFDCC}"/>
    <hyperlink ref="D11" location="ArbrWLaF!A1" display="2018-based principal population projection summary table - Arbroath West, Letham and Friockheim" xr:uid="{E1B18499-F634-4753-B982-D88ED63873AE}"/>
    <hyperlink ref="D12" location="Brechina!A1" display="2018-based principal population projection summary table - Brechin and Edzell" xr:uid="{C4B50ADF-354F-4822-88CB-2FB03FE9CA6E}"/>
    <hyperlink ref="D13" location="Carnoust!A1" display="2018-based principal population projection summary table - Carnoustie and District" xr:uid="{0F36F2A4-F883-4E29-A8DB-11A050E9D77B}"/>
    <hyperlink ref="D14" location="Forfaran!A1" display="2018-based principal population projection summary table - Forfar and District" xr:uid="{7EC15C19-EE2C-4ABB-B393-DADEBF6BF999}"/>
    <hyperlink ref="D15" location="Kirriemu!A1" display="2018-based principal population projection summary table - Kirriemuir and Dean" xr:uid="{F816666B-5353-4820-B77B-D590E3FDED93}"/>
    <hyperlink ref="D16" location="Monifiet!A1" display="2018-based principal population projection summary table - Monifieth and Sidlaw" xr:uid="{9602A636-BBF9-4DEE-B37C-99CBB204962B}"/>
    <hyperlink ref="D17" location="Montrose!A1" display="2018-based principal population projection summary table - Montrose and District" xr:uid="{FA6AE335-210B-43A8-955B-6E4061BBAA98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C6AB-7A3D-4023-A53D-5FE2AC7FE661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9</v>
      </c>
      <c r="B1" s="56"/>
      <c r="C1" s="56"/>
      <c r="D1" s="56"/>
      <c r="E1" s="56"/>
    </row>
    <row r="2" spans="1:14" x14ac:dyDescent="0.25">
      <c r="A2" s="57" t="s">
        <v>79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8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59" t="s">
        <v>10</v>
      </c>
      <c r="B8" s="59"/>
      <c r="C8" s="21">
        <v>16112</v>
      </c>
      <c r="D8" s="21">
        <v>16162.238694002011</v>
      </c>
      <c r="E8" s="21">
        <v>16195.243697782173</v>
      </c>
      <c r="F8" s="21">
        <v>16223.12205416623</v>
      </c>
      <c r="G8" s="21">
        <v>16253.761699410972</v>
      </c>
      <c r="H8" s="21">
        <v>16284.364846954448</v>
      </c>
      <c r="I8" s="21">
        <v>16311.841467046748</v>
      </c>
      <c r="J8" s="21">
        <v>16339.84988786147</v>
      </c>
      <c r="K8" s="21">
        <v>16365.681141779001</v>
      </c>
      <c r="L8" s="21">
        <v>16386.282483605512</v>
      </c>
      <c r="M8" s="21">
        <v>16408.101937792246</v>
      </c>
      <c r="N8" s="21">
        <v>16432.396625399106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34</v>
      </c>
      <c r="B10" s="25"/>
      <c r="C10" s="26">
        <f>SUM(C11:C12)</f>
        <v>119.72426417686863</v>
      </c>
      <c r="D10" s="26">
        <f t="shared" ref="D10:N10" si="0">SUM(D11:D12)</f>
        <v>121.85393246727475</v>
      </c>
      <c r="E10" s="26">
        <f t="shared" si="0"/>
        <v>122.07865340805893</v>
      </c>
      <c r="F10" s="26">
        <f t="shared" si="0"/>
        <v>123.08008028093955</v>
      </c>
      <c r="G10" s="26">
        <f t="shared" si="0"/>
        <v>123.99097258572336</v>
      </c>
      <c r="H10" s="26">
        <f t="shared" si="0"/>
        <v>125.18281352600992</v>
      </c>
      <c r="I10" s="26">
        <f t="shared" si="0"/>
        <v>126.47139414457075</v>
      </c>
      <c r="J10" s="26">
        <f t="shared" si="0"/>
        <v>127.71339799842688</v>
      </c>
      <c r="K10" s="26">
        <f t="shared" si="0"/>
        <v>127.57284271751111</v>
      </c>
      <c r="L10" s="26">
        <f t="shared" si="0"/>
        <v>128.28811167997159</v>
      </c>
      <c r="M10" s="26">
        <f t="shared" si="0"/>
        <v>128.45995110172177</v>
      </c>
      <c r="N10" s="26">
        <f t="shared" si="0"/>
        <v>128.6279960412275</v>
      </c>
    </row>
    <row r="11" spans="1:14" x14ac:dyDescent="0.25">
      <c r="A11" s="20" t="s">
        <v>35</v>
      </c>
      <c r="B11" s="18"/>
      <c r="C11" s="22">
        <v>61.313335290578173</v>
      </c>
      <c r="D11" s="22">
        <v>62.395085901917795</v>
      </c>
      <c r="E11" s="22">
        <v>62.401258942861773</v>
      </c>
      <c r="F11" s="22">
        <v>62.918737577425311</v>
      </c>
      <c r="G11" s="22">
        <v>63.13650751297569</v>
      </c>
      <c r="H11" s="22">
        <v>63.936769651462591</v>
      </c>
      <c r="I11" s="22">
        <v>64.853806004534235</v>
      </c>
      <c r="J11" s="22">
        <v>65.621418418843703</v>
      </c>
      <c r="K11" s="22">
        <v>65.567427953053794</v>
      </c>
      <c r="L11" s="22">
        <v>65.805818944648649</v>
      </c>
      <c r="M11" s="22">
        <v>65.835724939632399</v>
      </c>
      <c r="N11" s="22">
        <v>65.794027263765955</v>
      </c>
    </row>
    <row r="12" spans="1:14" x14ac:dyDescent="0.25">
      <c r="A12" s="27" t="s">
        <v>36</v>
      </c>
      <c r="B12" s="28"/>
      <c r="C12" s="29">
        <v>58.410928886290456</v>
      </c>
      <c r="D12" s="29">
        <v>59.45884656535695</v>
      </c>
      <c r="E12" s="29">
        <v>59.677394465197153</v>
      </c>
      <c r="F12" s="29">
        <v>60.161342703514244</v>
      </c>
      <c r="G12" s="29">
        <v>60.854465072747665</v>
      </c>
      <c r="H12" s="29">
        <v>61.246043874547333</v>
      </c>
      <c r="I12" s="29">
        <v>61.617588140036517</v>
      </c>
      <c r="J12" s="29">
        <v>62.091979579583182</v>
      </c>
      <c r="K12" s="29">
        <v>62.005414764457313</v>
      </c>
      <c r="L12" s="29">
        <v>62.482292735322943</v>
      </c>
      <c r="M12" s="29">
        <v>62.624226162089371</v>
      </c>
      <c r="N12" s="29">
        <v>62.83396877746155</v>
      </c>
    </row>
    <row r="13" spans="1:14" x14ac:dyDescent="0.25">
      <c r="A13" s="33" t="s">
        <v>37</v>
      </c>
      <c r="B13" s="18"/>
      <c r="C13" s="26">
        <f>SUM(C14:C15)</f>
        <v>180.54023809405837</v>
      </c>
      <c r="D13" s="26">
        <f t="shared" ref="D13:N13" si="1">SUM(D14:D15)</f>
        <v>194.27131755341645</v>
      </c>
      <c r="E13" s="26">
        <f t="shared" si="1"/>
        <v>197.23997460753878</v>
      </c>
      <c r="F13" s="26">
        <f t="shared" si="1"/>
        <v>198.40509992752141</v>
      </c>
      <c r="G13" s="26">
        <f t="shared" si="1"/>
        <v>199.31561347856189</v>
      </c>
      <c r="H13" s="26">
        <f t="shared" si="1"/>
        <v>202.84857976818859</v>
      </c>
      <c r="I13" s="26">
        <f t="shared" si="1"/>
        <v>207.2029208818864</v>
      </c>
      <c r="J13" s="26">
        <f t="shared" si="1"/>
        <v>208.73021875026191</v>
      </c>
      <c r="K13" s="26">
        <f t="shared" si="1"/>
        <v>211.92373861420867</v>
      </c>
      <c r="L13" s="26">
        <f t="shared" si="1"/>
        <v>213.42647989874547</v>
      </c>
      <c r="M13" s="26">
        <f t="shared" si="1"/>
        <v>212.38044153674332</v>
      </c>
      <c r="N13" s="26">
        <f t="shared" si="1"/>
        <v>218.81736085206006</v>
      </c>
    </row>
    <row r="14" spans="1:14" x14ac:dyDescent="0.25">
      <c r="A14" s="20" t="s">
        <v>38</v>
      </c>
      <c r="B14" s="18"/>
      <c r="C14" s="22">
        <v>83.831678795864832</v>
      </c>
      <c r="D14" s="22">
        <v>89.748439446994666</v>
      </c>
      <c r="E14" s="22">
        <v>91.604147062657134</v>
      </c>
      <c r="F14" s="22">
        <v>92.393945738521438</v>
      </c>
      <c r="G14" s="22">
        <v>93.211530364900554</v>
      </c>
      <c r="H14" s="22">
        <v>95.468124976398045</v>
      </c>
      <c r="I14" s="22">
        <v>97.799872005144664</v>
      </c>
      <c r="J14" s="22">
        <v>98.63658684891891</v>
      </c>
      <c r="K14" s="22">
        <v>100.26512577636937</v>
      </c>
      <c r="L14" s="22">
        <v>101.16813611138315</v>
      </c>
      <c r="M14" s="22">
        <v>100.96184750101357</v>
      </c>
      <c r="N14" s="22">
        <v>104.05750708205423</v>
      </c>
    </row>
    <row r="15" spans="1:14" x14ac:dyDescent="0.25">
      <c r="A15" s="10" t="s">
        <v>39</v>
      </c>
      <c r="B15" s="12"/>
      <c r="C15" s="23">
        <v>96.708559298193535</v>
      </c>
      <c r="D15" s="23">
        <v>104.52287810642179</v>
      </c>
      <c r="E15" s="23">
        <v>105.63582754488165</v>
      </c>
      <c r="F15" s="23">
        <v>106.01115418899997</v>
      </c>
      <c r="G15" s="23">
        <v>106.10408311366132</v>
      </c>
      <c r="H15" s="23">
        <v>107.38045479179056</v>
      </c>
      <c r="I15" s="23">
        <v>109.40304887674174</v>
      </c>
      <c r="J15" s="23">
        <v>110.093631901343</v>
      </c>
      <c r="K15" s="23">
        <v>111.65861283783929</v>
      </c>
      <c r="L15" s="23">
        <v>112.25834378736232</v>
      </c>
      <c r="M15" s="23">
        <v>111.41859403572974</v>
      </c>
      <c r="N15" s="23">
        <v>114.75985377000583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11</v>
      </c>
      <c r="B17" s="15"/>
      <c r="C17" s="32">
        <f>C10-C13</f>
        <v>-60.815973917189737</v>
      </c>
      <c r="D17" s="32">
        <f t="shared" ref="D17:N17" si="2">D10-D13</f>
        <v>-72.417385086141707</v>
      </c>
      <c r="E17" s="32">
        <f t="shared" si="2"/>
        <v>-75.161321199479858</v>
      </c>
      <c r="F17" s="32">
        <f t="shared" si="2"/>
        <v>-75.32501964658185</v>
      </c>
      <c r="G17" s="32">
        <f t="shared" si="2"/>
        <v>-75.324640892838531</v>
      </c>
      <c r="H17" s="32">
        <f t="shared" si="2"/>
        <v>-77.665766242178663</v>
      </c>
      <c r="I17" s="32">
        <f t="shared" si="2"/>
        <v>-80.731526737315647</v>
      </c>
      <c r="J17" s="32">
        <f t="shared" si="2"/>
        <v>-81.016820751835027</v>
      </c>
      <c r="K17" s="32">
        <f t="shared" si="2"/>
        <v>-84.350895896697565</v>
      </c>
      <c r="L17" s="32">
        <f t="shared" si="2"/>
        <v>-85.138368218773877</v>
      </c>
      <c r="M17" s="32">
        <f t="shared" si="2"/>
        <v>-83.920490435021549</v>
      </c>
      <c r="N17" s="32">
        <f t="shared" si="2"/>
        <v>-90.189364810832558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40</v>
      </c>
      <c r="B19" s="63"/>
      <c r="C19" s="26">
        <f>SUM(C20:C21)</f>
        <v>647.9025409401105</v>
      </c>
      <c r="D19" s="26">
        <f t="shared" ref="D19:N19" si="3">SUM(D20:D21)</f>
        <v>644.00057523732471</v>
      </c>
      <c r="E19" s="26">
        <f t="shared" si="3"/>
        <v>642.7931819513949</v>
      </c>
      <c r="F19" s="26">
        <f t="shared" si="3"/>
        <v>643.94801603362077</v>
      </c>
      <c r="G19" s="26">
        <f t="shared" si="3"/>
        <v>644.76348470221399</v>
      </c>
      <c r="H19" s="26">
        <f t="shared" si="3"/>
        <v>644.4985451391085</v>
      </c>
      <c r="I19" s="26">
        <f t="shared" si="3"/>
        <v>646.11602083881553</v>
      </c>
      <c r="J19" s="26">
        <f t="shared" si="3"/>
        <v>645.54860140279402</v>
      </c>
      <c r="K19" s="26">
        <f t="shared" si="3"/>
        <v>644.04607363434093</v>
      </c>
      <c r="L19" s="26">
        <f t="shared" si="3"/>
        <v>645.46312392589175</v>
      </c>
      <c r="M19" s="26">
        <f t="shared" si="3"/>
        <v>646.74856298716054</v>
      </c>
      <c r="N19" s="26">
        <f t="shared" si="3"/>
        <v>646.20129710540618</v>
      </c>
    </row>
    <row r="20" spans="1:14" x14ac:dyDescent="0.25">
      <c r="A20" s="60" t="s">
        <v>41</v>
      </c>
      <c r="B20" s="60"/>
      <c r="C20" s="22">
        <v>322.22034923800555</v>
      </c>
      <c r="D20" s="22">
        <v>319.0767727255822</v>
      </c>
      <c r="E20" s="22">
        <v>318.15033038301715</v>
      </c>
      <c r="F20" s="22">
        <v>319.00502018562372</v>
      </c>
      <c r="G20" s="22">
        <v>319.12042130576015</v>
      </c>
      <c r="H20" s="22">
        <v>319.51391598253923</v>
      </c>
      <c r="I20" s="22">
        <v>320.88599448982256</v>
      </c>
      <c r="J20" s="22">
        <v>320.48457248124907</v>
      </c>
      <c r="K20" s="22">
        <v>318.96938639705735</v>
      </c>
      <c r="L20" s="22">
        <v>320.67133697793531</v>
      </c>
      <c r="M20" s="22">
        <v>320.93753276559551</v>
      </c>
      <c r="N20" s="22">
        <v>320.36977184683946</v>
      </c>
    </row>
    <row r="21" spans="1:14" x14ac:dyDescent="0.25">
      <c r="A21" s="27" t="s">
        <v>42</v>
      </c>
      <c r="B21" s="27"/>
      <c r="C21" s="29">
        <v>325.68219170210494</v>
      </c>
      <c r="D21" s="29">
        <v>324.92380251174251</v>
      </c>
      <c r="E21" s="29">
        <v>324.64285156837769</v>
      </c>
      <c r="F21" s="29">
        <v>324.94299584799705</v>
      </c>
      <c r="G21" s="29">
        <v>325.64306339645384</v>
      </c>
      <c r="H21" s="29">
        <v>324.98462915656933</v>
      </c>
      <c r="I21" s="29">
        <v>325.23002634899291</v>
      </c>
      <c r="J21" s="29">
        <v>325.064028921545</v>
      </c>
      <c r="K21" s="29">
        <v>325.07668723728358</v>
      </c>
      <c r="L21" s="29">
        <v>324.7917869479565</v>
      </c>
      <c r="M21" s="29">
        <v>325.81103022156503</v>
      </c>
      <c r="N21" s="29">
        <v>325.83152525856678</v>
      </c>
    </row>
    <row r="22" spans="1:14" x14ac:dyDescent="0.25">
      <c r="A22" s="63" t="s">
        <v>45</v>
      </c>
      <c r="B22" s="63"/>
      <c r="C22" s="26">
        <f>SUM(C23:C24)</f>
        <v>536.84787302090706</v>
      </c>
      <c r="D22" s="26">
        <f t="shared" ref="D22:N22" si="4">SUM(D23:D24)</f>
        <v>538.57818637102673</v>
      </c>
      <c r="E22" s="26">
        <f t="shared" si="4"/>
        <v>539.75350436785743</v>
      </c>
      <c r="F22" s="26">
        <f t="shared" si="4"/>
        <v>537.9833511422944</v>
      </c>
      <c r="G22" s="26">
        <f t="shared" si="4"/>
        <v>538.83569626589997</v>
      </c>
      <c r="H22" s="26">
        <f t="shared" si="4"/>
        <v>539.35615880462763</v>
      </c>
      <c r="I22" s="26">
        <f t="shared" si="4"/>
        <v>537.37607328677871</v>
      </c>
      <c r="J22" s="26">
        <f t="shared" si="4"/>
        <v>538.70052673342911</v>
      </c>
      <c r="K22" s="26">
        <f t="shared" si="4"/>
        <v>539.09383591113283</v>
      </c>
      <c r="L22" s="26">
        <f t="shared" si="4"/>
        <v>538.50530152038368</v>
      </c>
      <c r="M22" s="26">
        <f t="shared" si="4"/>
        <v>538.53338494527998</v>
      </c>
      <c r="N22" s="26">
        <f t="shared" si="4"/>
        <v>537.49573964101478</v>
      </c>
    </row>
    <row r="23" spans="1:14" x14ac:dyDescent="0.25">
      <c r="A23" s="60" t="s">
        <v>43</v>
      </c>
      <c r="B23" s="60"/>
      <c r="C23" s="23">
        <v>266.64577835130763</v>
      </c>
      <c r="D23" s="22">
        <v>268.09167230195783</v>
      </c>
      <c r="E23" s="22">
        <v>269.28238612591184</v>
      </c>
      <c r="F23" s="22">
        <v>268.80115943905633</v>
      </c>
      <c r="G23" s="22">
        <v>269.78442062716005</v>
      </c>
      <c r="H23" s="22">
        <v>269.3534997971779</v>
      </c>
      <c r="I23" s="22">
        <v>268.53178946668646</v>
      </c>
      <c r="J23" s="22">
        <v>268.62562990021894</v>
      </c>
      <c r="K23" s="22">
        <v>268.98323755530384</v>
      </c>
      <c r="L23" s="22">
        <v>269.0129145838838</v>
      </c>
      <c r="M23" s="22">
        <v>268.4704100557654</v>
      </c>
      <c r="N23" s="22">
        <v>267.66063126710731</v>
      </c>
    </row>
    <row r="24" spans="1:14" x14ac:dyDescent="0.25">
      <c r="A24" s="10" t="s">
        <v>44</v>
      </c>
      <c r="B24" s="10"/>
      <c r="C24" s="23">
        <v>270.20209466959943</v>
      </c>
      <c r="D24" s="23">
        <v>270.48651406906896</v>
      </c>
      <c r="E24" s="23">
        <v>270.47111824194565</v>
      </c>
      <c r="F24" s="23">
        <v>269.182191703238</v>
      </c>
      <c r="G24" s="23">
        <v>269.05127563873987</v>
      </c>
      <c r="H24" s="23">
        <v>270.00265900744972</v>
      </c>
      <c r="I24" s="23">
        <v>268.84428382009224</v>
      </c>
      <c r="J24" s="23">
        <v>270.07489683321012</v>
      </c>
      <c r="K24" s="23">
        <v>270.11059835582904</v>
      </c>
      <c r="L24" s="23">
        <v>269.49238693649983</v>
      </c>
      <c r="M24" s="23">
        <v>270.06297488951452</v>
      </c>
      <c r="N24" s="23">
        <v>269.83510837390753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12</v>
      </c>
      <c r="B26" s="62"/>
      <c r="C26" s="32">
        <f>C19-C22</f>
        <v>111.05466791920344</v>
      </c>
      <c r="D26" s="32">
        <f t="shared" ref="D26:N26" si="5">D19-D22</f>
        <v>105.42238886629798</v>
      </c>
      <c r="E26" s="32">
        <f t="shared" si="5"/>
        <v>103.03967758353747</v>
      </c>
      <c r="F26" s="32">
        <f t="shared" si="5"/>
        <v>105.96466489132638</v>
      </c>
      <c r="G26" s="32">
        <f t="shared" si="5"/>
        <v>105.92778843631402</v>
      </c>
      <c r="H26" s="32">
        <f t="shared" si="5"/>
        <v>105.14238633448088</v>
      </c>
      <c r="I26" s="32">
        <f t="shared" si="5"/>
        <v>108.73994755203682</v>
      </c>
      <c r="J26" s="32">
        <f t="shared" si="5"/>
        <v>106.84807466936491</v>
      </c>
      <c r="K26" s="32">
        <f t="shared" si="5"/>
        <v>104.9522377232081</v>
      </c>
      <c r="L26" s="32">
        <f t="shared" si="5"/>
        <v>106.95782240550807</v>
      </c>
      <c r="M26" s="32">
        <f t="shared" si="5"/>
        <v>108.21517804188056</v>
      </c>
      <c r="N26" s="32">
        <f t="shared" si="5"/>
        <v>108.7055574643914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29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13</v>
      </c>
      <c r="B30" s="62"/>
      <c r="C30" s="32">
        <f>C17+C26+C28</f>
        <v>50.238694002013702</v>
      </c>
      <c r="D30" s="32">
        <f t="shared" ref="D30:N30" si="6">D17+D26+D28</f>
        <v>33.005003780156272</v>
      </c>
      <c r="E30" s="32">
        <f t="shared" si="6"/>
        <v>27.878356384057611</v>
      </c>
      <c r="F30" s="32">
        <f t="shared" si="6"/>
        <v>30.639645244744528</v>
      </c>
      <c r="G30" s="32">
        <f t="shared" si="6"/>
        <v>30.603147543475487</v>
      </c>
      <c r="H30" s="32">
        <f t="shared" si="6"/>
        <v>27.476620092302213</v>
      </c>
      <c r="I30" s="32">
        <f t="shared" si="6"/>
        <v>28.008420814721177</v>
      </c>
      <c r="J30" s="32">
        <f t="shared" si="6"/>
        <v>25.831253917529878</v>
      </c>
      <c r="K30" s="32">
        <f t="shared" si="6"/>
        <v>20.601341826510534</v>
      </c>
      <c r="L30" s="32">
        <f t="shared" si="6"/>
        <v>21.819454186734191</v>
      </c>
      <c r="M30" s="32">
        <f t="shared" si="6"/>
        <v>24.294687606859014</v>
      </c>
      <c r="N30" s="32">
        <f t="shared" si="6"/>
        <v>18.516192653558846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14</v>
      </c>
      <c r="B32" s="59"/>
      <c r="C32" s="21">
        <v>16162.238694002011</v>
      </c>
      <c r="D32" s="21">
        <v>16195.243697782173</v>
      </c>
      <c r="E32" s="21">
        <v>16223.12205416623</v>
      </c>
      <c r="F32" s="21">
        <v>16253.761699410972</v>
      </c>
      <c r="G32" s="21">
        <v>16284.364846954448</v>
      </c>
      <c r="H32" s="21">
        <v>16311.841467046748</v>
      </c>
      <c r="I32" s="21">
        <v>16339.84988786147</v>
      </c>
      <c r="J32" s="21">
        <v>16365.681141779001</v>
      </c>
      <c r="K32" s="21">
        <v>16386.282483605512</v>
      </c>
      <c r="L32" s="21">
        <v>16408.101937792246</v>
      </c>
      <c r="M32" s="21">
        <v>16432.396625399106</v>
      </c>
      <c r="N32" s="21">
        <v>16450.912818052664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3.11809173299471E-3</v>
      </c>
      <c r="D34" s="39">
        <f t="shared" ref="D34:N34" si="7">(D32/D8)-1</f>
        <v>2.0421059486275261E-3</v>
      </c>
      <c r="E34" s="39">
        <f t="shared" si="7"/>
        <v>1.7213915952296599E-3</v>
      </c>
      <c r="F34" s="39">
        <f t="shared" si="7"/>
        <v>1.8886404936386825E-3</v>
      </c>
      <c r="G34" s="39">
        <f t="shared" si="7"/>
        <v>1.8828347621575592E-3</v>
      </c>
      <c r="H34" s="39">
        <f t="shared" si="7"/>
        <v>1.6873006930595569E-3</v>
      </c>
      <c r="I34" s="39">
        <f t="shared" si="7"/>
        <v>1.7170606317689074E-3</v>
      </c>
      <c r="J34" s="39">
        <f t="shared" si="7"/>
        <v>1.5808746160344E-3</v>
      </c>
      <c r="K34" s="39">
        <f t="shared" si="7"/>
        <v>1.258813589733121E-3</v>
      </c>
      <c r="L34" s="39">
        <f t="shared" si="7"/>
        <v>1.3315682924766037E-3</v>
      </c>
      <c r="M34" s="39">
        <f t="shared" si="7"/>
        <v>1.4806519181174149E-3</v>
      </c>
      <c r="N34" s="39">
        <f t="shared" si="7"/>
        <v>1.1268102319863527E-3</v>
      </c>
    </row>
    <row r="35" spans="1:14" ht="15.75" thickBot="1" x14ac:dyDescent="0.3">
      <c r="A35" s="40" t="s">
        <v>16</v>
      </c>
      <c r="B35" s="41"/>
      <c r="C35" s="42">
        <f>(C32/$C$8)-1</f>
        <v>3.11809173299471E-3</v>
      </c>
      <c r="D35" s="42">
        <f t="shared" ref="D35:N35" si="8">(D32/$C$8)-1</f>
        <v>5.1665651552987857E-3</v>
      </c>
      <c r="E35" s="42">
        <f t="shared" si="8"/>
        <v>6.8968504323627666E-3</v>
      </c>
      <c r="F35" s="42">
        <f t="shared" si="8"/>
        <v>8.7985165970068113E-3</v>
      </c>
      <c r="G35" s="42">
        <f t="shared" si="8"/>
        <v>1.06979175120685E-2</v>
      </c>
      <c r="H35" s="42">
        <f t="shared" si="8"/>
        <v>1.2403268808760526E-2</v>
      </c>
      <c r="I35" s="42">
        <f t="shared" si="8"/>
        <v>1.4141626605106206E-2</v>
      </c>
      <c r="J35" s="42">
        <f t="shared" si="8"/>
        <v>1.5744857359669906E-2</v>
      </c>
      <c r="K35" s="42">
        <f t="shared" si="8"/>
        <v>1.7023490789815687E-2</v>
      </c>
      <c r="L35" s="42">
        <f t="shared" si="8"/>
        <v>1.8377727022855339E-2</v>
      </c>
      <c r="M35" s="42">
        <f t="shared" si="8"/>
        <v>1.9885589957739924E-2</v>
      </c>
      <c r="N35" s="42">
        <f t="shared" si="8"/>
        <v>2.1034807475959871E-2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1.6102633986845063</v>
      </c>
      <c r="D41" s="47">
        <v>1.6194551402487889</v>
      </c>
      <c r="E41" s="47">
        <v>1.6054604137463524</v>
      </c>
      <c r="F41" s="47">
        <v>1.6029374997891355</v>
      </c>
      <c r="G41" s="47">
        <v>1.6031447696202707</v>
      </c>
      <c r="H41" s="47">
        <v>1.6086920156512425</v>
      </c>
      <c r="I41" s="47">
        <v>1.6174892261981562</v>
      </c>
      <c r="J41" s="47">
        <v>1.6289900456397584</v>
      </c>
      <c r="K41" s="47">
        <v>1.6270329304916198</v>
      </c>
      <c r="L41" s="47">
        <v>1.6384736925112506</v>
      </c>
      <c r="M41" s="47">
        <v>1.6452733594261251</v>
      </c>
      <c r="N41" s="47">
        <v>1.6550786846988004</v>
      </c>
    </row>
    <row r="43" spans="1:14" x14ac:dyDescent="0.25">
      <c r="A43" s="48" t="s">
        <v>32</v>
      </c>
      <c r="B43" s="48"/>
      <c r="C43" s="49">
        <v>76.797893114121365</v>
      </c>
      <c r="D43" s="49">
        <v>80.233474198022662</v>
      </c>
      <c r="E43" s="49">
        <v>79.673670456599794</v>
      </c>
      <c r="F43" s="49">
        <v>78.07342321987656</v>
      </c>
      <c r="G43" s="49">
        <v>76.597916039874718</v>
      </c>
      <c r="H43" s="49">
        <v>76.542475714934625</v>
      </c>
      <c r="I43" s="49">
        <v>76.521626619847964</v>
      </c>
      <c r="J43" s="49">
        <v>75.486356539237747</v>
      </c>
      <c r="K43" s="49">
        <v>75.117147689435853</v>
      </c>
      <c r="L43" s="49">
        <v>74.437213400833713</v>
      </c>
      <c r="M43" s="49">
        <v>72.764707851772755</v>
      </c>
      <c r="N43" s="49">
        <v>73.553725849816033</v>
      </c>
    </row>
    <row r="44" spans="1:14" x14ac:dyDescent="0.25">
      <c r="A44" s="19" t="s">
        <v>48</v>
      </c>
      <c r="B44" s="19"/>
      <c r="C44" s="50">
        <v>77.782159783892908</v>
      </c>
      <c r="D44" s="50">
        <v>80.233474198022634</v>
      </c>
      <c r="E44" s="50">
        <v>79.475135052966664</v>
      </c>
      <c r="F44" s="50">
        <v>77.704260937298301</v>
      </c>
      <c r="G44" s="50">
        <v>76.079189321142096</v>
      </c>
      <c r="H44" s="50">
        <v>75.865025051197051</v>
      </c>
      <c r="I44" s="50">
        <v>75.70341462144043</v>
      </c>
      <c r="J44" s="50">
        <v>74.562103146904548</v>
      </c>
      <c r="K44" s="50">
        <v>74.086759350377335</v>
      </c>
      <c r="L44" s="50">
        <v>73.318986290079707</v>
      </c>
      <c r="M44" s="50">
        <v>71.577538955259257</v>
      </c>
      <c r="N44" s="50">
        <v>72.265570596492708</v>
      </c>
    </row>
    <row r="45" spans="1:14" x14ac:dyDescent="0.25">
      <c r="A45" s="51" t="s">
        <v>49</v>
      </c>
      <c r="B45" s="51"/>
      <c r="C45" s="52">
        <v>75.964619941298537</v>
      </c>
      <c r="D45" s="52">
        <v>80.233474198022648</v>
      </c>
      <c r="E45" s="52">
        <v>79.84663903864454</v>
      </c>
      <c r="F45" s="52">
        <v>78.398039008835482</v>
      </c>
      <c r="G45" s="52">
        <v>77.059484775968599</v>
      </c>
      <c r="H45" s="52">
        <v>77.155014194929208</v>
      </c>
      <c r="I45" s="52">
        <v>77.268178355833214</v>
      </c>
      <c r="J45" s="52">
        <v>76.334105688176209</v>
      </c>
      <c r="K45" s="52">
        <v>76.067128944547633</v>
      </c>
      <c r="L45" s="52">
        <v>75.474597263748095</v>
      </c>
      <c r="M45" s="52">
        <v>73.874988549088144</v>
      </c>
      <c r="N45" s="52">
        <v>74.762100762293983</v>
      </c>
    </row>
    <row r="47" spans="1:14" x14ac:dyDescent="0.25">
      <c r="A47" s="48" t="s">
        <v>33</v>
      </c>
      <c r="B47" s="48"/>
      <c r="C47" s="49">
        <v>82.704819632932271</v>
      </c>
      <c r="D47" s="49">
        <v>82.164344070558627</v>
      </c>
      <c r="E47" s="49">
        <v>82.247709228207682</v>
      </c>
      <c r="F47" s="49">
        <v>82.491488688604448</v>
      </c>
      <c r="G47" s="49">
        <v>82.720647093173582</v>
      </c>
      <c r="H47" s="49">
        <v>82.729753933497022</v>
      </c>
      <c r="I47" s="49">
        <v>82.734898670569166</v>
      </c>
      <c r="J47" s="49">
        <v>82.904323085534458</v>
      </c>
      <c r="K47" s="49">
        <v>82.966605704209272</v>
      </c>
      <c r="L47" s="49">
        <v>83.078462189431406</v>
      </c>
      <c r="M47" s="49">
        <v>83.35325883712278</v>
      </c>
      <c r="N47" s="49">
        <v>83.234205365955788</v>
      </c>
    </row>
    <row r="48" spans="1:14" x14ac:dyDescent="0.25">
      <c r="A48" s="19" t="s">
        <v>46</v>
      </c>
      <c r="B48" s="19"/>
      <c r="C48" s="50">
        <v>80.633837509006085</v>
      </c>
      <c r="D48" s="50">
        <v>80.236468334297186</v>
      </c>
      <c r="E48" s="50">
        <v>80.359494268915128</v>
      </c>
      <c r="F48" s="50">
        <v>80.649548459958112</v>
      </c>
      <c r="G48" s="50">
        <v>80.920144825030135</v>
      </c>
      <c r="H48" s="50">
        <v>80.958643602688909</v>
      </c>
      <c r="I48" s="50">
        <v>80.988924517800456</v>
      </c>
      <c r="J48" s="50">
        <v>81.186364699489744</v>
      </c>
      <c r="K48" s="50">
        <v>81.271211356309038</v>
      </c>
      <c r="L48" s="50">
        <v>81.405650451162785</v>
      </c>
      <c r="M48" s="50">
        <v>81.716077503369462</v>
      </c>
      <c r="N48" s="50">
        <v>81.605637733046763</v>
      </c>
    </row>
    <row r="49" spans="1:14" x14ac:dyDescent="0.25">
      <c r="A49" s="51" t="s">
        <v>47</v>
      </c>
      <c r="B49" s="51"/>
      <c r="C49" s="52">
        <v>84.481686635096835</v>
      </c>
      <c r="D49" s="52">
        <v>83.872484033083936</v>
      </c>
      <c r="E49" s="52">
        <v>83.936610910136196</v>
      </c>
      <c r="F49" s="52">
        <v>84.152134499035341</v>
      </c>
      <c r="G49" s="52">
        <v>84.355226022771774</v>
      </c>
      <c r="H49" s="52">
        <v>84.352006121982313</v>
      </c>
      <c r="I49" s="52">
        <v>84.346942442982268</v>
      </c>
      <c r="J49" s="52">
        <v>84.492435930099219</v>
      </c>
      <c r="K49" s="52">
        <v>84.541048798936075</v>
      </c>
      <c r="L49" s="52">
        <v>84.636813574991834</v>
      </c>
      <c r="M49" s="52">
        <v>84.883598316434572</v>
      </c>
      <c r="N49" s="52">
        <v>84.764424306642283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95772-D04B-4FE4-AB3C-1CEBD8ED0A0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9</v>
      </c>
      <c r="B1" s="56"/>
      <c r="C1" s="56"/>
      <c r="D1" s="56"/>
      <c r="E1" s="56"/>
    </row>
    <row r="2" spans="1:14" x14ac:dyDescent="0.25">
      <c r="A2" s="57" t="s">
        <v>80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8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59" t="s">
        <v>10</v>
      </c>
      <c r="B8" s="59"/>
      <c r="C8" s="21">
        <v>15937</v>
      </c>
      <c r="D8" s="21">
        <v>15915.059215701876</v>
      </c>
      <c r="E8" s="21">
        <v>15878.030502168034</v>
      </c>
      <c r="F8" s="21">
        <v>15835.391583310513</v>
      </c>
      <c r="G8" s="21">
        <v>15797.160625663462</v>
      </c>
      <c r="H8" s="21">
        <v>15761.41642698113</v>
      </c>
      <c r="I8" s="21">
        <v>15723.853984818898</v>
      </c>
      <c r="J8" s="21">
        <v>15686.336740609504</v>
      </c>
      <c r="K8" s="21">
        <v>15648.674457995543</v>
      </c>
      <c r="L8" s="21">
        <v>15606.75835097737</v>
      </c>
      <c r="M8" s="21">
        <v>15565.842830853433</v>
      </c>
      <c r="N8" s="21">
        <v>15526.96127255252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34</v>
      </c>
      <c r="B10" s="25"/>
      <c r="C10" s="26">
        <f>SUM(C11:C12)</f>
        <v>145.97075560067728</v>
      </c>
      <c r="D10" s="26">
        <f t="shared" ref="D10:N10" si="0">SUM(D11:D12)</f>
        <v>146.6923543924089</v>
      </c>
      <c r="E10" s="26">
        <f t="shared" si="0"/>
        <v>145.25528602985224</v>
      </c>
      <c r="F10" s="26">
        <f t="shared" si="0"/>
        <v>144.84481471072152</v>
      </c>
      <c r="G10" s="26">
        <f t="shared" si="0"/>
        <v>144.59567315558235</v>
      </c>
      <c r="H10" s="26">
        <f t="shared" si="0"/>
        <v>144.80183929886181</v>
      </c>
      <c r="I10" s="26">
        <f t="shared" si="0"/>
        <v>145.08722380036221</v>
      </c>
      <c r="J10" s="26">
        <f t="shared" si="0"/>
        <v>145.31967427190386</v>
      </c>
      <c r="K10" s="26">
        <f t="shared" si="0"/>
        <v>144.07830671157271</v>
      </c>
      <c r="L10" s="26">
        <f t="shared" si="0"/>
        <v>143.98454325524133</v>
      </c>
      <c r="M10" s="26">
        <f t="shared" si="0"/>
        <v>143.45198721097321</v>
      </c>
      <c r="N10" s="26">
        <f t="shared" si="0"/>
        <v>143.14305096709319</v>
      </c>
    </row>
    <row r="11" spans="1:14" x14ac:dyDescent="0.25">
      <c r="A11" s="20" t="s">
        <v>35</v>
      </c>
      <c r="B11" s="18"/>
      <c r="C11" s="22">
        <v>74.754720292468051</v>
      </c>
      <c r="D11" s="22">
        <v>75.113554959968425</v>
      </c>
      <c r="E11" s="22">
        <v>74.24813809233828</v>
      </c>
      <c r="F11" s="22">
        <v>74.044905279818948</v>
      </c>
      <c r="G11" s="22">
        <v>73.62847160683026</v>
      </c>
      <c r="H11" s="22">
        <v>73.957131842509767</v>
      </c>
      <c r="I11" s="22">
        <v>74.399896749213369</v>
      </c>
      <c r="J11" s="22">
        <v>74.667836729268927</v>
      </c>
      <c r="K11" s="22">
        <v>74.050587834179566</v>
      </c>
      <c r="L11" s="22">
        <v>73.857356384812917</v>
      </c>
      <c r="M11" s="22">
        <v>73.519143445623769</v>
      </c>
      <c r="N11" s="22">
        <v>73.218568957017325</v>
      </c>
    </row>
    <row r="12" spans="1:14" x14ac:dyDescent="0.25">
      <c r="A12" s="27" t="s">
        <v>36</v>
      </c>
      <c r="B12" s="28"/>
      <c r="C12" s="29">
        <v>71.216035308209229</v>
      </c>
      <c r="D12" s="29">
        <v>71.578799432440476</v>
      </c>
      <c r="E12" s="29">
        <v>71.007147937513963</v>
      </c>
      <c r="F12" s="29">
        <v>70.799909430902574</v>
      </c>
      <c r="G12" s="29">
        <v>70.967201548752087</v>
      </c>
      <c r="H12" s="29">
        <v>70.84470745635204</v>
      </c>
      <c r="I12" s="29">
        <v>70.687327051148841</v>
      </c>
      <c r="J12" s="29">
        <v>70.651837542634937</v>
      </c>
      <c r="K12" s="29">
        <v>70.027718877393141</v>
      </c>
      <c r="L12" s="29">
        <v>70.127186870428417</v>
      </c>
      <c r="M12" s="29">
        <v>69.932843765349446</v>
      </c>
      <c r="N12" s="29">
        <v>69.924482010075863</v>
      </c>
    </row>
    <row r="13" spans="1:14" x14ac:dyDescent="0.25">
      <c r="A13" s="33" t="s">
        <v>37</v>
      </c>
      <c r="B13" s="18"/>
      <c r="C13" s="26">
        <f>SUM(C14:C15)</f>
        <v>170.13031020140778</v>
      </c>
      <c r="D13" s="26">
        <f t="shared" ref="D13:N13" si="1">SUM(D14:D15)</f>
        <v>179.75296043109051</v>
      </c>
      <c r="E13" s="26">
        <f t="shared" si="1"/>
        <v>179.91361138171163</v>
      </c>
      <c r="F13" s="26">
        <f t="shared" si="1"/>
        <v>177.65603078796391</v>
      </c>
      <c r="G13" s="26">
        <f t="shared" si="1"/>
        <v>176.03801097258665</v>
      </c>
      <c r="H13" s="26">
        <f t="shared" si="1"/>
        <v>178.2339869690808</v>
      </c>
      <c r="I13" s="26">
        <f t="shared" si="1"/>
        <v>179.99089357848266</v>
      </c>
      <c r="J13" s="26">
        <f t="shared" si="1"/>
        <v>179.45908054349016</v>
      </c>
      <c r="K13" s="26">
        <f t="shared" si="1"/>
        <v>180.7261180312247</v>
      </c>
      <c r="L13" s="26">
        <f t="shared" si="1"/>
        <v>181.94989755699311</v>
      </c>
      <c r="M13" s="26">
        <f t="shared" si="1"/>
        <v>180.2418189195715</v>
      </c>
      <c r="N13" s="26">
        <f t="shared" si="1"/>
        <v>185.23764501474645</v>
      </c>
    </row>
    <row r="14" spans="1:14" x14ac:dyDescent="0.25">
      <c r="A14" s="20" t="s">
        <v>38</v>
      </c>
      <c r="B14" s="18"/>
      <c r="C14" s="22">
        <v>84.487847234526541</v>
      </c>
      <c r="D14" s="22">
        <v>88.355057885517908</v>
      </c>
      <c r="E14" s="22">
        <v>88.274555860010437</v>
      </c>
      <c r="F14" s="22">
        <v>87.088880701641372</v>
      </c>
      <c r="G14" s="22">
        <v>86.31147326711617</v>
      </c>
      <c r="H14" s="22">
        <v>87.46275241741796</v>
      </c>
      <c r="I14" s="22">
        <v>88.519423491112292</v>
      </c>
      <c r="J14" s="22">
        <v>88.555582707183476</v>
      </c>
      <c r="K14" s="22">
        <v>89.356789787073865</v>
      </c>
      <c r="L14" s="22">
        <v>89.857783774515624</v>
      </c>
      <c r="M14" s="22">
        <v>89.25265313844001</v>
      </c>
      <c r="N14" s="22">
        <v>91.68017259411593</v>
      </c>
    </row>
    <row r="15" spans="1:14" x14ac:dyDescent="0.25">
      <c r="A15" s="10" t="s">
        <v>39</v>
      </c>
      <c r="B15" s="12"/>
      <c r="C15" s="23">
        <v>85.64246296688124</v>
      </c>
      <c r="D15" s="23">
        <v>91.397902545572592</v>
      </c>
      <c r="E15" s="23">
        <v>91.639055521701209</v>
      </c>
      <c r="F15" s="23">
        <v>90.567150086322528</v>
      </c>
      <c r="G15" s="23">
        <v>89.726537705470477</v>
      </c>
      <c r="H15" s="23">
        <v>90.771234551662843</v>
      </c>
      <c r="I15" s="23">
        <v>91.471470087370363</v>
      </c>
      <c r="J15" s="23">
        <v>90.903497836306684</v>
      </c>
      <c r="K15" s="23">
        <v>91.369328244150822</v>
      </c>
      <c r="L15" s="23">
        <v>92.092113782477497</v>
      </c>
      <c r="M15" s="23">
        <v>90.98916578113149</v>
      </c>
      <c r="N15" s="23">
        <v>93.557472420630518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11</v>
      </c>
      <c r="B17" s="15"/>
      <c r="C17" s="32">
        <f>C10-C13</f>
        <v>-24.159554600730502</v>
      </c>
      <c r="D17" s="32">
        <f t="shared" ref="D17:N17" si="2">D10-D13</f>
        <v>-33.060606038681613</v>
      </c>
      <c r="E17" s="32">
        <f t="shared" si="2"/>
        <v>-34.658325351859389</v>
      </c>
      <c r="F17" s="32">
        <f t="shared" si="2"/>
        <v>-32.811216077242392</v>
      </c>
      <c r="G17" s="32">
        <f t="shared" si="2"/>
        <v>-31.442337817004301</v>
      </c>
      <c r="H17" s="32">
        <f t="shared" si="2"/>
        <v>-33.432147670218995</v>
      </c>
      <c r="I17" s="32">
        <f t="shared" si="2"/>
        <v>-34.903669778120445</v>
      </c>
      <c r="J17" s="32">
        <f t="shared" si="2"/>
        <v>-34.139406271586296</v>
      </c>
      <c r="K17" s="32">
        <f t="shared" si="2"/>
        <v>-36.647811319651993</v>
      </c>
      <c r="L17" s="32">
        <f t="shared" si="2"/>
        <v>-37.965354301751773</v>
      </c>
      <c r="M17" s="32">
        <f t="shared" si="2"/>
        <v>-36.789831708598285</v>
      </c>
      <c r="N17" s="32">
        <f t="shared" si="2"/>
        <v>-42.09459404765326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40</v>
      </c>
      <c r="B19" s="63"/>
      <c r="C19" s="26">
        <f>SUM(C20:C21)</f>
        <v>679.21187401253133</v>
      </c>
      <c r="D19" s="26">
        <f t="shared" ref="D19:N19" si="3">SUM(D20:D21)</f>
        <v>675.44664589505146</v>
      </c>
      <c r="E19" s="26">
        <f t="shared" si="3"/>
        <v>674.3431779939117</v>
      </c>
      <c r="F19" s="26">
        <f t="shared" si="3"/>
        <v>675.88946522087326</v>
      </c>
      <c r="G19" s="26">
        <f t="shared" si="3"/>
        <v>676.11901598911106</v>
      </c>
      <c r="H19" s="26">
        <f t="shared" si="3"/>
        <v>676.12597902971766</v>
      </c>
      <c r="I19" s="26">
        <f t="shared" si="3"/>
        <v>676.99942161752733</v>
      </c>
      <c r="J19" s="26">
        <f t="shared" si="3"/>
        <v>676.43516302780222</v>
      </c>
      <c r="K19" s="26">
        <f t="shared" si="3"/>
        <v>675.79989894539926</v>
      </c>
      <c r="L19" s="26">
        <f t="shared" si="3"/>
        <v>676.80375062720623</v>
      </c>
      <c r="M19" s="26">
        <f t="shared" si="3"/>
        <v>677.39790027341792</v>
      </c>
      <c r="N19" s="26">
        <f t="shared" si="3"/>
        <v>676.91468746116607</v>
      </c>
    </row>
    <row r="20" spans="1:14" x14ac:dyDescent="0.25">
      <c r="A20" s="60" t="s">
        <v>41</v>
      </c>
      <c r="B20" s="60"/>
      <c r="C20" s="22">
        <v>338.41994143963586</v>
      </c>
      <c r="D20" s="22">
        <v>335.50710736429392</v>
      </c>
      <c r="E20" s="22">
        <v>334.13033850023555</v>
      </c>
      <c r="F20" s="22">
        <v>334.84320343971399</v>
      </c>
      <c r="G20" s="22">
        <v>334.49285137142425</v>
      </c>
      <c r="H20" s="22">
        <v>334.97991245162422</v>
      </c>
      <c r="I20" s="22">
        <v>335.91684723206089</v>
      </c>
      <c r="J20" s="22">
        <v>335.95629633602323</v>
      </c>
      <c r="K20" s="22">
        <v>335.05127813819996</v>
      </c>
      <c r="L20" s="22">
        <v>335.7478459029108</v>
      </c>
      <c r="M20" s="22">
        <v>336.35608238096955</v>
      </c>
      <c r="N20" s="22">
        <v>336.37555372207254</v>
      </c>
    </row>
    <row r="21" spans="1:14" x14ac:dyDescent="0.25">
      <c r="A21" s="27" t="s">
        <v>42</v>
      </c>
      <c r="B21" s="27"/>
      <c r="C21" s="29">
        <v>340.79193257289552</v>
      </c>
      <c r="D21" s="29">
        <v>339.9395385307576</v>
      </c>
      <c r="E21" s="29">
        <v>340.2128394936762</v>
      </c>
      <c r="F21" s="29">
        <v>341.04626178115933</v>
      </c>
      <c r="G21" s="29">
        <v>341.62616461768681</v>
      </c>
      <c r="H21" s="29">
        <v>341.14606657809338</v>
      </c>
      <c r="I21" s="29">
        <v>341.08257438546644</v>
      </c>
      <c r="J21" s="29">
        <v>340.47886669177893</v>
      </c>
      <c r="K21" s="29">
        <v>340.7486208071993</v>
      </c>
      <c r="L21" s="29">
        <v>341.05590472429549</v>
      </c>
      <c r="M21" s="29">
        <v>341.04181789244842</v>
      </c>
      <c r="N21" s="29">
        <v>340.53913373909353</v>
      </c>
    </row>
    <row r="22" spans="1:14" x14ac:dyDescent="0.25">
      <c r="A22" s="63" t="s">
        <v>45</v>
      </c>
      <c r="B22" s="63"/>
      <c r="C22" s="26">
        <f>SUM(C23:C24)</f>
        <v>676.99310370992328</v>
      </c>
      <c r="D22" s="26">
        <f t="shared" ref="D22:N22" si="4">SUM(D23:D24)</f>
        <v>679.41475339020826</v>
      </c>
      <c r="E22" s="26">
        <f t="shared" si="4"/>
        <v>682.32377149957949</v>
      </c>
      <c r="F22" s="26">
        <f t="shared" si="4"/>
        <v>681.30920679068117</v>
      </c>
      <c r="G22" s="26">
        <f t="shared" si="4"/>
        <v>680.42087685443744</v>
      </c>
      <c r="H22" s="26">
        <f t="shared" si="4"/>
        <v>680.25627352173285</v>
      </c>
      <c r="I22" s="26">
        <f t="shared" si="4"/>
        <v>679.61299604880355</v>
      </c>
      <c r="J22" s="26">
        <f t="shared" si="4"/>
        <v>679.95803937017013</v>
      </c>
      <c r="K22" s="26">
        <f t="shared" si="4"/>
        <v>681.06819464392356</v>
      </c>
      <c r="L22" s="26">
        <f t="shared" si="4"/>
        <v>679.75391644939214</v>
      </c>
      <c r="M22" s="26">
        <f t="shared" si="4"/>
        <v>679.48962686573395</v>
      </c>
      <c r="N22" s="26">
        <f t="shared" si="4"/>
        <v>679.77114676731867</v>
      </c>
    </row>
    <row r="23" spans="1:14" x14ac:dyDescent="0.25">
      <c r="A23" s="60" t="s">
        <v>43</v>
      </c>
      <c r="B23" s="60"/>
      <c r="C23" s="23">
        <v>339.01331407863012</v>
      </c>
      <c r="D23" s="22">
        <v>341.93327734894132</v>
      </c>
      <c r="E23" s="22">
        <v>343.59097989095227</v>
      </c>
      <c r="F23" s="22">
        <v>343.15466572221129</v>
      </c>
      <c r="G23" s="22">
        <v>343.20172688109272</v>
      </c>
      <c r="H23" s="22">
        <v>342.38267247196575</v>
      </c>
      <c r="I23" s="22">
        <v>341.96885226046135</v>
      </c>
      <c r="J23" s="22">
        <v>341.47785274047482</v>
      </c>
      <c r="K23" s="22">
        <v>342.56838925623146</v>
      </c>
      <c r="L23" s="22">
        <v>341.53374075172263</v>
      </c>
      <c r="M23" s="22">
        <v>341.61815413880549</v>
      </c>
      <c r="N23" s="22">
        <v>341.92146982025542</v>
      </c>
    </row>
    <row r="24" spans="1:14" x14ac:dyDescent="0.25">
      <c r="A24" s="10" t="s">
        <v>44</v>
      </c>
      <c r="B24" s="10"/>
      <c r="C24" s="23">
        <v>337.97978963129316</v>
      </c>
      <c r="D24" s="23">
        <v>337.48147604126694</v>
      </c>
      <c r="E24" s="23">
        <v>338.73279160862722</v>
      </c>
      <c r="F24" s="23">
        <v>338.15454106846994</v>
      </c>
      <c r="G24" s="23">
        <v>337.21914997334466</v>
      </c>
      <c r="H24" s="23">
        <v>337.8736010497671</v>
      </c>
      <c r="I24" s="23">
        <v>337.64414378834221</v>
      </c>
      <c r="J24" s="23">
        <v>338.48018662969537</v>
      </c>
      <c r="K24" s="23">
        <v>338.49980538769205</v>
      </c>
      <c r="L24" s="23">
        <v>338.2201756976695</v>
      </c>
      <c r="M24" s="23">
        <v>337.8714727269284</v>
      </c>
      <c r="N24" s="23">
        <v>337.84967694706324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12</v>
      </c>
      <c r="B26" s="62"/>
      <c r="C26" s="32">
        <f>C19-C22</f>
        <v>2.2187703026080499</v>
      </c>
      <c r="D26" s="32">
        <f t="shared" ref="D26:N26" si="5">D19-D22</f>
        <v>-3.9681074951568007</v>
      </c>
      <c r="E26" s="32">
        <f t="shared" si="5"/>
        <v>-7.9805935056677981</v>
      </c>
      <c r="F26" s="32">
        <f t="shared" si="5"/>
        <v>-5.4197415698079112</v>
      </c>
      <c r="G26" s="32">
        <f t="shared" si="5"/>
        <v>-4.3018608653263755</v>
      </c>
      <c r="H26" s="32">
        <f t="shared" si="5"/>
        <v>-4.1302944920151958</v>
      </c>
      <c r="I26" s="32">
        <f t="shared" si="5"/>
        <v>-2.6135744312762199</v>
      </c>
      <c r="J26" s="32">
        <f t="shared" si="5"/>
        <v>-3.5228763423679084</v>
      </c>
      <c r="K26" s="32">
        <f t="shared" si="5"/>
        <v>-5.2682956985242981</v>
      </c>
      <c r="L26" s="32">
        <f t="shared" si="5"/>
        <v>-2.9501658221859088</v>
      </c>
      <c r="M26" s="32">
        <f t="shared" si="5"/>
        <v>-2.0917265923160357</v>
      </c>
      <c r="N26" s="32">
        <f t="shared" si="5"/>
        <v>-2.8564593061526011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29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13</v>
      </c>
      <c r="B30" s="62"/>
      <c r="C30" s="32">
        <f>C17+C26+C28</f>
        <v>-21.940784298122452</v>
      </c>
      <c r="D30" s="32">
        <f t="shared" ref="D30:N30" si="6">D17+D26+D28</f>
        <v>-37.028713533838413</v>
      </c>
      <c r="E30" s="32">
        <f t="shared" si="6"/>
        <v>-42.638918857527187</v>
      </c>
      <c r="F30" s="32">
        <f t="shared" si="6"/>
        <v>-38.230957647050303</v>
      </c>
      <c r="G30" s="32">
        <f t="shared" si="6"/>
        <v>-35.744198682330676</v>
      </c>
      <c r="H30" s="32">
        <f t="shared" si="6"/>
        <v>-37.562442162234191</v>
      </c>
      <c r="I30" s="32">
        <f t="shared" si="6"/>
        <v>-37.517244209396665</v>
      </c>
      <c r="J30" s="32">
        <f t="shared" si="6"/>
        <v>-37.662282613954204</v>
      </c>
      <c r="K30" s="32">
        <f t="shared" si="6"/>
        <v>-41.916107018176291</v>
      </c>
      <c r="L30" s="32">
        <f t="shared" si="6"/>
        <v>-40.915520123937682</v>
      </c>
      <c r="M30" s="32">
        <f t="shared" si="6"/>
        <v>-38.881558300914321</v>
      </c>
      <c r="N30" s="32">
        <f t="shared" si="6"/>
        <v>-44.951053353805861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14</v>
      </c>
      <c r="B32" s="59"/>
      <c r="C32" s="21">
        <v>15915.059215701876</v>
      </c>
      <c r="D32" s="21">
        <v>15878.030502168034</v>
      </c>
      <c r="E32" s="21">
        <v>15835.391583310513</v>
      </c>
      <c r="F32" s="21">
        <v>15797.160625663462</v>
      </c>
      <c r="G32" s="21">
        <v>15761.41642698113</v>
      </c>
      <c r="H32" s="21">
        <v>15723.853984818898</v>
      </c>
      <c r="I32" s="21">
        <v>15686.336740609504</v>
      </c>
      <c r="J32" s="21">
        <v>15648.674457995543</v>
      </c>
      <c r="K32" s="21">
        <v>15606.75835097737</v>
      </c>
      <c r="L32" s="21">
        <v>15565.842830853433</v>
      </c>
      <c r="M32" s="21">
        <v>15526.96127255252</v>
      </c>
      <c r="N32" s="21">
        <v>15482.010219198712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-1.3767198530540981E-3</v>
      </c>
      <c r="D34" s="39">
        <f t="shared" ref="D34:N34" si="7">(D32/D8)-1</f>
        <v>-2.3266462934243837E-3</v>
      </c>
      <c r="E34" s="39">
        <f t="shared" si="7"/>
        <v>-2.6854035109518115E-3</v>
      </c>
      <c r="F34" s="39">
        <f t="shared" si="7"/>
        <v>-2.4142729559869514E-3</v>
      </c>
      <c r="G34" s="39">
        <f t="shared" si="7"/>
        <v>-2.2626976789906772E-3</v>
      </c>
      <c r="H34" s="39">
        <f t="shared" si="7"/>
        <v>-2.3831895017970561E-3</v>
      </c>
      <c r="I34" s="39">
        <f t="shared" si="7"/>
        <v>-2.3860081787592247E-3</v>
      </c>
      <c r="J34" s="39">
        <f t="shared" si="7"/>
        <v>-2.4009609915143226E-3</v>
      </c>
      <c r="K34" s="39">
        <f t="shared" si="7"/>
        <v>-2.678572369224308E-3</v>
      </c>
      <c r="L34" s="39">
        <f t="shared" si="7"/>
        <v>-2.6216539786031445E-3</v>
      </c>
      <c r="M34" s="39">
        <f t="shared" si="7"/>
        <v>-2.4978768399128715E-3</v>
      </c>
      <c r="N34" s="39">
        <f t="shared" si="7"/>
        <v>-2.8950322323061384E-3</v>
      </c>
    </row>
    <row r="35" spans="1:14" ht="15.75" thickBot="1" x14ac:dyDescent="0.3">
      <c r="A35" s="40" t="s">
        <v>16</v>
      </c>
      <c r="B35" s="41"/>
      <c r="C35" s="42">
        <f>(C32/$C$8)-1</f>
        <v>-1.3767198530540981E-3</v>
      </c>
      <c r="D35" s="42">
        <f t="shared" ref="D35:N35" si="8">(D32/$C$8)-1</f>
        <v>-3.7001630063353552E-3</v>
      </c>
      <c r="E35" s="42">
        <f t="shared" si="8"/>
        <v>-6.3756300865587257E-3</v>
      </c>
      <c r="F35" s="42">
        <f t="shared" si="8"/>
        <v>-8.7745105312504457E-3</v>
      </c>
      <c r="G35" s="42">
        <f t="shared" si="8"/>
        <v>-1.1017354145627767E-2</v>
      </c>
      <c r="H35" s="42">
        <f t="shared" si="8"/>
        <v>-1.3374287204687363E-2</v>
      </c>
      <c r="I35" s="42">
        <f t="shared" si="8"/>
        <v>-1.572838422479117E-2</v>
      </c>
      <c r="J35" s="42">
        <f t="shared" si="8"/>
        <v>-1.8091581979322147E-2</v>
      </c>
      <c r="K35" s="42">
        <f t="shared" si="8"/>
        <v>-2.0721694736941076E-2</v>
      </c>
      <c r="L35" s="42">
        <f t="shared" si="8"/>
        <v>-2.3289023602093728E-2</v>
      </c>
      <c r="M35" s="42">
        <f t="shared" si="8"/>
        <v>-2.5728727329326739E-2</v>
      </c>
      <c r="N35" s="42">
        <f t="shared" si="8"/>
        <v>-2.8549274066718255E-2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1.6430808227786045</v>
      </c>
      <c r="D41" s="47">
        <v>1.6530686739294855</v>
      </c>
      <c r="E41" s="47">
        <v>1.6389113478649446</v>
      </c>
      <c r="F41" s="47">
        <v>1.6359440674056154</v>
      </c>
      <c r="G41" s="47">
        <v>1.6357049173001075</v>
      </c>
      <c r="H41" s="47">
        <v>1.6417578104830168</v>
      </c>
      <c r="I41" s="47">
        <v>1.6507464477648326</v>
      </c>
      <c r="J41" s="47">
        <v>1.6627991631708838</v>
      </c>
      <c r="K41" s="47">
        <v>1.6605159445544306</v>
      </c>
      <c r="L41" s="47">
        <v>1.672248091062283</v>
      </c>
      <c r="M41" s="47">
        <v>1.6789280792003209</v>
      </c>
      <c r="N41" s="47">
        <v>1.6891273043016246</v>
      </c>
    </row>
    <row r="43" spans="1:14" x14ac:dyDescent="0.25">
      <c r="A43" s="48" t="s">
        <v>32</v>
      </c>
      <c r="B43" s="48"/>
      <c r="C43" s="49">
        <v>84.452325386270275</v>
      </c>
      <c r="D43" s="49">
        <v>88.157767945975507</v>
      </c>
      <c r="E43" s="49">
        <v>87.51296965225464</v>
      </c>
      <c r="F43" s="49">
        <v>85.713473026067504</v>
      </c>
      <c r="G43" s="49">
        <v>84.056825590878859</v>
      </c>
      <c r="H43" s="49">
        <v>83.946215151771071</v>
      </c>
      <c r="I43" s="49">
        <v>83.861198799825985</v>
      </c>
      <c r="J43" s="49">
        <v>82.670179116684452</v>
      </c>
      <c r="K43" s="49">
        <v>82.207805747285647</v>
      </c>
      <c r="L43" s="49">
        <v>81.429326751596832</v>
      </c>
      <c r="M43" s="49">
        <v>79.533362603148575</v>
      </c>
      <c r="N43" s="49">
        <v>80.329739584420551</v>
      </c>
    </row>
    <row r="44" spans="1:14" x14ac:dyDescent="0.25">
      <c r="A44" s="19" t="s">
        <v>48</v>
      </c>
      <c r="B44" s="19"/>
      <c r="C44" s="50">
        <v>85.460131353145286</v>
      </c>
      <c r="D44" s="50">
        <v>88.157767945975465</v>
      </c>
      <c r="E44" s="50">
        <v>87.311301628288277</v>
      </c>
      <c r="F44" s="50">
        <v>85.338002634093357</v>
      </c>
      <c r="G44" s="50">
        <v>83.520999589275561</v>
      </c>
      <c r="H44" s="50">
        <v>83.234246974133256</v>
      </c>
      <c r="I44" s="50">
        <v>82.999120505395581</v>
      </c>
      <c r="J44" s="50">
        <v>81.702914628847282</v>
      </c>
      <c r="K44" s="50">
        <v>81.14093093033074</v>
      </c>
      <c r="L44" s="50">
        <v>80.254266736409349</v>
      </c>
      <c r="M44" s="50">
        <v>78.281760886949556</v>
      </c>
      <c r="N44" s="50">
        <v>78.984152140700175</v>
      </c>
    </row>
    <row r="45" spans="1:14" x14ac:dyDescent="0.25">
      <c r="A45" s="51" t="s">
        <v>49</v>
      </c>
      <c r="B45" s="51"/>
      <c r="C45" s="52">
        <v>83.481129616273606</v>
      </c>
      <c r="D45" s="52">
        <v>88.157767945975479</v>
      </c>
      <c r="E45" s="52">
        <v>87.708116392489458</v>
      </c>
      <c r="F45" s="52">
        <v>86.077652651147261</v>
      </c>
      <c r="G45" s="52">
        <v>84.578785522657753</v>
      </c>
      <c r="H45" s="52">
        <v>84.643851082904149</v>
      </c>
      <c r="I45" s="52">
        <v>84.712679001317326</v>
      </c>
      <c r="J45" s="52">
        <v>83.634740246733898</v>
      </c>
      <c r="K45" s="52">
        <v>83.27866990834805</v>
      </c>
      <c r="L45" s="52">
        <v>82.609525932568459</v>
      </c>
      <c r="M45" s="52">
        <v>80.800581088320357</v>
      </c>
      <c r="N45" s="52">
        <v>81.693558537094987</v>
      </c>
    </row>
    <row r="47" spans="1:14" x14ac:dyDescent="0.25">
      <c r="A47" s="48" t="s">
        <v>33</v>
      </c>
      <c r="B47" s="48"/>
      <c r="C47" s="49">
        <v>81.480890084116382</v>
      </c>
      <c r="D47" s="49">
        <v>80.960810846952853</v>
      </c>
      <c r="E47" s="49">
        <v>81.054082662881967</v>
      </c>
      <c r="F47" s="49">
        <v>81.309159468638214</v>
      </c>
      <c r="G47" s="49">
        <v>81.548897893149245</v>
      </c>
      <c r="H47" s="49">
        <v>81.567541793859348</v>
      </c>
      <c r="I47" s="49">
        <v>81.580645100684151</v>
      </c>
      <c r="J47" s="49">
        <v>81.753933916330013</v>
      </c>
      <c r="K47" s="49">
        <v>81.821302175822623</v>
      </c>
      <c r="L47" s="49">
        <v>81.939279038433583</v>
      </c>
      <c r="M47" s="49">
        <v>82.219435446464715</v>
      </c>
      <c r="N47" s="49">
        <v>82.105511644502144</v>
      </c>
    </row>
    <row r="48" spans="1:14" x14ac:dyDescent="0.25">
      <c r="A48" s="19" t="s">
        <v>46</v>
      </c>
      <c r="B48" s="19"/>
      <c r="C48" s="50">
        <v>79.425630767390274</v>
      </c>
      <c r="D48" s="50">
        <v>79.030121852099185</v>
      </c>
      <c r="E48" s="50">
        <v>79.156106374931255</v>
      </c>
      <c r="F48" s="50">
        <v>79.449298900317501</v>
      </c>
      <c r="G48" s="50">
        <v>79.723041787583185</v>
      </c>
      <c r="H48" s="50">
        <v>79.764543994549399</v>
      </c>
      <c r="I48" s="50">
        <v>79.797691975519527</v>
      </c>
      <c r="J48" s="50">
        <v>79.998094775529964</v>
      </c>
      <c r="K48" s="50">
        <v>80.085621894758418</v>
      </c>
      <c r="L48" s="50">
        <v>80.222847827791583</v>
      </c>
      <c r="M48" s="50">
        <v>80.536086458069647</v>
      </c>
      <c r="N48" s="50">
        <v>80.428083381863701</v>
      </c>
    </row>
    <row r="49" spans="1:14" x14ac:dyDescent="0.25">
      <c r="A49" s="51" t="s">
        <v>47</v>
      </c>
      <c r="B49" s="51"/>
      <c r="C49" s="52">
        <v>83.416001688598016</v>
      </c>
      <c r="D49" s="52">
        <v>82.811808558142815</v>
      </c>
      <c r="E49" s="52">
        <v>82.879077170641452</v>
      </c>
      <c r="F49" s="52">
        <v>83.097255526446588</v>
      </c>
      <c r="G49" s="52">
        <v>83.302877620600157</v>
      </c>
      <c r="H49" s="52">
        <v>83.303023382532558</v>
      </c>
      <c r="I49" s="52">
        <v>83.300979462607515</v>
      </c>
      <c r="J49" s="52">
        <v>83.448966989773581</v>
      </c>
      <c r="K49" s="52">
        <v>83.500182673627748</v>
      </c>
      <c r="L49" s="52">
        <v>83.598447008976507</v>
      </c>
      <c r="M49" s="52">
        <v>83.84763197260267</v>
      </c>
      <c r="N49" s="52">
        <v>83.731760816438367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B20"/>
  <sheetViews>
    <sheetView workbookViewId="0"/>
  </sheetViews>
  <sheetFormatPr defaultRowHeight="15" x14ac:dyDescent="0.25"/>
  <cols>
    <col min="1" max="2" width="41.5703125" style="1" customWidth="1"/>
    <col min="3" max="16384" width="9.140625" style="1"/>
  </cols>
  <sheetData>
    <row r="1" spans="1:2" ht="24" customHeight="1" x14ac:dyDescent="0.25">
      <c r="A1" s="4" t="s">
        <v>6</v>
      </c>
      <c r="B1" s="4" t="s">
        <v>7</v>
      </c>
    </row>
    <row r="2" spans="1:2" x14ac:dyDescent="0.25">
      <c r="A2" s="54" t="s">
        <v>55</v>
      </c>
      <c r="B2" s="54" t="s">
        <v>56</v>
      </c>
    </row>
    <row r="3" spans="1:2" x14ac:dyDescent="0.25">
      <c r="A3" s="54" t="s">
        <v>57</v>
      </c>
      <c r="B3" s="54" t="s">
        <v>58</v>
      </c>
    </row>
    <row r="4" spans="1:2" x14ac:dyDescent="0.25">
      <c r="A4" s="54" t="s">
        <v>59</v>
      </c>
      <c r="B4" s="54" t="s">
        <v>60</v>
      </c>
    </row>
    <row r="5" spans="1:2" x14ac:dyDescent="0.25">
      <c r="A5" s="54" t="s">
        <v>61</v>
      </c>
      <c r="B5" s="54" t="s">
        <v>62</v>
      </c>
    </row>
    <row r="6" spans="1:2" x14ac:dyDescent="0.25">
      <c r="A6" s="54" t="s">
        <v>63</v>
      </c>
      <c r="B6" s="54" t="s">
        <v>64</v>
      </c>
    </row>
    <row r="7" spans="1:2" x14ac:dyDescent="0.25">
      <c r="A7" s="54" t="s">
        <v>65</v>
      </c>
      <c r="B7" s="54" t="s">
        <v>66</v>
      </c>
    </row>
    <row r="8" spans="1:2" x14ac:dyDescent="0.25">
      <c r="A8" s="54" t="s">
        <v>67</v>
      </c>
      <c r="B8" s="54" t="s">
        <v>68</v>
      </c>
    </row>
    <row r="9" spans="1:2" x14ac:dyDescent="0.25">
      <c r="A9" s="54" t="s">
        <v>69</v>
      </c>
      <c r="B9" s="54" t="s">
        <v>70</v>
      </c>
    </row>
    <row r="10" spans="1:2" x14ac:dyDescent="0.25">
      <c r="A10" s="54"/>
      <c r="B10" s="54"/>
    </row>
    <row r="11" spans="1:2" x14ac:dyDescent="0.25">
      <c r="A11" s="54"/>
      <c r="B11" s="54"/>
    </row>
    <row r="12" spans="1:2" x14ac:dyDescent="0.25">
      <c r="A12" s="54"/>
      <c r="B12" s="54"/>
    </row>
    <row r="13" spans="1:2" x14ac:dyDescent="0.25">
      <c r="A13" s="54"/>
      <c r="B13" s="54"/>
    </row>
    <row r="14" spans="1:2" x14ac:dyDescent="0.25">
      <c r="A14" s="54"/>
      <c r="B14" s="54"/>
    </row>
    <row r="15" spans="1:2" x14ac:dyDescent="0.25">
      <c r="A15" s="54"/>
      <c r="B15" s="54"/>
    </row>
    <row r="16" spans="1:2" x14ac:dyDescent="0.25">
      <c r="A16" s="54"/>
      <c r="B16" s="54"/>
    </row>
    <row r="17" spans="1:2" x14ac:dyDescent="0.25">
      <c r="A17" s="54"/>
      <c r="B17" s="54"/>
    </row>
    <row r="18" spans="1:2" x14ac:dyDescent="0.25">
      <c r="A18" s="54"/>
      <c r="B18" s="54"/>
    </row>
    <row r="19" spans="1:2" x14ac:dyDescent="0.25">
      <c r="A19" s="54"/>
      <c r="B19" s="54"/>
    </row>
    <row r="20" spans="1:2" x14ac:dyDescent="0.25">
      <c r="A20" s="54"/>
      <c r="B20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9</v>
      </c>
      <c r="B1" s="56"/>
      <c r="C1" s="56"/>
      <c r="D1" s="56"/>
      <c r="E1" s="56"/>
    </row>
    <row r="2" spans="1:14" x14ac:dyDescent="0.25">
      <c r="A2" s="57" t="s">
        <v>72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8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59" t="s">
        <v>10</v>
      </c>
      <c r="B8" s="59"/>
      <c r="C8" s="21">
        <v>116040</v>
      </c>
      <c r="D8" s="21">
        <v>116118.99999999997</v>
      </c>
      <c r="E8" s="21">
        <v>116066.00000000001</v>
      </c>
      <c r="F8" s="21">
        <v>115968.00000000003</v>
      </c>
      <c r="G8" s="21">
        <v>115891</v>
      </c>
      <c r="H8" s="21">
        <v>115815.99999999999</v>
      </c>
      <c r="I8" s="21">
        <v>115714</v>
      </c>
      <c r="J8" s="21">
        <v>115603.00000000001</v>
      </c>
      <c r="K8" s="21">
        <v>115475</v>
      </c>
      <c r="L8" s="21">
        <v>115304.99999999999</v>
      </c>
      <c r="M8" s="21">
        <v>115138</v>
      </c>
      <c r="N8" s="21">
        <v>114984.00000000001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34</v>
      </c>
      <c r="B10" s="25"/>
      <c r="C10" s="26">
        <f>SUM(C11:C12)</f>
        <v>990.00000000000011</v>
      </c>
      <c r="D10" s="26">
        <f t="shared" ref="D10:N10" si="0">SUM(D11:D12)</f>
        <v>996.00000000000023</v>
      </c>
      <c r="E10" s="26">
        <f t="shared" si="0"/>
        <v>985.99999999999989</v>
      </c>
      <c r="F10" s="26">
        <f t="shared" si="0"/>
        <v>981.99999999999977</v>
      </c>
      <c r="G10" s="26">
        <f t="shared" si="0"/>
        <v>978</v>
      </c>
      <c r="H10" s="26">
        <f t="shared" si="0"/>
        <v>977</v>
      </c>
      <c r="I10" s="26">
        <f t="shared" si="0"/>
        <v>977</v>
      </c>
      <c r="J10" s="26">
        <f t="shared" si="0"/>
        <v>976.99999999999989</v>
      </c>
      <c r="K10" s="26">
        <f t="shared" si="0"/>
        <v>967</v>
      </c>
      <c r="L10" s="26">
        <f t="shared" si="0"/>
        <v>965</v>
      </c>
      <c r="M10" s="26">
        <f t="shared" si="0"/>
        <v>959.99999999999977</v>
      </c>
      <c r="N10" s="26">
        <f t="shared" si="0"/>
        <v>956.00000000000023</v>
      </c>
    </row>
    <row r="11" spans="1:14" x14ac:dyDescent="0.25">
      <c r="A11" s="17" t="s">
        <v>35</v>
      </c>
      <c r="B11" s="18"/>
      <c r="C11" s="22">
        <v>507</v>
      </c>
      <c r="D11" s="22">
        <v>510.00000000000023</v>
      </c>
      <c r="E11" s="22">
        <v>504</v>
      </c>
      <c r="F11" s="22">
        <v>501.99999999999989</v>
      </c>
      <c r="G11" s="22">
        <v>497.99999999999989</v>
      </c>
      <c r="H11" s="22">
        <v>499</v>
      </c>
      <c r="I11" s="22">
        <v>501</v>
      </c>
      <c r="J11" s="22">
        <v>501.99999999999994</v>
      </c>
      <c r="K11" s="22">
        <v>497.00000000000006</v>
      </c>
      <c r="L11" s="22">
        <v>495.00000000000006</v>
      </c>
      <c r="M11" s="22">
        <v>491.99999999999977</v>
      </c>
      <c r="N11" s="22">
        <v>489.00000000000011</v>
      </c>
    </row>
    <row r="12" spans="1:14" x14ac:dyDescent="0.25">
      <c r="A12" s="27" t="s">
        <v>36</v>
      </c>
      <c r="B12" s="28"/>
      <c r="C12" s="29">
        <v>483.00000000000011</v>
      </c>
      <c r="D12" s="29">
        <v>486.00000000000006</v>
      </c>
      <c r="E12" s="29">
        <v>481.99999999999989</v>
      </c>
      <c r="F12" s="29">
        <v>479.99999999999994</v>
      </c>
      <c r="G12" s="29">
        <v>480.00000000000006</v>
      </c>
      <c r="H12" s="29">
        <v>478</v>
      </c>
      <c r="I12" s="29">
        <v>476</v>
      </c>
      <c r="J12" s="29">
        <v>474.99999999999994</v>
      </c>
      <c r="K12" s="29">
        <v>470</v>
      </c>
      <c r="L12" s="29">
        <v>469.99999999999989</v>
      </c>
      <c r="M12" s="29">
        <v>467.99999999999994</v>
      </c>
      <c r="N12" s="29">
        <v>467.00000000000006</v>
      </c>
    </row>
    <row r="13" spans="1:14" x14ac:dyDescent="0.25">
      <c r="A13" s="24" t="s">
        <v>37</v>
      </c>
      <c r="B13" s="18"/>
      <c r="C13" s="26">
        <f>SUM(C14:C15)</f>
        <v>1315</v>
      </c>
      <c r="D13" s="26">
        <f t="shared" ref="D13:N13" si="1">SUM(D14:D15)</f>
        <v>1403.0000000000011</v>
      </c>
      <c r="E13" s="26">
        <f t="shared" si="1"/>
        <v>1415.9999999999991</v>
      </c>
      <c r="F13" s="26">
        <f t="shared" si="1"/>
        <v>1409.9999999999975</v>
      </c>
      <c r="G13" s="26">
        <f t="shared" si="1"/>
        <v>1407.9999999999984</v>
      </c>
      <c r="H13" s="26">
        <f t="shared" si="1"/>
        <v>1432.9999999999991</v>
      </c>
      <c r="I13" s="26">
        <f t="shared" si="1"/>
        <v>1457</v>
      </c>
      <c r="J13" s="26">
        <f t="shared" si="1"/>
        <v>1461.9999999999995</v>
      </c>
      <c r="K13" s="26">
        <f t="shared" si="1"/>
        <v>1480.0000000000005</v>
      </c>
      <c r="L13" s="26">
        <f t="shared" si="1"/>
        <v>1491.0000000000025</v>
      </c>
      <c r="M13" s="26">
        <f t="shared" si="1"/>
        <v>1481.9999999999998</v>
      </c>
      <c r="N13" s="26">
        <f t="shared" si="1"/>
        <v>1524.9999999999993</v>
      </c>
    </row>
    <row r="14" spans="1:14" x14ac:dyDescent="0.25">
      <c r="A14" s="17" t="s">
        <v>38</v>
      </c>
      <c r="B14" s="18"/>
      <c r="C14" s="22">
        <v>645.50853613354059</v>
      </c>
      <c r="D14" s="22">
        <v>682.01193788858336</v>
      </c>
      <c r="E14" s="22">
        <v>687.93066695160599</v>
      </c>
      <c r="F14" s="22">
        <v>685.0133825805168</v>
      </c>
      <c r="G14" s="22">
        <v>684.43811564911425</v>
      </c>
      <c r="H14" s="22">
        <v>697.46251549317003</v>
      </c>
      <c r="I14" s="22">
        <v>709.89863257791581</v>
      </c>
      <c r="J14" s="22">
        <v>713.45612262494444</v>
      </c>
      <c r="K14" s="22">
        <v>722.24184935934454</v>
      </c>
      <c r="L14" s="22">
        <v>727.27117698252528</v>
      </c>
      <c r="M14" s="22">
        <v>723.89392235339108</v>
      </c>
      <c r="N14" s="22">
        <v>744.91193745890382</v>
      </c>
    </row>
    <row r="15" spans="1:14" x14ac:dyDescent="0.25">
      <c r="A15" s="10" t="s">
        <v>39</v>
      </c>
      <c r="B15" s="12"/>
      <c r="C15" s="23">
        <v>669.4914638664593</v>
      </c>
      <c r="D15" s="23">
        <v>720.98806211141778</v>
      </c>
      <c r="E15" s="23">
        <v>728.06933304839299</v>
      </c>
      <c r="F15" s="23">
        <v>724.98661741948069</v>
      </c>
      <c r="G15" s="23">
        <v>723.56188435088416</v>
      </c>
      <c r="H15" s="23">
        <v>735.53748450682895</v>
      </c>
      <c r="I15" s="23">
        <v>747.10136742208408</v>
      </c>
      <c r="J15" s="23">
        <v>748.54387737505499</v>
      </c>
      <c r="K15" s="23">
        <v>757.75815064065591</v>
      </c>
      <c r="L15" s="23">
        <v>763.72882301747723</v>
      </c>
      <c r="M15" s="23">
        <v>758.1060776466087</v>
      </c>
      <c r="N15" s="23">
        <v>780.0880625410955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11</v>
      </c>
      <c r="B17" s="15"/>
      <c r="C17" s="32">
        <f>C10-C13</f>
        <v>-324.99999999999989</v>
      </c>
      <c r="D17" s="32">
        <f t="shared" ref="D17:N17" si="2">D10-D13</f>
        <v>-407.00000000000091</v>
      </c>
      <c r="E17" s="32">
        <f t="shared" si="2"/>
        <v>-429.9999999999992</v>
      </c>
      <c r="F17" s="32">
        <f t="shared" si="2"/>
        <v>-427.99999999999773</v>
      </c>
      <c r="G17" s="32">
        <f t="shared" si="2"/>
        <v>-429.99999999999841</v>
      </c>
      <c r="H17" s="32">
        <f t="shared" si="2"/>
        <v>-455.99999999999909</v>
      </c>
      <c r="I17" s="32">
        <f t="shared" si="2"/>
        <v>-480</v>
      </c>
      <c r="J17" s="32">
        <f t="shared" si="2"/>
        <v>-484.99999999999966</v>
      </c>
      <c r="K17" s="32">
        <f t="shared" si="2"/>
        <v>-513.00000000000045</v>
      </c>
      <c r="L17" s="32">
        <f t="shared" si="2"/>
        <v>-526.0000000000025</v>
      </c>
      <c r="M17" s="32">
        <f t="shared" si="2"/>
        <v>-522</v>
      </c>
      <c r="N17" s="32">
        <f t="shared" si="2"/>
        <v>-568.99999999999909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40</v>
      </c>
      <c r="B19" s="63"/>
      <c r="C19" s="26">
        <f>SUM(C20:C21)</f>
        <v>4983.9801951459722</v>
      </c>
      <c r="D19" s="26">
        <f t="shared" ref="D19:N19" si="3">SUM(D20:D21)</f>
        <v>4958.980195145974</v>
      </c>
      <c r="E19" s="26">
        <f t="shared" si="3"/>
        <v>4947.980195145974</v>
      </c>
      <c r="F19" s="26">
        <f t="shared" si="3"/>
        <v>4957.4801951459722</v>
      </c>
      <c r="G19" s="26">
        <f t="shared" si="3"/>
        <v>4959.480195145974</v>
      </c>
      <c r="H19" s="26">
        <f t="shared" si="3"/>
        <v>4958.9801951459722</v>
      </c>
      <c r="I19" s="26">
        <f t="shared" si="3"/>
        <v>4966.480195145974</v>
      </c>
      <c r="J19" s="26">
        <f t="shared" si="3"/>
        <v>4960.4801951459731</v>
      </c>
      <c r="K19" s="26">
        <f t="shared" si="3"/>
        <v>4953.480195145974</v>
      </c>
      <c r="L19" s="26">
        <f t="shared" si="3"/>
        <v>4961.4801951459749</v>
      </c>
      <c r="M19" s="26">
        <f t="shared" si="3"/>
        <v>4965.980195145974</v>
      </c>
      <c r="N19" s="26">
        <f t="shared" si="3"/>
        <v>4964.9801951459731</v>
      </c>
    </row>
    <row r="20" spans="1:14" x14ac:dyDescent="0.25">
      <c r="A20" s="60" t="s">
        <v>41</v>
      </c>
      <c r="B20" s="60"/>
      <c r="C20" s="22">
        <v>2485.2443656397563</v>
      </c>
      <c r="D20" s="22">
        <v>2465.4960665172789</v>
      </c>
      <c r="E20" s="22">
        <v>2455.9554310487902</v>
      </c>
      <c r="F20" s="22">
        <v>2459.9967888632445</v>
      </c>
      <c r="G20" s="22">
        <v>2457.7091553975447</v>
      </c>
      <c r="H20" s="22">
        <v>2461.721355319572</v>
      </c>
      <c r="I20" s="22">
        <v>2467.9394138619446</v>
      </c>
      <c r="J20" s="22">
        <v>2467.2181588854596</v>
      </c>
      <c r="K20" s="22">
        <v>2459.111022252659</v>
      </c>
      <c r="L20" s="22">
        <v>2465.6256860642497</v>
      </c>
      <c r="M20" s="22">
        <v>2468.9370587496815</v>
      </c>
      <c r="N20" s="22">
        <v>2468.4460663024388</v>
      </c>
    </row>
    <row r="21" spans="1:14" x14ac:dyDescent="0.25">
      <c r="A21" s="27" t="s">
        <v>42</v>
      </c>
      <c r="B21" s="27"/>
      <c r="C21" s="29">
        <v>2498.7358295062163</v>
      </c>
      <c r="D21" s="29">
        <v>2493.4841286286951</v>
      </c>
      <c r="E21" s="29">
        <v>2492.0247640971843</v>
      </c>
      <c r="F21" s="29">
        <v>2497.4834062827276</v>
      </c>
      <c r="G21" s="29">
        <v>2501.7710397484293</v>
      </c>
      <c r="H21" s="29">
        <v>2497.2588398264006</v>
      </c>
      <c r="I21" s="29">
        <v>2498.5407812840294</v>
      </c>
      <c r="J21" s="29">
        <v>2493.2620362605135</v>
      </c>
      <c r="K21" s="29">
        <v>2494.369172893315</v>
      </c>
      <c r="L21" s="29">
        <v>2495.8545090817252</v>
      </c>
      <c r="M21" s="29">
        <v>2497.0431363962925</v>
      </c>
      <c r="N21" s="29">
        <v>2496.5341288435343</v>
      </c>
    </row>
    <row r="22" spans="1:14" x14ac:dyDescent="0.25">
      <c r="A22" s="63" t="s">
        <v>45</v>
      </c>
      <c r="B22" s="63"/>
      <c r="C22" s="26">
        <f>SUM(C23:C24)</f>
        <v>4579.980195145974</v>
      </c>
      <c r="D22" s="26">
        <f t="shared" ref="D22:N22" si="4">SUM(D23:D24)</f>
        <v>4604.9801951459731</v>
      </c>
      <c r="E22" s="26">
        <f t="shared" si="4"/>
        <v>4615.980195145974</v>
      </c>
      <c r="F22" s="26">
        <f t="shared" si="4"/>
        <v>4606.4801951459758</v>
      </c>
      <c r="G22" s="26">
        <f t="shared" si="4"/>
        <v>4604.4801951459731</v>
      </c>
      <c r="H22" s="26">
        <f t="shared" si="4"/>
        <v>4604.9801951459749</v>
      </c>
      <c r="I22" s="26">
        <f t="shared" si="4"/>
        <v>4597.480195145974</v>
      </c>
      <c r="J22" s="26">
        <f t="shared" si="4"/>
        <v>4603.4801951459749</v>
      </c>
      <c r="K22" s="26">
        <f t="shared" si="4"/>
        <v>4610.480195145974</v>
      </c>
      <c r="L22" s="26">
        <f t="shared" si="4"/>
        <v>4602.4801951459722</v>
      </c>
      <c r="M22" s="26">
        <f t="shared" si="4"/>
        <v>4597.980195145974</v>
      </c>
      <c r="N22" s="26">
        <f t="shared" si="4"/>
        <v>4598.9801951459722</v>
      </c>
    </row>
    <row r="23" spans="1:14" x14ac:dyDescent="0.25">
      <c r="A23" s="60" t="s">
        <v>43</v>
      </c>
      <c r="B23" s="60"/>
      <c r="C23" s="23">
        <v>2296.7358295062172</v>
      </c>
      <c r="D23" s="22">
        <v>2316.4841286286942</v>
      </c>
      <c r="E23" s="22">
        <v>2326.0247640971838</v>
      </c>
      <c r="F23" s="22">
        <v>2321.9834062827285</v>
      </c>
      <c r="G23" s="22">
        <v>2324.2710397484288</v>
      </c>
      <c r="H23" s="22">
        <v>2320.258839826402</v>
      </c>
      <c r="I23" s="22">
        <v>2314.0407812840294</v>
      </c>
      <c r="J23" s="22">
        <v>2314.7620362605144</v>
      </c>
      <c r="K23" s="22">
        <v>2322.869172893315</v>
      </c>
      <c r="L23" s="22">
        <v>2316.3545090817238</v>
      </c>
      <c r="M23" s="22">
        <v>2313.0431363962921</v>
      </c>
      <c r="N23" s="22">
        <v>2313.5341288435343</v>
      </c>
    </row>
    <row r="24" spans="1:14" x14ac:dyDescent="0.25">
      <c r="A24" s="10" t="s">
        <v>44</v>
      </c>
      <c r="B24" s="10"/>
      <c r="C24" s="23">
        <v>2283.2443656397572</v>
      </c>
      <c r="D24" s="23">
        <v>2288.4960665172789</v>
      </c>
      <c r="E24" s="23">
        <v>2289.9554310487897</v>
      </c>
      <c r="F24" s="23">
        <v>2284.4967888632468</v>
      </c>
      <c r="G24" s="23">
        <v>2280.2091553975442</v>
      </c>
      <c r="H24" s="23">
        <v>2284.7213553195729</v>
      </c>
      <c r="I24" s="23">
        <v>2283.4394138619441</v>
      </c>
      <c r="J24" s="23">
        <v>2288.7181588854605</v>
      </c>
      <c r="K24" s="23">
        <v>2287.611022252659</v>
      </c>
      <c r="L24" s="23">
        <v>2286.1256860642488</v>
      </c>
      <c r="M24" s="23">
        <v>2284.9370587496824</v>
      </c>
      <c r="N24" s="23">
        <v>2285.4460663024383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12</v>
      </c>
      <c r="B26" s="62"/>
      <c r="C26" s="32">
        <f>C19-C22</f>
        <v>403.99999999999818</v>
      </c>
      <c r="D26" s="32">
        <f t="shared" ref="D26:N26" si="5">D19-D22</f>
        <v>354.00000000000091</v>
      </c>
      <c r="E26" s="32">
        <f t="shared" si="5"/>
        <v>332</v>
      </c>
      <c r="F26" s="32">
        <f t="shared" si="5"/>
        <v>350.99999999999636</v>
      </c>
      <c r="G26" s="32">
        <f t="shared" si="5"/>
        <v>355.00000000000091</v>
      </c>
      <c r="H26" s="32">
        <f t="shared" si="5"/>
        <v>353.99999999999727</v>
      </c>
      <c r="I26" s="32">
        <f t="shared" si="5"/>
        <v>369</v>
      </c>
      <c r="J26" s="32">
        <f t="shared" si="5"/>
        <v>356.99999999999818</v>
      </c>
      <c r="K26" s="32">
        <f t="shared" si="5"/>
        <v>343</v>
      </c>
      <c r="L26" s="32">
        <f t="shared" si="5"/>
        <v>359.00000000000273</v>
      </c>
      <c r="M26" s="32">
        <f t="shared" si="5"/>
        <v>368</v>
      </c>
      <c r="N26" s="32">
        <f t="shared" si="5"/>
        <v>366.00000000000091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29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13</v>
      </c>
      <c r="B30" s="62"/>
      <c r="C30" s="32">
        <f>C17+C26+C28</f>
        <v>78.999999999998295</v>
      </c>
      <c r="D30" s="32">
        <f t="shared" ref="D30:N30" si="6">D17+D26+D28</f>
        <v>-53</v>
      </c>
      <c r="E30" s="32">
        <f t="shared" si="6"/>
        <v>-97.999999999999204</v>
      </c>
      <c r="F30" s="32">
        <f t="shared" si="6"/>
        <v>-77.000000000001364</v>
      </c>
      <c r="G30" s="32">
        <f t="shared" si="6"/>
        <v>-74.999999999997499</v>
      </c>
      <c r="H30" s="32">
        <f t="shared" si="6"/>
        <v>-102.00000000000182</v>
      </c>
      <c r="I30" s="32">
        <f t="shared" si="6"/>
        <v>-111</v>
      </c>
      <c r="J30" s="32">
        <f t="shared" si="6"/>
        <v>-128.00000000000148</v>
      </c>
      <c r="K30" s="32">
        <f t="shared" si="6"/>
        <v>-170.00000000000045</v>
      </c>
      <c r="L30" s="32">
        <f t="shared" si="6"/>
        <v>-166.99999999999977</v>
      </c>
      <c r="M30" s="32">
        <f t="shared" si="6"/>
        <v>-154</v>
      </c>
      <c r="N30" s="32">
        <f t="shared" si="6"/>
        <v>-202.99999999999818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14</v>
      </c>
      <c r="B32" s="59"/>
      <c r="C32" s="21">
        <v>116118.99999999997</v>
      </c>
      <c r="D32" s="21">
        <v>116066.00000000001</v>
      </c>
      <c r="E32" s="21">
        <v>115968.00000000003</v>
      </c>
      <c r="F32" s="21">
        <v>115891</v>
      </c>
      <c r="G32" s="21">
        <v>115815.99999999999</v>
      </c>
      <c r="H32" s="21">
        <v>115714</v>
      </c>
      <c r="I32" s="21">
        <v>115603.00000000001</v>
      </c>
      <c r="J32" s="21">
        <v>115475</v>
      </c>
      <c r="K32" s="21">
        <v>115304.99999999999</v>
      </c>
      <c r="L32" s="21">
        <v>115138</v>
      </c>
      <c r="M32" s="21">
        <v>114984.00000000001</v>
      </c>
      <c r="N32" s="21">
        <v>114781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6.8079972423285007E-4</v>
      </c>
      <c r="D34" s="39">
        <f t="shared" ref="D34:N34" si="7">(D32/D8)-1</f>
        <v>-4.5642831922387828E-4</v>
      </c>
      <c r="E34" s="39">
        <f t="shared" si="7"/>
        <v>-8.4434718177572865E-4</v>
      </c>
      <c r="F34" s="39">
        <f t="shared" si="7"/>
        <v>-6.6397626931591347E-4</v>
      </c>
      <c r="G34" s="39">
        <f t="shared" si="7"/>
        <v>-6.4715983122087817E-4</v>
      </c>
      <c r="H34" s="39">
        <f t="shared" si="7"/>
        <v>-8.8070732886635916E-4</v>
      </c>
      <c r="I34" s="39">
        <f t="shared" si="7"/>
        <v>-9.5926162780635149E-4</v>
      </c>
      <c r="J34" s="39">
        <f t="shared" si="7"/>
        <v>-1.1072377014438306E-3</v>
      </c>
      <c r="K34" s="39">
        <f t="shared" si="7"/>
        <v>-1.4721801255683786E-3</v>
      </c>
      <c r="L34" s="39">
        <f t="shared" si="7"/>
        <v>-1.4483326828843568E-3</v>
      </c>
      <c r="M34" s="39">
        <f t="shared" si="7"/>
        <v>-1.3375254042973239E-3</v>
      </c>
      <c r="N34" s="39">
        <f t="shared" si="7"/>
        <v>-1.7654630209421596E-3</v>
      </c>
    </row>
    <row r="35" spans="1:14" ht="15.75" thickBot="1" x14ac:dyDescent="0.3">
      <c r="A35" s="40" t="s">
        <v>16</v>
      </c>
      <c r="B35" s="41"/>
      <c r="C35" s="42">
        <f>(C32/$C$8)-1</f>
        <v>6.8079972423285007E-4</v>
      </c>
      <c r="D35" s="42">
        <f t="shared" ref="D35:N35" si="8">(D32/$C$8)-1</f>
        <v>2.2406066873514874E-4</v>
      </c>
      <c r="E35" s="42">
        <f t="shared" si="8"/>
        <v>-6.2047569803491687E-4</v>
      </c>
      <c r="F35" s="42">
        <f t="shared" si="8"/>
        <v>-1.284039986211627E-3</v>
      </c>
      <c r="G35" s="42">
        <f t="shared" si="8"/>
        <v>-1.930368838331753E-3</v>
      </c>
      <c r="H35" s="42">
        <f t="shared" si="8"/>
        <v>-2.8093760772147647E-3</v>
      </c>
      <c r="I35" s="42">
        <f t="shared" si="8"/>
        <v>-3.7659427783521826E-3</v>
      </c>
      <c r="J35" s="42">
        <f t="shared" si="8"/>
        <v>-4.869010685970343E-3</v>
      </c>
      <c r="K35" s="42">
        <f t="shared" si="8"/>
        <v>-6.3340227507757696E-3</v>
      </c>
      <c r="L35" s="42">
        <f t="shared" si="8"/>
        <v>-7.773181661495987E-3</v>
      </c>
      <c r="M35" s="42">
        <f t="shared" si="8"/>
        <v>-9.1003102378488521E-3</v>
      </c>
      <c r="N35" s="42">
        <f t="shared" si="8"/>
        <v>-1.0849706997587028E-2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1.5943113268363334</v>
      </c>
      <c r="D41" s="47">
        <v>1.6036004710092124</v>
      </c>
      <c r="E41" s="47">
        <v>1.58977413767317</v>
      </c>
      <c r="F41" s="47">
        <v>1.586915015011247</v>
      </c>
      <c r="G41" s="47">
        <v>1.5865976346491777</v>
      </c>
      <c r="H41" s="47">
        <v>1.5920414755958687</v>
      </c>
      <c r="I41" s="47">
        <v>1.6005555870053949</v>
      </c>
      <c r="J41" s="47">
        <v>1.6119195135961741</v>
      </c>
      <c r="K41" s="47">
        <v>1.609413089013255</v>
      </c>
      <c r="L41" s="47">
        <v>1.62063381974487</v>
      </c>
      <c r="M41" s="47">
        <v>1.6273481628216098</v>
      </c>
      <c r="N41" s="47">
        <v>1.63688714593292</v>
      </c>
    </row>
    <row r="43" spans="1:14" x14ac:dyDescent="0.25">
      <c r="A43" s="48" t="s">
        <v>32</v>
      </c>
      <c r="B43" s="48"/>
      <c r="C43" s="49">
        <v>87.384132787117977</v>
      </c>
      <c r="D43" s="49">
        <v>91.167340598072542</v>
      </c>
      <c r="E43" s="49">
        <v>90.464148662978218</v>
      </c>
      <c r="F43" s="49">
        <v>88.567737159905548</v>
      </c>
      <c r="G43" s="49">
        <v>86.830135029297224</v>
      </c>
      <c r="H43" s="49">
        <v>86.715756939922343</v>
      </c>
      <c r="I43" s="49">
        <v>86.628156375566221</v>
      </c>
      <c r="J43" s="49">
        <v>85.395007933679167</v>
      </c>
      <c r="K43" s="49">
        <v>84.925700657060688</v>
      </c>
      <c r="L43" s="49">
        <v>84.127228449776808</v>
      </c>
      <c r="M43" s="49">
        <v>82.191321912370938</v>
      </c>
      <c r="N43" s="49">
        <v>83.029632714546281</v>
      </c>
    </row>
    <row r="44" spans="1:14" x14ac:dyDescent="0.25">
      <c r="A44" s="19" t="s">
        <v>48</v>
      </c>
      <c r="B44" s="19"/>
      <c r="C44" s="50">
        <v>88.421313744715988</v>
      </c>
      <c r="D44" s="50">
        <v>91.15277207336743</v>
      </c>
      <c r="E44" s="50">
        <v>90.238229049009988</v>
      </c>
      <c r="F44" s="50">
        <v>88.15946562334949</v>
      </c>
      <c r="G44" s="50">
        <v>86.266081085771901</v>
      </c>
      <c r="H44" s="50">
        <v>85.974575382444556</v>
      </c>
      <c r="I44" s="50">
        <v>85.734626535002477</v>
      </c>
      <c r="J44" s="50">
        <v>84.397259352552013</v>
      </c>
      <c r="K44" s="50">
        <v>83.819826231514654</v>
      </c>
      <c r="L44" s="50">
        <v>82.924393724105045</v>
      </c>
      <c r="M44" s="50">
        <v>80.916224221787658</v>
      </c>
      <c r="N44" s="50">
        <v>81.653919354677285</v>
      </c>
    </row>
    <row r="45" spans="1:14" x14ac:dyDescent="0.25">
      <c r="A45" s="51" t="s">
        <v>49</v>
      </c>
      <c r="B45" s="51"/>
      <c r="C45" s="52">
        <v>86.406889071227212</v>
      </c>
      <c r="D45" s="52">
        <v>91.181125844915414</v>
      </c>
      <c r="E45" s="52">
        <v>90.678655122911167</v>
      </c>
      <c r="F45" s="52">
        <v>88.956987758254087</v>
      </c>
      <c r="G45" s="52">
        <v>87.370520920413057</v>
      </c>
      <c r="H45" s="52">
        <v>87.430472856209263</v>
      </c>
      <c r="I45" s="52">
        <v>87.494621255592065</v>
      </c>
      <c r="J45" s="52">
        <v>86.368195672313831</v>
      </c>
      <c r="K45" s="52">
        <v>86.007249534557303</v>
      </c>
      <c r="L45" s="52">
        <v>85.305534358076983</v>
      </c>
      <c r="M45" s="52">
        <v>83.446956598097998</v>
      </c>
      <c r="N45" s="52">
        <v>84.387287162899099</v>
      </c>
    </row>
    <row r="47" spans="1:14" x14ac:dyDescent="0.25">
      <c r="A47" s="48" t="s">
        <v>33</v>
      </c>
      <c r="B47" s="48"/>
      <c r="C47" s="49">
        <v>81.093678290953505</v>
      </c>
      <c r="D47" s="49">
        <v>80.576720793940225</v>
      </c>
      <c r="E47" s="49">
        <v>80.665921313664811</v>
      </c>
      <c r="F47" s="49">
        <v>80.927811238854417</v>
      </c>
      <c r="G47" s="49">
        <v>81.173840846536308</v>
      </c>
      <c r="H47" s="49">
        <v>81.191894500568623</v>
      </c>
      <c r="I47" s="49">
        <v>81.210557707181465</v>
      </c>
      <c r="J47" s="49">
        <v>81.388957957106285</v>
      </c>
      <c r="K47" s="49">
        <v>81.458303931310638</v>
      </c>
      <c r="L47" s="49">
        <v>81.574107816207402</v>
      </c>
      <c r="M47" s="49">
        <v>81.855359320304586</v>
      </c>
      <c r="N47" s="49">
        <v>81.743360875276906</v>
      </c>
    </row>
    <row r="48" spans="1:14" x14ac:dyDescent="0.25">
      <c r="A48" s="19" t="s">
        <v>46</v>
      </c>
      <c r="B48" s="19"/>
      <c r="C48" s="50">
        <v>78.98003164139223</v>
      </c>
      <c r="D48" s="50">
        <v>78.592345394726721</v>
      </c>
      <c r="E48" s="50">
        <v>78.712818795558164</v>
      </c>
      <c r="F48" s="50">
        <v>79.022712196909495</v>
      </c>
      <c r="G48" s="50">
        <v>79.305557504693894</v>
      </c>
      <c r="H48" s="50">
        <v>79.351461675177106</v>
      </c>
      <c r="I48" s="50">
        <v>79.397531196836709</v>
      </c>
      <c r="J48" s="50">
        <v>79.600039881169408</v>
      </c>
      <c r="K48" s="50">
        <v>79.689320117887036</v>
      </c>
      <c r="L48" s="50">
        <v>79.828922399902865</v>
      </c>
      <c r="M48" s="50">
        <v>80.143250812174486</v>
      </c>
      <c r="N48" s="50">
        <v>80.036615259062799</v>
      </c>
    </row>
    <row r="49" spans="1:14" x14ac:dyDescent="0.25">
      <c r="A49" s="51" t="s">
        <v>47</v>
      </c>
      <c r="B49" s="51"/>
      <c r="C49" s="52">
        <v>83.028401642345315</v>
      </c>
      <c r="D49" s="52">
        <v>82.429991846787374</v>
      </c>
      <c r="E49" s="52">
        <v>82.497548595161476</v>
      </c>
      <c r="F49" s="52">
        <v>82.722882693438393</v>
      </c>
      <c r="G49" s="52">
        <v>82.937850017660594</v>
      </c>
      <c r="H49" s="52">
        <v>82.937878310689044</v>
      </c>
      <c r="I49" s="52">
        <v>82.939327376183684</v>
      </c>
      <c r="J49" s="52">
        <v>83.095023581756536</v>
      </c>
      <c r="K49" s="52">
        <v>83.148839734909842</v>
      </c>
      <c r="L49" s="52">
        <v>83.244887014395047</v>
      </c>
      <c r="M49" s="52">
        <v>83.495040465957189</v>
      </c>
      <c r="N49" s="52">
        <v>83.382861456000782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9</v>
      </c>
      <c r="B1" s="56"/>
      <c r="C1" s="56"/>
      <c r="D1" s="56"/>
      <c r="E1" s="56"/>
    </row>
    <row r="2" spans="1:14" x14ac:dyDescent="0.25">
      <c r="A2" s="57" t="s">
        <v>73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8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59" t="s">
        <v>10</v>
      </c>
      <c r="B8" s="59"/>
      <c r="C8" s="21">
        <v>12942</v>
      </c>
      <c r="D8" s="21">
        <v>12962.368965792995</v>
      </c>
      <c r="E8" s="21">
        <v>12969.371574672748</v>
      </c>
      <c r="F8" s="21">
        <v>12972.049521800171</v>
      </c>
      <c r="G8" s="21">
        <v>12978.0004252983</v>
      </c>
      <c r="H8" s="21">
        <v>12985.038500014758</v>
      </c>
      <c r="I8" s="21">
        <v>12990.287840308831</v>
      </c>
      <c r="J8" s="21">
        <v>12995.584096112501</v>
      </c>
      <c r="K8" s="21">
        <v>12999.974712285442</v>
      </c>
      <c r="L8" s="21">
        <v>12999.976776349164</v>
      </c>
      <c r="M8" s="21">
        <v>12999.579177678268</v>
      </c>
      <c r="N8" s="21">
        <v>13001.008146692835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34</v>
      </c>
      <c r="B10" s="25"/>
      <c r="C10" s="26">
        <f>SUM(C11:C12)</f>
        <v>132.53426189273341</v>
      </c>
      <c r="D10" s="26">
        <f t="shared" ref="D10:N10" si="0">SUM(D11:D12)</f>
        <v>132.89693122306355</v>
      </c>
      <c r="E10" s="26">
        <f t="shared" si="0"/>
        <v>131.22808653499487</v>
      </c>
      <c r="F10" s="26">
        <f t="shared" si="0"/>
        <v>130.44438882285019</v>
      </c>
      <c r="G10" s="26">
        <f t="shared" si="0"/>
        <v>129.6659498338916</v>
      </c>
      <c r="H10" s="26">
        <f t="shared" si="0"/>
        <v>129.27340146168848</v>
      </c>
      <c r="I10" s="26">
        <f t="shared" si="0"/>
        <v>129.10334761161948</v>
      </c>
      <c r="J10" s="26">
        <f t="shared" si="0"/>
        <v>129.05286183866306</v>
      </c>
      <c r="K10" s="26">
        <f t="shared" si="0"/>
        <v>127.84338241878555</v>
      </c>
      <c r="L10" s="26">
        <f t="shared" si="0"/>
        <v>127.73173233800689</v>
      </c>
      <c r="M10" s="26">
        <f t="shared" si="0"/>
        <v>127.35473289701162</v>
      </c>
      <c r="N10" s="26">
        <f t="shared" si="0"/>
        <v>127.28494755901703</v>
      </c>
    </row>
    <row r="11" spans="1:14" x14ac:dyDescent="0.25">
      <c r="A11" s="20" t="s">
        <v>35</v>
      </c>
      <c r="B11" s="18"/>
      <c r="C11" s="22">
        <v>67.873606848096799</v>
      </c>
      <c r="D11" s="22">
        <v>68.04963345759279</v>
      </c>
      <c r="E11" s="22">
        <v>67.078048289693129</v>
      </c>
      <c r="F11" s="22">
        <v>66.683384102923412</v>
      </c>
      <c r="G11" s="22">
        <v>66.026219854067492</v>
      </c>
      <c r="H11" s="22">
        <v>66.026025925673025</v>
      </c>
      <c r="I11" s="22">
        <v>66.203456656521354</v>
      </c>
      <c r="J11" s="22">
        <v>66.309658795300777</v>
      </c>
      <c r="K11" s="22">
        <v>65.706474728165901</v>
      </c>
      <c r="L11" s="22">
        <v>65.520422287371417</v>
      </c>
      <c r="M11" s="22">
        <v>65.269300609718442</v>
      </c>
      <c r="N11" s="22">
        <v>65.107049535940718</v>
      </c>
    </row>
    <row r="12" spans="1:14" x14ac:dyDescent="0.25">
      <c r="A12" s="27" t="s">
        <v>36</v>
      </c>
      <c r="B12" s="28"/>
      <c r="C12" s="29">
        <v>64.660655044636613</v>
      </c>
      <c r="D12" s="29">
        <v>64.847297765470756</v>
      </c>
      <c r="E12" s="29">
        <v>64.150038245301744</v>
      </c>
      <c r="F12" s="29">
        <v>63.761004719926774</v>
      </c>
      <c r="G12" s="29">
        <v>63.639729979824111</v>
      </c>
      <c r="H12" s="29">
        <v>63.247375536015454</v>
      </c>
      <c r="I12" s="29">
        <v>62.89989095509813</v>
      </c>
      <c r="J12" s="29">
        <v>62.743203043362286</v>
      </c>
      <c r="K12" s="29">
        <v>62.136907690619651</v>
      </c>
      <c r="L12" s="29">
        <v>62.211310050635475</v>
      </c>
      <c r="M12" s="29">
        <v>62.085432287293173</v>
      </c>
      <c r="N12" s="29">
        <v>62.17789802307631</v>
      </c>
    </row>
    <row r="13" spans="1:14" x14ac:dyDescent="0.25">
      <c r="A13" s="33" t="s">
        <v>37</v>
      </c>
      <c r="B13" s="18"/>
      <c r="C13" s="26">
        <f>SUM(C14:C15)</f>
        <v>145.90227594381204</v>
      </c>
      <c r="D13" s="26">
        <f t="shared" ref="D13:N13" si="1">SUM(D14:D15)</f>
        <v>153.44276870388936</v>
      </c>
      <c r="E13" s="26">
        <f t="shared" si="1"/>
        <v>153.57607293555139</v>
      </c>
      <c r="F13" s="26">
        <f t="shared" si="1"/>
        <v>151.4763215276443</v>
      </c>
      <c r="G13" s="26">
        <f t="shared" si="1"/>
        <v>149.76294294817444</v>
      </c>
      <c r="H13" s="26">
        <f t="shared" si="1"/>
        <v>151.37877195772631</v>
      </c>
      <c r="I13" s="26">
        <f t="shared" si="1"/>
        <v>152.77272442886976</v>
      </c>
      <c r="J13" s="26">
        <f t="shared" si="1"/>
        <v>152.35735536828835</v>
      </c>
      <c r="K13" s="26">
        <f t="shared" si="1"/>
        <v>153.96058757546979</v>
      </c>
      <c r="L13" s="26">
        <f t="shared" si="1"/>
        <v>155.19425861157171</v>
      </c>
      <c r="M13" s="26">
        <f t="shared" si="1"/>
        <v>154.03984519322367</v>
      </c>
      <c r="N13" s="26">
        <f t="shared" si="1"/>
        <v>157.82371873712489</v>
      </c>
    </row>
    <row r="14" spans="1:14" x14ac:dyDescent="0.25">
      <c r="A14" s="20" t="s">
        <v>38</v>
      </c>
      <c r="B14" s="18"/>
      <c r="C14" s="22">
        <v>69.747007250473516</v>
      </c>
      <c r="D14" s="22">
        <v>72.659536778438607</v>
      </c>
      <c r="E14" s="22">
        <v>72.711150641349676</v>
      </c>
      <c r="F14" s="22">
        <v>71.477419990727512</v>
      </c>
      <c r="G14" s="22">
        <v>70.904069139798878</v>
      </c>
      <c r="H14" s="22">
        <v>71.909878800601604</v>
      </c>
      <c r="I14" s="22">
        <v>72.869771798782452</v>
      </c>
      <c r="J14" s="22">
        <v>73.181763490665247</v>
      </c>
      <c r="K14" s="22">
        <v>74.209802429007226</v>
      </c>
      <c r="L14" s="22">
        <v>74.813779187278968</v>
      </c>
      <c r="M14" s="22">
        <v>74.582011992297737</v>
      </c>
      <c r="N14" s="22">
        <v>76.624784411689802</v>
      </c>
    </row>
    <row r="15" spans="1:14" x14ac:dyDescent="0.25">
      <c r="A15" s="10" t="s">
        <v>39</v>
      </c>
      <c r="B15" s="12"/>
      <c r="C15" s="23">
        <v>76.155268693338527</v>
      </c>
      <c r="D15" s="23">
        <v>80.78323192545075</v>
      </c>
      <c r="E15" s="23">
        <v>80.864922294201719</v>
      </c>
      <c r="F15" s="23">
        <v>79.998901536916776</v>
      </c>
      <c r="G15" s="23">
        <v>78.858873808375577</v>
      </c>
      <c r="H15" s="23">
        <v>79.468893157124711</v>
      </c>
      <c r="I15" s="23">
        <v>79.902952630087327</v>
      </c>
      <c r="J15" s="23">
        <v>79.175591877623106</v>
      </c>
      <c r="K15" s="23">
        <v>79.750785146462576</v>
      </c>
      <c r="L15" s="23">
        <v>80.380479424292744</v>
      </c>
      <c r="M15" s="23">
        <v>79.457833200925933</v>
      </c>
      <c r="N15" s="23">
        <v>81.19893432543509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11</v>
      </c>
      <c r="B17" s="15"/>
      <c r="C17" s="32">
        <f>C10-C13</f>
        <v>-13.368014051078632</v>
      </c>
      <c r="D17" s="32">
        <f t="shared" ref="D17:N17" si="2">D10-D13</f>
        <v>-20.54583748082581</v>
      </c>
      <c r="E17" s="32">
        <f t="shared" si="2"/>
        <v>-22.347986400556522</v>
      </c>
      <c r="F17" s="32">
        <f t="shared" si="2"/>
        <v>-21.031932704794116</v>
      </c>
      <c r="G17" s="32">
        <f t="shared" si="2"/>
        <v>-20.096993114282839</v>
      </c>
      <c r="H17" s="32">
        <f t="shared" si="2"/>
        <v>-22.105370496037835</v>
      </c>
      <c r="I17" s="32">
        <f t="shared" si="2"/>
        <v>-23.669376817250281</v>
      </c>
      <c r="J17" s="32">
        <f t="shared" si="2"/>
        <v>-23.30449352962529</v>
      </c>
      <c r="K17" s="32">
        <f t="shared" si="2"/>
        <v>-26.117205156684236</v>
      </c>
      <c r="L17" s="32">
        <f t="shared" si="2"/>
        <v>-27.462526273564819</v>
      </c>
      <c r="M17" s="32">
        <f t="shared" si="2"/>
        <v>-26.685112296212054</v>
      </c>
      <c r="N17" s="32">
        <f t="shared" si="2"/>
        <v>-30.538771178107865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40</v>
      </c>
      <c r="B19" s="63"/>
      <c r="C19" s="26">
        <f>SUM(C20:C21)</f>
        <v>632.65411788479832</v>
      </c>
      <c r="D19" s="26">
        <f t="shared" ref="D19:N19" si="3">SUM(D20:D21)</f>
        <v>630.16098922834681</v>
      </c>
      <c r="E19" s="26">
        <f t="shared" si="3"/>
        <v>629.38025119044596</v>
      </c>
      <c r="F19" s="26">
        <f t="shared" si="3"/>
        <v>630.17686202197547</v>
      </c>
      <c r="G19" s="26">
        <f t="shared" si="3"/>
        <v>630.45862765482548</v>
      </c>
      <c r="H19" s="26">
        <f t="shared" si="3"/>
        <v>630.27896380291122</v>
      </c>
      <c r="I19" s="26">
        <f t="shared" si="3"/>
        <v>631.09235563898073</v>
      </c>
      <c r="J19" s="26">
        <f t="shared" si="3"/>
        <v>630.25158297145219</v>
      </c>
      <c r="K19" s="26">
        <f t="shared" si="3"/>
        <v>629.22625570059859</v>
      </c>
      <c r="L19" s="26">
        <f t="shared" si="3"/>
        <v>630.14585430576699</v>
      </c>
      <c r="M19" s="26">
        <f t="shared" si="3"/>
        <v>629.95850476988653</v>
      </c>
      <c r="N19" s="26">
        <f t="shared" si="3"/>
        <v>631.03599178201625</v>
      </c>
    </row>
    <row r="20" spans="1:14" x14ac:dyDescent="0.25">
      <c r="A20" s="60" t="s">
        <v>41</v>
      </c>
      <c r="B20" s="60"/>
      <c r="C20" s="22">
        <v>316.57192895313</v>
      </c>
      <c r="D20" s="22">
        <v>314.83831589630029</v>
      </c>
      <c r="E20" s="22">
        <v>313.90982423412044</v>
      </c>
      <c r="F20" s="22">
        <v>314.0832989649482</v>
      </c>
      <c r="G20" s="22">
        <v>313.71431999205601</v>
      </c>
      <c r="H20" s="22">
        <v>314.22877919375242</v>
      </c>
      <c r="I20" s="22">
        <v>314.85850321790963</v>
      </c>
      <c r="J20" s="22">
        <v>315.12164032753981</v>
      </c>
      <c r="K20" s="22">
        <v>314.15322057774648</v>
      </c>
      <c r="L20" s="22">
        <v>314.45351302387667</v>
      </c>
      <c r="M20" s="22">
        <v>314.76269342817301</v>
      </c>
      <c r="N20" s="22">
        <v>315.44239510891356</v>
      </c>
    </row>
    <row r="21" spans="1:14" x14ac:dyDescent="0.25">
      <c r="A21" s="27" t="s">
        <v>42</v>
      </c>
      <c r="B21" s="27"/>
      <c r="C21" s="29">
        <v>316.08218893166838</v>
      </c>
      <c r="D21" s="29">
        <v>315.32267333204652</v>
      </c>
      <c r="E21" s="29">
        <v>315.47042695632547</v>
      </c>
      <c r="F21" s="29">
        <v>316.09356305702732</v>
      </c>
      <c r="G21" s="29">
        <v>316.74430766276942</v>
      </c>
      <c r="H21" s="29">
        <v>316.05018460915875</v>
      </c>
      <c r="I21" s="29">
        <v>316.23385242107116</v>
      </c>
      <c r="J21" s="29">
        <v>315.12994264391239</v>
      </c>
      <c r="K21" s="29">
        <v>315.0730351228521</v>
      </c>
      <c r="L21" s="29">
        <v>315.69234128189038</v>
      </c>
      <c r="M21" s="29">
        <v>315.19581134171358</v>
      </c>
      <c r="N21" s="29">
        <v>315.59359667310264</v>
      </c>
    </row>
    <row r="22" spans="1:14" x14ac:dyDescent="0.25">
      <c r="A22" s="63" t="s">
        <v>45</v>
      </c>
      <c r="B22" s="63"/>
      <c r="C22" s="26">
        <f>SUM(C23:C24)</f>
        <v>598.91713804072447</v>
      </c>
      <c r="D22" s="26">
        <f t="shared" ref="D22:N22" si="4">SUM(D23:D24)</f>
        <v>602.61254286776693</v>
      </c>
      <c r="E22" s="26">
        <f t="shared" si="4"/>
        <v>604.35431766246757</v>
      </c>
      <c r="F22" s="26">
        <f t="shared" si="4"/>
        <v>603.19402581905274</v>
      </c>
      <c r="G22" s="26">
        <f t="shared" si="4"/>
        <v>603.3235598240833</v>
      </c>
      <c r="H22" s="26">
        <f t="shared" si="4"/>
        <v>602.92425301280264</v>
      </c>
      <c r="I22" s="26">
        <f t="shared" si="4"/>
        <v>602.12672301805981</v>
      </c>
      <c r="J22" s="26">
        <f t="shared" si="4"/>
        <v>602.55647326888754</v>
      </c>
      <c r="K22" s="26">
        <f t="shared" si="4"/>
        <v>603.10698648019161</v>
      </c>
      <c r="L22" s="26">
        <f t="shared" si="4"/>
        <v>603.08092670309986</v>
      </c>
      <c r="M22" s="26">
        <f t="shared" si="4"/>
        <v>601.84442345910543</v>
      </c>
      <c r="N22" s="26">
        <f t="shared" si="4"/>
        <v>602.74550664906792</v>
      </c>
    </row>
    <row r="23" spans="1:14" x14ac:dyDescent="0.25">
      <c r="A23" s="60" t="s">
        <v>43</v>
      </c>
      <c r="B23" s="60"/>
      <c r="C23" s="23">
        <v>302.48540144670335</v>
      </c>
      <c r="D23" s="22">
        <v>305.48689942811706</v>
      </c>
      <c r="E23" s="22">
        <v>307.25482216785758</v>
      </c>
      <c r="F23" s="22">
        <v>306.12592546575758</v>
      </c>
      <c r="G23" s="22">
        <v>306.63417456372116</v>
      </c>
      <c r="H23" s="22">
        <v>306.05285121109762</v>
      </c>
      <c r="I23" s="22">
        <v>305.5335083765026</v>
      </c>
      <c r="J23" s="22">
        <v>305.01423597863402</v>
      </c>
      <c r="K23" s="22">
        <v>306.15688045887708</v>
      </c>
      <c r="L23" s="22">
        <v>305.77559792221075</v>
      </c>
      <c r="M23" s="22">
        <v>305.18978160826106</v>
      </c>
      <c r="N23" s="22">
        <v>305.34758013410459</v>
      </c>
    </row>
    <row r="24" spans="1:14" x14ac:dyDescent="0.25">
      <c r="A24" s="10" t="s">
        <v>44</v>
      </c>
      <c r="B24" s="10"/>
      <c r="C24" s="23">
        <v>296.43173659402117</v>
      </c>
      <c r="D24" s="23">
        <v>297.12564343964982</v>
      </c>
      <c r="E24" s="23">
        <v>297.09949549460998</v>
      </c>
      <c r="F24" s="23">
        <v>297.06810035329516</v>
      </c>
      <c r="G24" s="23">
        <v>296.68938526036214</v>
      </c>
      <c r="H24" s="23">
        <v>296.87140180170496</v>
      </c>
      <c r="I24" s="23">
        <v>296.59321464155721</v>
      </c>
      <c r="J24" s="23">
        <v>297.54223729025352</v>
      </c>
      <c r="K24" s="23">
        <v>296.95010602131458</v>
      </c>
      <c r="L24" s="23">
        <v>297.30532878088911</v>
      </c>
      <c r="M24" s="23">
        <v>296.65464185084443</v>
      </c>
      <c r="N24" s="23">
        <v>297.39792651496327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12</v>
      </c>
      <c r="B26" s="62"/>
      <c r="C26" s="32">
        <f>C19-C22</f>
        <v>33.736979844073858</v>
      </c>
      <c r="D26" s="32">
        <f t="shared" ref="D26:N26" si="5">D19-D22</f>
        <v>27.548446360579874</v>
      </c>
      <c r="E26" s="32">
        <f t="shared" si="5"/>
        <v>25.025933527978395</v>
      </c>
      <c r="F26" s="32">
        <f t="shared" si="5"/>
        <v>26.982836202922726</v>
      </c>
      <c r="G26" s="32">
        <f t="shared" si="5"/>
        <v>27.135067830742173</v>
      </c>
      <c r="H26" s="32">
        <f t="shared" si="5"/>
        <v>27.354710790108584</v>
      </c>
      <c r="I26" s="32">
        <f t="shared" si="5"/>
        <v>28.965632620920928</v>
      </c>
      <c r="J26" s="32">
        <f t="shared" si="5"/>
        <v>27.69510970256465</v>
      </c>
      <c r="K26" s="32">
        <f t="shared" si="5"/>
        <v>26.119269220406977</v>
      </c>
      <c r="L26" s="32">
        <f t="shared" si="5"/>
        <v>27.064927602667126</v>
      </c>
      <c r="M26" s="32">
        <f t="shared" si="5"/>
        <v>28.114081310781103</v>
      </c>
      <c r="N26" s="32">
        <f t="shared" si="5"/>
        <v>28.290485132948334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29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13</v>
      </c>
      <c r="B30" s="62"/>
      <c r="C30" s="32">
        <f>C17+C26+C28</f>
        <v>20.368965792995226</v>
      </c>
      <c r="D30" s="32">
        <f t="shared" ref="D30:N30" si="6">D17+D26+D28</f>
        <v>7.0026088797540638</v>
      </c>
      <c r="E30" s="32">
        <f t="shared" si="6"/>
        <v>2.6779471274218736</v>
      </c>
      <c r="F30" s="32">
        <f t="shared" si="6"/>
        <v>5.9509034981286106</v>
      </c>
      <c r="G30" s="32">
        <f t="shared" si="6"/>
        <v>7.0380747164593345</v>
      </c>
      <c r="H30" s="32">
        <f t="shared" si="6"/>
        <v>5.2493402940707483</v>
      </c>
      <c r="I30" s="32">
        <f t="shared" si="6"/>
        <v>5.2962558036706469</v>
      </c>
      <c r="J30" s="32">
        <f t="shared" si="6"/>
        <v>4.3906161729393602</v>
      </c>
      <c r="K30" s="32">
        <f t="shared" si="6"/>
        <v>2.0640637227415937E-3</v>
      </c>
      <c r="L30" s="32">
        <f t="shared" si="6"/>
        <v>-0.3975986708976933</v>
      </c>
      <c r="M30" s="32">
        <f t="shared" si="6"/>
        <v>1.4289690145690486</v>
      </c>
      <c r="N30" s="32">
        <f t="shared" si="6"/>
        <v>-2.2482860451595315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14</v>
      </c>
      <c r="B32" s="59"/>
      <c r="C32" s="21">
        <v>12962.368965792995</v>
      </c>
      <c r="D32" s="21">
        <v>12969.371574672748</v>
      </c>
      <c r="E32" s="21">
        <v>12972.049521800171</v>
      </c>
      <c r="F32" s="21">
        <v>12978.0004252983</v>
      </c>
      <c r="G32" s="21">
        <v>12985.038500014758</v>
      </c>
      <c r="H32" s="21">
        <v>12990.287840308831</v>
      </c>
      <c r="I32" s="21">
        <v>12995.584096112501</v>
      </c>
      <c r="J32" s="21">
        <v>12999.974712285442</v>
      </c>
      <c r="K32" s="21">
        <v>12999.976776349164</v>
      </c>
      <c r="L32" s="21">
        <v>12999.579177678268</v>
      </c>
      <c r="M32" s="21">
        <v>13001.008146692835</v>
      </c>
      <c r="N32" s="21">
        <v>12998.759860647675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1.5738653834798111E-3</v>
      </c>
      <c r="D34" s="39">
        <f t="shared" ref="D34:N34" si="7">(D32/D8)-1</f>
        <v>5.4022601101944012E-4</v>
      </c>
      <c r="E34" s="39">
        <f t="shared" si="7"/>
        <v>2.0648241219745067E-4</v>
      </c>
      <c r="F34" s="39">
        <f t="shared" si="7"/>
        <v>4.5874813290902594E-4</v>
      </c>
      <c r="G34" s="39">
        <f t="shared" si="7"/>
        <v>5.4230809722732864E-4</v>
      </c>
      <c r="H34" s="39">
        <f t="shared" si="7"/>
        <v>4.0426066461551891E-4</v>
      </c>
      <c r="I34" s="39">
        <f t="shared" si="7"/>
        <v>4.0770888749941392E-4</v>
      </c>
      <c r="J34" s="39">
        <f t="shared" si="7"/>
        <v>3.3785446967748989E-4</v>
      </c>
      <c r="K34" s="39">
        <f t="shared" si="7"/>
        <v>1.5877444115020012E-7</v>
      </c>
      <c r="L34" s="39">
        <f t="shared" si="7"/>
        <v>-3.0584567783153993E-5</v>
      </c>
      <c r="M34" s="39">
        <f t="shared" si="7"/>
        <v>1.0992425178035781E-4</v>
      </c>
      <c r="N34" s="39">
        <f t="shared" si="7"/>
        <v>-1.7293166958998185E-4</v>
      </c>
    </row>
    <row r="35" spans="1:14" ht="15.75" thickBot="1" x14ac:dyDescent="0.3">
      <c r="A35" s="40" t="s">
        <v>16</v>
      </c>
      <c r="B35" s="41"/>
      <c r="C35" s="42">
        <f>(C32/$C$8)-1</f>
        <v>1.5738653834798111E-3</v>
      </c>
      <c r="D35" s="42">
        <f t="shared" ref="D35:N35" si="8">(D32/$C$8)-1</f>
        <v>2.1149416375172425E-3</v>
      </c>
      <c r="E35" s="42">
        <f t="shared" si="8"/>
        <v>2.3218607479655873E-3</v>
      </c>
      <c r="F35" s="42">
        <f t="shared" si="8"/>
        <v>2.7816740301576104E-3</v>
      </c>
      <c r="G35" s="42">
        <f t="shared" si="8"/>
        <v>3.3254906517352634E-3</v>
      </c>
      <c r="H35" s="42">
        <f t="shared" si="8"/>
        <v>3.7310956814118335E-3</v>
      </c>
      <c r="I35" s="42">
        <f t="shared" si="8"/>
        <v>4.1403257697807394E-3</v>
      </c>
      <c r="J35" s="42">
        <f t="shared" si="8"/>
        <v>4.479579067025341E-3</v>
      </c>
      <c r="K35" s="42">
        <f t="shared" si="8"/>
        <v>4.4797385527093336E-3</v>
      </c>
      <c r="L35" s="42">
        <f t="shared" si="8"/>
        <v>4.4490169740587504E-3</v>
      </c>
      <c r="M35" s="42">
        <f t="shared" si="8"/>
        <v>4.559430280701271E-3</v>
      </c>
      <c r="N35" s="42">
        <f t="shared" si="8"/>
        <v>4.3857101412203559E-3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1.5869294946247396</v>
      </c>
      <c r="D41" s="47">
        <v>1.5962888543766824</v>
      </c>
      <c r="E41" s="47">
        <v>1.5832344163024876</v>
      </c>
      <c r="F41" s="47">
        <v>1.580669294909244</v>
      </c>
      <c r="G41" s="47">
        <v>1.5806299379533857</v>
      </c>
      <c r="H41" s="47">
        <v>1.5859156122951363</v>
      </c>
      <c r="I41" s="47">
        <v>1.5947298543224588</v>
      </c>
      <c r="J41" s="47">
        <v>1.6062475909237082</v>
      </c>
      <c r="K41" s="47">
        <v>1.6044222298097237</v>
      </c>
      <c r="L41" s="47">
        <v>1.6156828716163432</v>
      </c>
      <c r="M41" s="47">
        <v>1.6225682576271669</v>
      </c>
      <c r="N41" s="47">
        <v>1.6320925161684086</v>
      </c>
    </row>
    <row r="43" spans="1:14" x14ac:dyDescent="0.25">
      <c r="A43" s="48" t="s">
        <v>32</v>
      </c>
      <c r="B43" s="48"/>
      <c r="C43" s="49">
        <v>106.26541323824995</v>
      </c>
      <c r="D43" s="49">
        <v>110.94011247133992</v>
      </c>
      <c r="E43" s="49">
        <v>110.09788220402886</v>
      </c>
      <c r="F43" s="49">
        <v>107.81051612263704</v>
      </c>
      <c r="G43" s="49">
        <v>105.70353937299001</v>
      </c>
      <c r="H43" s="49">
        <v>105.54310831674621</v>
      </c>
      <c r="I43" s="49">
        <v>105.39194155533737</v>
      </c>
      <c r="J43" s="49">
        <v>103.84302696574751</v>
      </c>
      <c r="K43" s="49">
        <v>103.24313911137757</v>
      </c>
      <c r="L43" s="49">
        <v>102.2451921755821</v>
      </c>
      <c r="M43" s="49">
        <v>99.845553019575718</v>
      </c>
      <c r="N43" s="49">
        <v>100.79699785642462</v>
      </c>
    </row>
    <row r="44" spans="1:14" x14ac:dyDescent="0.25">
      <c r="A44" s="19" t="s">
        <v>48</v>
      </c>
      <c r="B44" s="19"/>
      <c r="C44" s="50">
        <v>107.57595533300842</v>
      </c>
      <c r="D44" s="50">
        <v>110.94011247133989</v>
      </c>
      <c r="E44" s="50">
        <v>109.83345252336612</v>
      </c>
      <c r="F44" s="50">
        <v>107.31053724865794</v>
      </c>
      <c r="G44" s="50">
        <v>104.996342433187</v>
      </c>
      <c r="H44" s="50">
        <v>104.61385705163038</v>
      </c>
      <c r="I44" s="50">
        <v>104.25572489760867</v>
      </c>
      <c r="J44" s="50">
        <v>102.57662719909132</v>
      </c>
      <c r="K44" s="50">
        <v>101.83387501494977</v>
      </c>
      <c r="L44" s="50">
        <v>100.71311182889771</v>
      </c>
      <c r="M44" s="50">
        <v>98.237934509039036</v>
      </c>
      <c r="N44" s="50">
        <v>99.043880749430329</v>
      </c>
    </row>
    <row r="45" spans="1:14" x14ac:dyDescent="0.25">
      <c r="A45" s="51" t="s">
        <v>49</v>
      </c>
      <c r="B45" s="51"/>
      <c r="C45" s="52">
        <v>105.09285458808105</v>
      </c>
      <c r="D45" s="52">
        <v>110.94011247133992</v>
      </c>
      <c r="E45" s="52">
        <v>110.33673842163309</v>
      </c>
      <c r="F45" s="52">
        <v>108.26119473117703</v>
      </c>
      <c r="G45" s="52">
        <v>106.34758169924788</v>
      </c>
      <c r="H45" s="52">
        <v>106.39831302104663</v>
      </c>
      <c r="I45" s="52">
        <v>106.44995528769539</v>
      </c>
      <c r="J45" s="52">
        <v>105.04168594342562</v>
      </c>
      <c r="K45" s="52">
        <v>104.58998066897172</v>
      </c>
      <c r="L45" s="52">
        <v>103.71365332311365</v>
      </c>
      <c r="M45" s="52">
        <v>101.40314090262818</v>
      </c>
      <c r="N45" s="52">
        <v>102.50924018713972</v>
      </c>
    </row>
    <row r="47" spans="1:14" x14ac:dyDescent="0.25">
      <c r="A47" s="48" t="s">
        <v>33</v>
      </c>
      <c r="B47" s="48"/>
      <c r="C47" s="49">
        <v>78.740622861821265</v>
      </c>
      <c r="D47" s="49">
        <v>78.220947430154794</v>
      </c>
      <c r="E47" s="49">
        <v>78.312419536452666</v>
      </c>
      <c r="F47" s="49">
        <v>78.579835824588059</v>
      </c>
      <c r="G47" s="49">
        <v>78.825450531633109</v>
      </c>
      <c r="H47" s="49">
        <v>78.851009046653743</v>
      </c>
      <c r="I47" s="49">
        <v>78.872186037760201</v>
      </c>
      <c r="J47" s="49">
        <v>79.0497959011322</v>
      </c>
      <c r="K47" s="49">
        <v>79.11976825084362</v>
      </c>
      <c r="L47" s="49">
        <v>79.243426100924708</v>
      </c>
      <c r="M47" s="49">
        <v>79.529738247159074</v>
      </c>
      <c r="N47" s="49">
        <v>79.420715971736826</v>
      </c>
    </row>
    <row r="48" spans="1:14" x14ac:dyDescent="0.25">
      <c r="A48" s="19" t="s">
        <v>46</v>
      </c>
      <c r="B48" s="19"/>
      <c r="C48" s="50">
        <v>76.460530376992892</v>
      </c>
      <c r="D48" s="50">
        <v>76.067233981273134</v>
      </c>
      <c r="E48" s="50">
        <v>76.200708688241448</v>
      </c>
      <c r="F48" s="50">
        <v>76.50275201951527</v>
      </c>
      <c r="G48" s="50">
        <v>76.785339934486515</v>
      </c>
      <c r="H48" s="50">
        <v>76.833938782984717</v>
      </c>
      <c r="I48" s="50">
        <v>76.873800542586721</v>
      </c>
      <c r="J48" s="50">
        <v>77.08222187488731</v>
      </c>
      <c r="K48" s="50">
        <v>77.176407745646458</v>
      </c>
      <c r="L48" s="50">
        <v>77.32085243512681</v>
      </c>
      <c r="M48" s="50">
        <v>77.642706758231</v>
      </c>
      <c r="N48" s="50">
        <v>77.53935603469607</v>
      </c>
    </row>
    <row r="49" spans="1:14" x14ac:dyDescent="0.25">
      <c r="A49" s="51" t="s">
        <v>47</v>
      </c>
      <c r="B49" s="51"/>
      <c r="C49" s="52">
        <v>80.812771389002776</v>
      </c>
      <c r="D49" s="52">
        <v>80.213306030275803</v>
      </c>
      <c r="E49" s="52">
        <v>80.288573790119003</v>
      </c>
      <c r="F49" s="52">
        <v>80.515329953452309</v>
      </c>
      <c r="G49" s="52">
        <v>80.729182739947774</v>
      </c>
      <c r="H49" s="52">
        <v>80.737101898375059</v>
      </c>
      <c r="I49" s="52">
        <v>80.742005572079293</v>
      </c>
      <c r="J49" s="52">
        <v>80.897484862226264</v>
      </c>
      <c r="K49" s="52">
        <v>80.955290779314922</v>
      </c>
      <c r="L49" s="52">
        <v>81.060441347398239</v>
      </c>
      <c r="M49" s="52">
        <v>81.3181758217289</v>
      </c>
      <c r="N49" s="52">
        <v>81.208348056025727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9</v>
      </c>
      <c r="B1" s="56"/>
      <c r="C1" s="56"/>
      <c r="D1" s="56"/>
      <c r="E1" s="56"/>
    </row>
    <row r="2" spans="1:14" x14ac:dyDescent="0.25">
      <c r="A2" s="57" t="s">
        <v>74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8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59" t="s">
        <v>10</v>
      </c>
      <c r="B8" s="59"/>
      <c r="C8" s="21">
        <v>19089</v>
      </c>
      <c r="D8" s="21">
        <v>19078.582627989308</v>
      </c>
      <c r="E8" s="21">
        <v>19045.648856293334</v>
      </c>
      <c r="F8" s="21">
        <v>19003.997587214959</v>
      </c>
      <c r="G8" s="21">
        <v>18963.5892641106</v>
      </c>
      <c r="H8" s="21">
        <v>18922.05388192568</v>
      </c>
      <c r="I8" s="21">
        <v>18873.860005244725</v>
      </c>
      <c r="J8" s="21">
        <v>18821.794471529305</v>
      </c>
      <c r="K8" s="21">
        <v>18766.128890166445</v>
      </c>
      <c r="L8" s="21">
        <v>18702.831083033449</v>
      </c>
      <c r="M8" s="21">
        <v>18638.012209297765</v>
      </c>
      <c r="N8" s="21">
        <v>18574.744542580844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34</v>
      </c>
      <c r="B10" s="25"/>
      <c r="C10" s="26">
        <f>SUM(C11:C12)</f>
        <v>153.06289764051934</v>
      </c>
      <c r="D10" s="26">
        <f t="shared" ref="D10:N10" si="0">SUM(D11:D12)</f>
        <v>153.79821794057122</v>
      </c>
      <c r="E10" s="26">
        <f t="shared" si="0"/>
        <v>151.81986646195125</v>
      </c>
      <c r="F10" s="26">
        <f t="shared" si="0"/>
        <v>150.70372596579116</v>
      </c>
      <c r="G10" s="26">
        <f t="shared" si="0"/>
        <v>149.65797804156674</v>
      </c>
      <c r="H10" s="26">
        <f t="shared" si="0"/>
        <v>148.87254014937787</v>
      </c>
      <c r="I10" s="26">
        <f t="shared" si="0"/>
        <v>148.17311775158583</v>
      </c>
      <c r="J10" s="26">
        <f t="shared" si="0"/>
        <v>147.44102765600596</v>
      </c>
      <c r="K10" s="26">
        <f t="shared" si="0"/>
        <v>145.33675199789874</v>
      </c>
      <c r="L10" s="26">
        <f t="shared" si="0"/>
        <v>144.61926695395172</v>
      </c>
      <c r="M10" s="26">
        <f t="shared" si="0"/>
        <v>143.42833532657275</v>
      </c>
      <c r="N10" s="26">
        <f t="shared" si="0"/>
        <v>142.3001260288305</v>
      </c>
    </row>
    <row r="11" spans="1:14" x14ac:dyDescent="0.25">
      <c r="A11" s="20" t="s">
        <v>35</v>
      </c>
      <c r="B11" s="18"/>
      <c r="C11" s="22">
        <v>78.386756670447781</v>
      </c>
      <c r="D11" s="22">
        <v>78.752099547882864</v>
      </c>
      <c r="E11" s="22">
        <v>77.603663992721536</v>
      </c>
      <c r="F11" s="22">
        <v>77.03999025949814</v>
      </c>
      <c r="G11" s="22">
        <v>76.206209677607589</v>
      </c>
      <c r="H11" s="22">
        <v>76.036230843950406</v>
      </c>
      <c r="I11" s="22">
        <v>75.982325479574712</v>
      </c>
      <c r="J11" s="22">
        <v>75.757825878520975</v>
      </c>
      <c r="K11" s="22">
        <v>74.697379258485711</v>
      </c>
      <c r="L11" s="22">
        <v>74.182940043736906</v>
      </c>
      <c r="M11" s="22">
        <v>73.507021854868526</v>
      </c>
      <c r="N11" s="22">
        <v>72.787407560772081</v>
      </c>
    </row>
    <row r="12" spans="1:14" x14ac:dyDescent="0.25">
      <c r="A12" s="27" t="s">
        <v>36</v>
      </c>
      <c r="B12" s="28"/>
      <c r="C12" s="29">
        <v>74.676140970071557</v>
      </c>
      <c r="D12" s="29">
        <v>75.046118392688356</v>
      </c>
      <c r="E12" s="29">
        <v>74.216202469229714</v>
      </c>
      <c r="F12" s="29">
        <v>73.663735706293025</v>
      </c>
      <c r="G12" s="29">
        <v>73.451768363959147</v>
      </c>
      <c r="H12" s="29">
        <v>72.836309305427463</v>
      </c>
      <c r="I12" s="29">
        <v>72.190792272011123</v>
      </c>
      <c r="J12" s="29">
        <v>71.683201777484982</v>
      </c>
      <c r="K12" s="29">
        <v>70.639372739413034</v>
      </c>
      <c r="L12" s="29">
        <v>70.436326910214817</v>
      </c>
      <c r="M12" s="29">
        <v>69.921313471704224</v>
      </c>
      <c r="N12" s="29">
        <v>69.512718468058424</v>
      </c>
    </row>
    <row r="13" spans="1:14" x14ac:dyDescent="0.25">
      <c r="A13" s="33" t="s">
        <v>37</v>
      </c>
      <c r="B13" s="18"/>
      <c r="C13" s="26">
        <f>SUM(C14:C15)</f>
        <v>218.791966227171</v>
      </c>
      <c r="D13" s="26">
        <f t="shared" ref="D13:N13" si="1">SUM(D14:D15)</f>
        <v>234.64198230622776</v>
      </c>
      <c r="E13" s="26">
        <f t="shared" si="1"/>
        <v>238.10602284621382</v>
      </c>
      <c r="F13" s="26">
        <f t="shared" si="1"/>
        <v>238.31243665618518</v>
      </c>
      <c r="G13" s="26">
        <f t="shared" si="1"/>
        <v>239.1597333594116</v>
      </c>
      <c r="H13" s="26">
        <f t="shared" si="1"/>
        <v>244.46142196835228</v>
      </c>
      <c r="I13" s="26">
        <f t="shared" si="1"/>
        <v>249.59360665369573</v>
      </c>
      <c r="J13" s="26">
        <f t="shared" si="1"/>
        <v>250.78832140444081</v>
      </c>
      <c r="K13" s="26">
        <f t="shared" si="1"/>
        <v>254.0911552292053</v>
      </c>
      <c r="L13" s="26">
        <f t="shared" si="1"/>
        <v>256.9463123369402</v>
      </c>
      <c r="M13" s="26">
        <f t="shared" si="1"/>
        <v>255.76004554548231</v>
      </c>
      <c r="N13" s="26">
        <f t="shared" si="1"/>
        <v>263.45471731145471</v>
      </c>
    </row>
    <row r="14" spans="1:14" x14ac:dyDescent="0.25">
      <c r="A14" s="20" t="s">
        <v>38</v>
      </c>
      <c r="B14" s="18"/>
      <c r="C14" s="22">
        <v>109.9231999399916</v>
      </c>
      <c r="D14" s="22">
        <v>116.35792390785051</v>
      </c>
      <c r="E14" s="22">
        <v>117.49912921404349</v>
      </c>
      <c r="F14" s="22">
        <v>117.47701886135098</v>
      </c>
      <c r="G14" s="22">
        <v>117.74002818723804</v>
      </c>
      <c r="H14" s="22">
        <v>120.17730707388893</v>
      </c>
      <c r="I14" s="22">
        <v>122.44744940902612</v>
      </c>
      <c r="J14" s="22">
        <v>123.20751175135482</v>
      </c>
      <c r="K14" s="22">
        <v>124.89903013597223</v>
      </c>
      <c r="L14" s="22">
        <v>126.01456429577468</v>
      </c>
      <c r="M14" s="22">
        <v>125.50430820313281</v>
      </c>
      <c r="N14" s="22">
        <v>128.97752134465225</v>
      </c>
    </row>
    <row r="15" spans="1:14" x14ac:dyDescent="0.25">
      <c r="A15" s="10" t="s">
        <v>39</v>
      </c>
      <c r="B15" s="12"/>
      <c r="C15" s="23">
        <v>108.8687662871794</v>
      </c>
      <c r="D15" s="23">
        <v>118.28405839837727</v>
      </c>
      <c r="E15" s="23">
        <v>120.60689363217031</v>
      </c>
      <c r="F15" s="23">
        <v>120.83541779483421</v>
      </c>
      <c r="G15" s="23">
        <v>121.41970517217356</v>
      </c>
      <c r="H15" s="23">
        <v>124.28411489446336</v>
      </c>
      <c r="I15" s="23">
        <v>127.14615724466961</v>
      </c>
      <c r="J15" s="23">
        <v>127.58080965308599</v>
      </c>
      <c r="K15" s="23">
        <v>129.19212509323307</v>
      </c>
      <c r="L15" s="23">
        <v>130.93174804116552</v>
      </c>
      <c r="M15" s="23">
        <v>130.25573734234951</v>
      </c>
      <c r="N15" s="23">
        <v>134.47719596680244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11</v>
      </c>
      <c r="B17" s="15"/>
      <c r="C17" s="32">
        <f>C10-C13</f>
        <v>-65.729068586651664</v>
      </c>
      <c r="D17" s="32">
        <f t="shared" ref="D17:N17" si="2">D10-D13</f>
        <v>-80.84376436565654</v>
      </c>
      <c r="E17" s="32">
        <f t="shared" si="2"/>
        <v>-86.286156384262569</v>
      </c>
      <c r="F17" s="32">
        <f t="shared" si="2"/>
        <v>-87.60871069039402</v>
      </c>
      <c r="G17" s="32">
        <f t="shared" si="2"/>
        <v>-89.501755317844868</v>
      </c>
      <c r="H17" s="32">
        <f t="shared" si="2"/>
        <v>-95.588881818974414</v>
      </c>
      <c r="I17" s="32">
        <f t="shared" si="2"/>
        <v>-101.42048890210989</v>
      </c>
      <c r="J17" s="32">
        <f t="shared" si="2"/>
        <v>-103.34729374843485</v>
      </c>
      <c r="K17" s="32">
        <f t="shared" si="2"/>
        <v>-108.75440323130655</v>
      </c>
      <c r="L17" s="32">
        <f t="shared" si="2"/>
        <v>-112.32704538298847</v>
      </c>
      <c r="M17" s="32">
        <f t="shared" si="2"/>
        <v>-112.33171021890956</v>
      </c>
      <c r="N17" s="32">
        <f t="shared" si="2"/>
        <v>-121.15459128262421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40</v>
      </c>
      <c r="B19" s="63"/>
      <c r="C19" s="26">
        <f>SUM(C20:C21)</f>
        <v>818.88328269913495</v>
      </c>
      <c r="D19" s="26">
        <f t="shared" ref="D19:N19" si="3">SUM(D20:D21)</f>
        <v>814.41658684923277</v>
      </c>
      <c r="E19" s="26">
        <f t="shared" si="3"/>
        <v>811.83740805821344</v>
      </c>
      <c r="F19" s="26">
        <f t="shared" si="3"/>
        <v>813.57931685570043</v>
      </c>
      <c r="G19" s="26">
        <f t="shared" si="3"/>
        <v>814.10133547208261</v>
      </c>
      <c r="H19" s="26">
        <f t="shared" si="3"/>
        <v>814.1396590102737</v>
      </c>
      <c r="I19" s="26">
        <f t="shared" si="3"/>
        <v>815.21348899026282</v>
      </c>
      <c r="J19" s="26">
        <f t="shared" si="3"/>
        <v>814.09402340827512</v>
      </c>
      <c r="K19" s="26">
        <f t="shared" si="3"/>
        <v>812.83644093894463</v>
      </c>
      <c r="L19" s="26">
        <f t="shared" si="3"/>
        <v>814.3045210741077</v>
      </c>
      <c r="M19" s="26">
        <f t="shared" si="3"/>
        <v>815.68318823604568</v>
      </c>
      <c r="N19" s="26">
        <f t="shared" si="3"/>
        <v>814.79137491975962</v>
      </c>
    </row>
    <row r="20" spans="1:14" x14ac:dyDescent="0.25">
      <c r="A20" s="60" t="s">
        <v>41</v>
      </c>
      <c r="B20" s="60"/>
      <c r="C20" s="22">
        <v>407.99221329342367</v>
      </c>
      <c r="D20" s="22">
        <v>404.15015532371785</v>
      </c>
      <c r="E20" s="22">
        <v>402.27348670110212</v>
      </c>
      <c r="F20" s="22">
        <v>402.96922623866112</v>
      </c>
      <c r="G20" s="22">
        <v>402.6784807014825</v>
      </c>
      <c r="H20" s="22">
        <v>403.35779482042892</v>
      </c>
      <c r="I20" s="22">
        <v>404.22617672974593</v>
      </c>
      <c r="J20" s="22">
        <v>403.93629150832396</v>
      </c>
      <c r="K20" s="22">
        <v>402.32633523807101</v>
      </c>
      <c r="L20" s="22">
        <v>403.71134621842975</v>
      </c>
      <c r="M20" s="22">
        <v>404.40349017823547</v>
      </c>
      <c r="N20" s="22">
        <v>403.88776621237201</v>
      </c>
    </row>
    <row r="21" spans="1:14" x14ac:dyDescent="0.25">
      <c r="A21" s="27" t="s">
        <v>42</v>
      </c>
      <c r="B21" s="27"/>
      <c r="C21" s="29">
        <v>410.89106940571122</v>
      </c>
      <c r="D21" s="29">
        <v>410.26643152551492</v>
      </c>
      <c r="E21" s="29">
        <v>409.56392135711133</v>
      </c>
      <c r="F21" s="29">
        <v>410.61009061703936</v>
      </c>
      <c r="G21" s="29">
        <v>411.42285477060005</v>
      </c>
      <c r="H21" s="29">
        <v>410.78186418984478</v>
      </c>
      <c r="I21" s="29">
        <v>410.98731226051689</v>
      </c>
      <c r="J21" s="29">
        <v>410.15773189995116</v>
      </c>
      <c r="K21" s="29">
        <v>410.51010570087362</v>
      </c>
      <c r="L21" s="29">
        <v>410.593174855678</v>
      </c>
      <c r="M21" s="29">
        <v>411.27969805781026</v>
      </c>
      <c r="N21" s="29">
        <v>410.90360870738766</v>
      </c>
    </row>
    <row r="22" spans="1:14" x14ac:dyDescent="0.25">
      <c r="A22" s="63" t="s">
        <v>45</v>
      </c>
      <c r="B22" s="63"/>
      <c r="C22" s="26">
        <f>SUM(C23:C24)</f>
        <v>763.57158612317187</v>
      </c>
      <c r="D22" s="26">
        <f t="shared" ref="D22:N22" si="4">SUM(D23:D24)</f>
        <v>766.50659417955353</v>
      </c>
      <c r="E22" s="26">
        <f t="shared" si="4"/>
        <v>767.20252075232838</v>
      </c>
      <c r="F22" s="26">
        <f t="shared" si="4"/>
        <v>766.37892926965981</v>
      </c>
      <c r="G22" s="26">
        <f t="shared" si="4"/>
        <v>766.1349623391593</v>
      </c>
      <c r="H22" s="26">
        <f t="shared" si="4"/>
        <v>766.74465387225541</v>
      </c>
      <c r="I22" s="26">
        <f t="shared" si="4"/>
        <v>765.85853380357548</v>
      </c>
      <c r="J22" s="26">
        <f t="shared" si="4"/>
        <v>766.41231102269751</v>
      </c>
      <c r="K22" s="26">
        <f t="shared" si="4"/>
        <v>767.37984484063418</v>
      </c>
      <c r="L22" s="26">
        <f t="shared" si="4"/>
        <v>766.79634942680093</v>
      </c>
      <c r="M22" s="26">
        <f t="shared" si="4"/>
        <v>766.61914473406159</v>
      </c>
      <c r="N22" s="26">
        <f t="shared" si="4"/>
        <v>765.61767464796117</v>
      </c>
    </row>
    <row r="23" spans="1:14" x14ac:dyDescent="0.25">
      <c r="A23" s="60" t="s">
        <v>43</v>
      </c>
      <c r="B23" s="60"/>
      <c r="C23" s="23">
        <v>382.7969916014481</v>
      </c>
      <c r="D23" s="22">
        <v>384.75484563020956</v>
      </c>
      <c r="E23" s="22">
        <v>386.33526555155106</v>
      </c>
      <c r="F23" s="22">
        <v>386.20646916976915</v>
      </c>
      <c r="G23" s="22">
        <v>386.56465818745517</v>
      </c>
      <c r="H23" s="22">
        <v>385.99210639264413</v>
      </c>
      <c r="I23" s="22">
        <v>385.22158341924472</v>
      </c>
      <c r="J23" s="22">
        <v>384.9536375337517</v>
      </c>
      <c r="K23" s="22">
        <v>385.88151046615809</v>
      </c>
      <c r="L23" s="22">
        <v>385.56347778771681</v>
      </c>
      <c r="M23" s="22">
        <v>385.10137112496079</v>
      </c>
      <c r="N23" s="22">
        <v>384.12615381340413</v>
      </c>
    </row>
    <row r="24" spans="1:14" x14ac:dyDescent="0.25">
      <c r="A24" s="10" t="s">
        <v>44</v>
      </c>
      <c r="B24" s="10"/>
      <c r="C24" s="23">
        <v>380.77459452172377</v>
      </c>
      <c r="D24" s="23">
        <v>381.75174854934392</v>
      </c>
      <c r="E24" s="23">
        <v>380.86725520077732</v>
      </c>
      <c r="F24" s="23">
        <v>380.17246009989066</v>
      </c>
      <c r="G24" s="23">
        <v>379.57030415170419</v>
      </c>
      <c r="H24" s="23">
        <v>380.75254747961134</v>
      </c>
      <c r="I24" s="23">
        <v>380.63695038433076</v>
      </c>
      <c r="J24" s="23">
        <v>381.45867348894581</v>
      </c>
      <c r="K24" s="23">
        <v>381.49833437447614</v>
      </c>
      <c r="L24" s="23">
        <v>381.23287163908412</v>
      </c>
      <c r="M24" s="23">
        <v>381.51777360910074</v>
      </c>
      <c r="N24" s="23">
        <v>381.49152083455704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12</v>
      </c>
      <c r="B26" s="62"/>
      <c r="C26" s="32">
        <f>C19-C22</f>
        <v>55.311696575963083</v>
      </c>
      <c r="D26" s="32">
        <f t="shared" ref="D26:N26" si="5">D19-D22</f>
        <v>47.909992669679241</v>
      </c>
      <c r="E26" s="32">
        <f t="shared" si="5"/>
        <v>44.634887305885059</v>
      </c>
      <c r="F26" s="32">
        <f t="shared" si="5"/>
        <v>47.20038758604062</v>
      </c>
      <c r="G26" s="32">
        <f t="shared" si="5"/>
        <v>47.966373132923309</v>
      </c>
      <c r="H26" s="32">
        <f t="shared" si="5"/>
        <v>47.395005138018291</v>
      </c>
      <c r="I26" s="32">
        <f t="shared" si="5"/>
        <v>49.354955186687334</v>
      </c>
      <c r="J26" s="32">
        <f t="shared" si="5"/>
        <v>47.681712385577612</v>
      </c>
      <c r="K26" s="32">
        <f t="shared" si="5"/>
        <v>45.456596098310456</v>
      </c>
      <c r="L26" s="32">
        <f t="shared" si="5"/>
        <v>47.508171647306767</v>
      </c>
      <c r="M26" s="32">
        <f t="shared" si="5"/>
        <v>49.064043501984088</v>
      </c>
      <c r="N26" s="32">
        <f t="shared" si="5"/>
        <v>49.173700271798452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29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13</v>
      </c>
      <c r="B30" s="62"/>
      <c r="C30" s="32">
        <f>C17+C26+C28</f>
        <v>-10.417372010688581</v>
      </c>
      <c r="D30" s="32">
        <f t="shared" ref="D30:N30" si="6">D17+D26+D28</f>
        <v>-32.933771695977299</v>
      </c>
      <c r="E30" s="32">
        <f t="shared" si="6"/>
        <v>-41.65126907837751</v>
      </c>
      <c r="F30" s="32">
        <f t="shared" si="6"/>
        <v>-40.4083231043534</v>
      </c>
      <c r="G30" s="32">
        <f t="shared" si="6"/>
        <v>-41.535382184921559</v>
      </c>
      <c r="H30" s="32">
        <f t="shared" si="6"/>
        <v>-48.193876680956123</v>
      </c>
      <c r="I30" s="32">
        <f t="shared" si="6"/>
        <v>-52.065533715422561</v>
      </c>
      <c r="J30" s="32">
        <f t="shared" si="6"/>
        <v>-55.665581362857239</v>
      </c>
      <c r="K30" s="32">
        <f t="shared" si="6"/>
        <v>-63.297807132996098</v>
      </c>
      <c r="L30" s="32">
        <f t="shared" si="6"/>
        <v>-64.818873735681706</v>
      </c>
      <c r="M30" s="32">
        <f t="shared" si="6"/>
        <v>-63.267666716925476</v>
      </c>
      <c r="N30" s="32">
        <f t="shared" si="6"/>
        <v>-71.980891010825758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14</v>
      </c>
      <c r="B32" s="59"/>
      <c r="C32" s="21">
        <v>19078.582627989308</v>
      </c>
      <c r="D32" s="21">
        <v>19045.648856293334</v>
      </c>
      <c r="E32" s="21">
        <v>19003.997587214959</v>
      </c>
      <c r="F32" s="21">
        <v>18963.5892641106</v>
      </c>
      <c r="G32" s="21">
        <v>18922.05388192568</v>
      </c>
      <c r="H32" s="21">
        <v>18873.860005244725</v>
      </c>
      <c r="I32" s="21">
        <v>18821.794471529305</v>
      </c>
      <c r="J32" s="21">
        <v>18766.128890166445</v>
      </c>
      <c r="K32" s="21">
        <v>18702.831083033449</v>
      </c>
      <c r="L32" s="21">
        <v>18638.012209297765</v>
      </c>
      <c r="M32" s="21">
        <v>18574.744542580844</v>
      </c>
      <c r="N32" s="21">
        <v>18502.763651570018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-5.4572643987071956E-4</v>
      </c>
      <c r="D34" s="39">
        <f t="shared" ref="D34:N34" si="7">(D32/D8)-1</f>
        <v>-1.7262168966188929E-3</v>
      </c>
      <c r="E34" s="39">
        <f t="shared" si="7"/>
        <v>-2.1869178305580217E-3</v>
      </c>
      <c r="F34" s="39">
        <f t="shared" si="7"/>
        <v>-2.1263064741464666E-3</v>
      </c>
      <c r="G34" s="39">
        <f t="shared" si="7"/>
        <v>-2.1902700805447317E-3</v>
      </c>
      <c r="H34" s="39">
        <f t="shared" si="7"/>
        <v>-2.5469685786588814E-3</v>
      </c>
      <c r="I34" s="39">
        <f t="shared" si="7"/>
        <v>-2.7586054840372798E-3</v>
      </c>
      <c r="J34" s="39">
        <f t="shared" si="7"/>
        <v>-2.9575065994404959E-3</v>
      </c>
      <c r="K34" s="39">
        <f t="shared" si="7"/>
        <v>-3.3729815831204935E-3</v>
      </c>
      <c r="L34" s="39">
        <f t="shared" si="7"/>
        <v>-3.4657252395593474E-3</v>
      </c>
      <c r="M34" s="39">
        <f t="shared" si="7"/>
        <v>-3.3945501272587553E-3</v>
      </c>
      <c r="N34" s="39">
        <f t="shared" si="7"/>
        <v>-3.8752022051132817E-3</v>
      </c>
    </row>
    <row r="35" spans="1:14" ht="15.75" thickBot="1" x14ac:dyDescent="0.3">
      <c r="A35" s="40" t="s">
        <v>16</v>
      </c>
      <c r="B35" s="41"/>
      <c r="C35" s="42">
        <f>(C32/$C$8)-1</f>
        <v>-5.4572643987071956E-4</v>
      </c>
      <c r="D35" s="42">
        <f t="shared" ref="D35:N35" si="8">(D32/$C$8)-1</f>
        <v>-2.2710012942881441E-3</v>
      </c>
      <c r="E35" s="42">
        <f t="shared" si="8"/>
        <v>-4.4529526316224866E-3</v>
      </c>
      <c r="F35" s="42">
        <f t="shared" si="8"/>
        <v>-6.5697907637591868E-3</v>
      </c>
      <c r="G35" s="42">
        <f t="shared" si="8"/>
        <v>-8.7456712281586135E-3</v>
      </c>
      <c r="H35" s="42">
        <f t="shared" si="8"/>
        <v>-1.1270364857000059E-2</v>
      </c>
      <c r="I35" s="42">
        <f t="shared" si="8"/>
        <v>-1.399787985073575E-2</v>
      </c>
      <c r="J35" s="42">
        <f t="shared" si="8"/>
        <v>-1.691398762813956E-2</v>
      </c>
      <c r="K35" s="42">
        <f t="shared" si="8"/>
        <v>-2.0229918642493128E-2</v>
      </c>
      <c r="L35" s="42">
        <f t="shared" si="8"/>
        <v>-2.3625532542418948E-2</v>
      </c>
      <c r="M35" s="42">
        <f t="shared" si="8"/>
        <v>-2.6939884615179266E-2</v>
      </c>
      <c r="N35" s="42">
        <f t="shared" si="8"/>
        <v>-3.0710689320026296E-2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1.5116889565342178</v>
      </c>
      <c r="D41" s="47">
        <v>1.5210004119274536</v>
      </c>
      <c r="E41" s="47">
        <v>1.5078145860028325</v>
      </c>
      <c r="F41" s="47">
        <v>1.5046173195393293</v>
      </c>
      <c r="G41" s="47">
        <v>1.5051967264506259</v>
      </c>
      <c r="H41" s="47">
        <v>1.5106980267060979</v>
      </c>
      <c r="I41" s="47">
        <v>1.519200478337239</v>
      </c>
      <c r="J41" s="47">
        <v>1.5300028278350195</v>
      </c>
      <c r="K41" s="47">
        <v>1.5276711151059503</v>
      </c>
      <c r="L41" s="47">
        <v>1.5386536549477621</v>
      </c>
      <c r="M41" s="47">
        <v>1.5455728774031658</v>
      </c>
      <c r="N41" s="47">
        <v>1.5546239252942586</v>
      </c>
    </row>
    <row r="43" spans="1:14" x14ac:dyDescent="0.25">
      <c r="A43" s="48" t="s">
        <v>32</v>
      </c>
      <c r="B43" s="48"/>
      <c r="C43" s="49">
        <v>87.335863304157115</v>
      </c>
      <c r="D43" s="49">
        <v>91.129378101457775</v>
      </c>
      <c r="E43" s="49">
        <v>90.45240916526852</v>
      </c>
      <c r="F43" s="49">
        <v>88.593309662199886</v>
      </c>
      <c r="G43" s="49">
        <v>86.894418685426331</v>
      </c>
      <c r="H43" s="49">
        <v>86.805231610274106</v>
      </c>
      <c r="I43" s="49">
        <v>86.750187835216764</v>
      </c>
      <c r="J43" s="49">
        <v>85.537826352703746</v>
      </c>
      <c r="K43" s="49">
        <v>85.087330707638174</v>
      </c>
      <c r="L43" s="49">
        <v>84.313392290542339</v>
      </c>
      <c r="M43" s="49">
        <v>82.389137154407294</v>
      </c>
      <c r="N43" s="49">
        <v>83.244262709022024</v>
      </c>
    </row>
    <row r="44" spans="1:14" x14ac:dyDescent="0.25">
      <c r="A44" s="19" t="s">
        <v>48</v>
      </c>
      <c r="B44" s="19"/>
      <c r="C44" s="50">
        <v>88.348482639887223</v>
      </c>
      <c r="D44" s="50">
        <v>91.12937810145776</v>
      </c>
      <c r="E44" s="50">
        <v>90.253665637509712</v>
      </c>
      <c r="F44" s="50">
        <v>88.224225675674887</v>
      </c>
      <c r="G44" s="50">
        <v>86.368603261150952</v>
      </c>
      <c r="H44" s="50">
        <v>86.111010473088029</v>
      </c>
      <c r="I44" s="50">
        <v>85.895909483924768</v>
      </c>
      <c r="J44" s="50">
        <v>84.575637338545832</v>
      </c>
      <c r="K44" s="50">
        <v>84.026046344646062</v>
      </c>
      <c r="L44" s="50">
        <v>83.153642503229051</v>
      </c>
      <c r="M44" s="50">
        <v>81.154371280581742</v>
      </c>
      <c r="N44" s="50">
        <v>81.889138900313966</v>
      </c>
    </row>
    <row r="45" spans="1:14" x14ac:dyDescent="0.25">
      <c r="A45" s="51" t="s">
        <v>49</v>
      </c>
      <c r="B45" s="51"/>
      <c r="C45" s="52">
        <v>86.336717850613965</v>
      </c>
      <c r="D45" s="52">
        <v>91.129378101457775</v>
      </c>
      <c r="E45" s="52">
        <v>90.646875083187979</v>
      </c>
      <c r="F45" s="52">
        <v>88.955108284976887</v>
      </c>
      <c r="G45" s="52">
        <v>87.41044962446081</v>
      </c>
      <c r="H45" s="52">
        <v>87.487241567213317</v>
      </c>
      <c r="I45" s="52">
        <v>87.589113641710767</v>
      </c>
      <c r="J45" s="52">
        <v>86.488043847753829</v>
      </c>
      <c r="K45" s="52">
        <v>86.139150759217216</v>
      </c>
      <c r="L45" s="52">
        <v>85.460553627706091</v>
      </c>
      <c r="M45" s="52">
        <v>83.614933498396084</v>
      </c>
      <c r="N45" s="52">
        <v>84.586782066306114</v>
      </c>
    </row>
    <row r="47" spans="1:14" x14ac:dyDescent="0.25">
      <c r="A47" s="48" t="s">
        <v>33</v>
      </c>
      <c r="B47" s="48"/>
      <c r="C47" s="49">
        <v>81.074070481634365</v>
      </c>
      <c r="D47" s="49">
        <v>80.559511507295923</v>
      </c>
      <c r="E47" s="49">
        <v>80.657974597465881</v>
      </c>
      <c r="F47" s="49">
        <v>80.910518876345392</v>
      </c>
      <c r="G47" s="49">
        <v>81.148526121148137</v>
      </c>
      <c r="H47" s="49">
        <v>81.168471040665906</v>
      </c>
      <c r="I47" s="49">
        <v>81.185877113913975</v>
      </c>
      <c r="J47" s="49">
        <v>81.360554173502393</v>
      </c>
      <c r="K47" s="49">
        <v>81.428600607480163</v>
      </c>
      <c r="L47" s="49">
        <v>81.54770763741918</v>
      </c>
      <c r="M47" s="49">
        <v>81.829462632012962</v>
      </c>
      <c r="N47" s="49">
        <v>81.717889275003287</v>
      </c>
    </row>
    <row r="48" spans="1:14" x14ac:dyDescent="0.25">
      <c r="A48" s="19" t="s">
        <v>46</v>
      </c>
      <c r="B48" s="19"/>
      <c r="C48" s="50">
        <v>78.999690546497064</v>
      </c>
      <c r="D48" s="50">
        <v>78.604668972779081</v>
      </c>
      <c r="E48" s="50">
        <v>78.731719356791046</v>
      </c>
      <c r="F48" s="50">
        <v>79.026107920899889</v>
      </c>
      <c r="G48" s="50">
        <v>79.301047056232633</v>
      </c>
      <c r="H48" s="50">
        <v>79.34359547991096</v>
      </c>
      <c r="I48" s="50">
        <v>79.377738228313461</v>
      </c>
      <c r="J48" s="50">
        <v>79.57924518245332</v>
      </c>
      <c r="K48" s="50">
        <v>79.667729170362279</v>
      </c>
      <c r="L48" s="50">
        <v>79.805971032227717</v>
      </c>
      <c r="M48" s="50">
        <v>80.120326328550675</v>
      </c>
      <c r="N48" s="50">
        <v>80.01309670525788</v>
      </c>
    </row>
    <row r="49" spans="1:14" x14ac:dyDescent="0.25">
      <c r="A49" s="51" t="s">
        <v>47</v>
      </c>
      <c r="B49" s="51"/>
      <c r="C49" s="52">
        <v>83.041275698948638</v>
      </c>
      <c r="D49" s="52">
        <v>82.438359218038059</v>
      </c>
      <c r="E49" s="52">
        <v>82.506757089287333</v>
      </c>
      <c r="F49" s="52">
        <v>82.726008347546482</v>
      </c>
      <c r="G49" s="52">
        <v>82.932656026594259</v>
      </c>
      <c r="H49" s="52">
        <v>82.933959572264357</v>
      </c>
      <c r="I49" s="52">
        <v>82.932952742376472</v>
      </c>
      <c r="J49" s="52">
        <v>83.081910732304436</v>
      </c>
      <c r="K49" s="52">
        <v>83.134059654637198</v>
      </c>
      <c r="L49" s="52">
        <v>83.233256683314892</v>
      </c>
      <c r="M49" s="52">
        <v>83.483462044752585</v>
      </c>
      <c r="N49" s="52">
        <v>83.368626439924739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9</v>
      </c>
      <c r="B1" s="56"/>
      <c r="C1" s="56"/>
      <c r="D1" s="56"/>
      <c r="E1" s="56"/>
    </row>
    <row r="2" spans="1:14" x14ac:dyDescent="0.25">
      <c r="A2" s="57" t="s">
        <v>75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8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59" t="s">
        <v>10</v>
      </c>
      <c r="B8" s="59"/>
      <c r="C8" s="21">
        <v>11249</v>
      </c>
      <c r="D8" s="21">
        <v>11200.556747040802</v>
      </c>
      <c r="E8" s="21">
        <v>11138.280250174184</v>
      </c>
      <c r="F8" s="21">
        <v>11072.796277814639</v>
      </c>
      <c r="G8" s="21">
        <v>11008.953523374024</v>
      </c>
      <c r="H8" s="21">
        <v>10946.096924304706</v>
      </c>
      <c r="I8" s="21">
        <v>10880.404574580672</v>
      </c>
      <c r="J8" s="21">
        <v>10814.840027924371</v>
      </c>
      <c r="K8" s="21">
        <v>10747.420794742398</v>
      </c>
      <c r="L8" s="21">
        <v>10675.295077855815</v>
      </c>
      <c r="M8" s="21">
        <v>10604.753095942762</v>
      </c>
      <c r="N8" s="21">
        <v>10534.757889075378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34</v>
      </c>
      <c r="B10" s="25"/>
      <c r="C10" s="26">
        <f>SUM(C11:C12)</f>
        <v>107.6427345595948</v>
      </c>
      <c r="D10" s="26">
        <f t="shared" ref="D10:N10" si="0">SUM(D11:D12)</f>
        <v>107.68521672134212</v>
      </c>
      <c r="E10" s="26">
        <f t="shared" si="0"/>
        <v>106.08919033933179</v>
      </c>
      <c r="F10" s="26">
        <f t="shared" si="0"/>
        <v>105.06845859628827</v>
      </c>
      <c r="G10" s="26">
        <f t="shared" si="0"/>
        <v>103.81488485952353</v>
      </c>
      <c r="H10" s="26">
        <f t="shared" si="0"/>
        <v>102.83866345128511</v>
      </c>
      <c r="I10" s="26">
        <f t="shared" si="0"/>
        <v>102.04286364543152</v>
      </c>
      <c r="J10" s="26">
        <f t="shared" si="0"/>
        <v>101.10243666695328</v>
      </c>
      <c r="K10" s="26">
        <f t="shared" si="0"/>
        <v>98.926011273369468</v>
      </c>
      <c r="L10" s="26">
        <f t="shared" si="0"/>
        <v>97.443858979013825</v>
      </c>
      <c r="M10" s="26">
        <f t="shared" si="0"/>
        <v>95.571004403912013</v>
      </c>
      <c r="N10" s="26">
        <f t="shared" si="0"/>
        <v>93.702908571167981</v>
      </c>
    </row>
    <row r="11" spans="1:14" x14ac:dyDescent="0.25">
      <c r="A11" s="20" t="s">
        <v>35</v>
      </c>
      <c r="B11" s="18"/>
      <c r="C11" s="22">
        <v>55.126127698701573</v>
      </c>
      <c r="D11" s="22">
        <v>55.140020610325784</v>
      </c>
      <c r="E11" s="22">
        <v>54.228145974668593</v>
      </c>
      <c r="F11" s="22">
        <v>53.711167225393801</v>
      </c>
      <c r="G11" s="22">
        <v>52.862794130923021</v>
      </c>
      <c r="H11" s="22">
        <v>52.524557893747463</v>
      </c>
      <c r="I11" s="22">
        <v>52.326995584811861</v>
      </c>
      <c r="J11" s="22">
        <v>51.948232555589094</v>
      </c>
      <c r="K11" s="22">
        <v>50.84408231940499</v>
      </c>
      <c r="L11" s="22">
        <v>49.984155642084815</v>
      </c>
      <c r="M11" s="22">
        <v>48.980139757004906</v>
      </c>
      <c r="N11" s="22">
        <v>47.929625827720862</v>
      </c>
    </row>
    <row r="12" spans="1:14" x14ac:dyDescent="0.25">
      <c r="A12" s="27" t="s">
        <v>36</v>
      </c>
      <c r="B12" s="28"/>
      <c r="C12" s="29">
        <v>52.516606860893226</v>
      </c>
      <c r="D12" s="29">
        <v>52.545196111016331</v>
      </c>
      <c r="E12" s="29">
        <v>51.861044364663201</v>
      </c>
      <c r="F12" s="29">
        <v>51.357291370894465</v>
      </c>
      <c r="G12" s="29">
        <v>50.95209072860051</v>
      </c>
      <c r="H12" s="29">
        <v>50.314105557537651</v>
      </c>
      <c r="I12" s="29">
        <v>49.715868060619663</v>
      </c>
      <c r="J12" s="29">
        <v>49.154204111364187</v>
      </c>
      <c r="K12" s="29">
        <v>48.081928953964479</v>
      </c>
      <c r="L12" s="29">
        <v>47.45970333692901</v>
      </c>
      <c r="M12" s="29">
        <v>46.590864646907107</v>
      </c>
      <c r="N12" s="29">
        <v>45.773282743447119</v>
      </c>
    </row>
    <row r="13" spans="1:14" x14ac:dyDescent="0.25">
      <c r="A13" s="33" t="s">
        <v>37</v>
      </c>
      <c r="B13" s="18"/>
      <c r="C13" s="26">
        <f>SUM(C14:C15)</f>
        <v>127.67001913398764</v>
      </c>
      <c r="D13" s="26">
        <f t="shared" ref="D13:N13" si="1">SUM(D14:D15)</f>
        <v>135.37557748572436</v>
      </c>
      <c r="E13" s="26">
        <f t="shared" si="1"/>
        <v>135.33708493317266</v>
      </c>
      <c r="F13" s="26">
        <f t="shared" si="1"/>
        <v>133.78450640682979</v>
      </c>
      <c r="G13" s="26">
        <f t="shared" si="1"/>
        <v>132.25722746103369</v>
      </c>
      <c r="H13" s="26">
        <f t="shared" si="1"/>
        <v>133.6556898308267</v>
      </c>
      <c r="I13" s="26">
        <f t="shared" si="1"/>
        <v>134.66736628259426</v>
      </c>
      <c r="J13" s="26">
        <f t="shared" si="1"/>
        <v>134.20233845876265</v>
      </c>
      <c r="K13" s="26">
        <f t="shared" si="1"/>
        <v>134.87615817984477</v>
      </c>
      <c r="L13" s="26">
        <f t="shared" si="1"/>
        <v>134.60870773216129</v>
      </c>
      <c r="M13" s="26">
        <f t="shared" si="1"/>
        <v>132.90717506806661</v>
      </c>
      <c r="N13" s="26">
        <f t="shared" si="1"/>
        <v>135.69320416036999</v>
      </c>
    </row>
    <row r="14" spans="1:14" x14ac:dyDescent="0.25">
      <c r="A14" s="20" t="s">
        <v>38</v>
      </c>
      <c r="B14" s="18"/>
      <c r="C14" s="22">
        <v>63.10062099224956</v>
      </c>
      <c r="D14" s="22">
        <v>65.818628621316108</v>
      </c>
      <c r="E14" s="22">
        <v>65.797769764755998</v>
      </c>
      <c r="F14" s="22">
        <v>64.869494906312696</v>
      </c>
      <c r="G14" s="22">
        <v>64.153434997692671</v>
      </c>
      <c r="H14" s="22">
        <v>64.789336583208467</v>
      </c>
      <c r="I14" s="22">
        <v>65.535161326322225</v>
      </c>
      <c r="J14" s="22">
        <v>65.188298804812248</v>
      </c>
      <c r="K14" s="22">
        <v>65.472277456726587</v>
      </c>
      <c r="L14" s="22">
        <v>65.288299318503192</v>
      </c>
      <c r="M14" s="22">
        <v>64.462415774729379</v>
      </c>
      <c r="N14" s="22">
        <v>65.954096596754013</v>
      </c>
    </row>
    <row r="15" spans="1:14" x14ac:dyDescent="0.25">
      <c r="A15" s="10" t="s">
        <v>39</v>
      </c>
      <c r="B15" s="12"/>
      <c r="C15" s="23">
        <v>64.569398141738077</v>
      </c>
      <c r="D15" s="23">
        <v>69.55694886440827</v>
      </c>
      <c r="E15" s="23">
        <v>69.539315168416664</v>
      </c>
      <c r="F15" s="23">
        <v>68.915011500517082</v>
      </c>
      <c r="G15" s="23">
        <v>68.103792463341023</v>
      </c>
      <c r="H15" s="23">
        <v>68.866353247618235</v>
      </c>
      <c r="I15" s="23">
        <v>69.132204956272034</v>
      </c>
      <c r="J15" s="23">
        <v>69.014039653950391</v>
      </c>
      <c r="K15" s="23">
        <v>69.403880723118192</v>
      </c>
      <c r="L15" s="23">
        <v>69.320408413658086</v>
      </c>
      <c r="M15" s="23">
        <v>68.444759293337228</v>
      </c>
      <c r="N15" s="23">
        <v>69.739107563615988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11</v>
      </c>
      <c r="B17" s="15"/>
      <c r="C17" s="32">
        <f>C10-C13</f>
        <v>-20.027284574392837</v>
      </c>
      <c r="D17" s="32">
        <f t="shared" ref="D17:N17" si="2">D10-D13</f>
        <v>-27.690360764382248</v>
      </c>
      <c r="E17" s="32">
        <f t="shared" si="2"/>
        <v>-29.247894593840869</v>
      </c>
      <c r="F17" s="32">
        <f t="shared" si="2"/>
        <v>-28.716047810541525</v>
      </c>
      <c r="G17" s="32">
        <f t="shared" si="2"/>
        <v>-28.442342601510163</v>
      </c>
      <c r="H17" s="32">
        <f t="shared" si="2"/>
        <v>-30.817026379541588</v>
      </c>
      <c r="I17" s="32">
        <f t="shared" si="2"/>
        <v>-32.624502637162735</v>
      </c>
      <c r="J17" s="32">
        <f t="shared" si="2"/>
        <v>-33.099901791809373</v>
      </c>
      <c r="K17" s="32">
        <f t="shared" si="2"/>
        <v>-35.950146906475297</v>
      </c>
      <c r="L17" s="32">
        <f t="shared" si="2"/>
        <v>-37.164848753147467</v>
      </c>
      <c r="M17" s="32">
        <f t="shared" si="2"/>
        <v>-37.336170664154594</v>
      </c>
      <c r="N17" s="32">
        <f t="shared" si="2"/>
        <v>-41.990295589202006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40</v>
      </c>
      <c r="B19" s="63"/>
      <c r="C19" s="26">
        <f>SUM(C20:C21)</f>
        <v>470.00810224840768</v>
      </c>
      <c r="D19" s="26">
        <f t="shared" ref="D19:N19" si="3">SUM(D20:D21)</f>
        <v>468.00834260474807</v>
      </c>
      <c r="E19" s="26">
        <f t="shared" si="3"/>
        <v>466.58010545544113</v>
      </c>
      <c r="F19" s="26">
        <f t="shared" si="3"/>
        <v>467.26559090203369</v>
      </c>
      <c r="G19" s="26">
        <f t="shared" si="3"/>
        <v>467.45950116741801</v>
      </c>
      <c r="H19" s="26">
        <f t="shared" si="3"/>
        <v>467.50230792976413</v>
      </c>
      <c r="I19" s="26">
        <f t="shared" si="3"/>
        <v>467.97578385390239</v>
      </c>
      <c r="J19" s="26">
        <f t="shared" si="3"/>
        <v>467.36605143127565</v>
      </c>
      <c r="K19" s="26">
        <f t="shared" si="3"/>
        <v>466.54892356009555</v>
      </c>
      <c r="L19" s="26">
        <f t="shared" si="3"/>
        <v>467.21740331274941</v>
      </c>
      <c r="M19" s="26">
        <f t="shared" si="3"/>
        <v>467.62919907673711</v>
      </c>
      <c r="N19" s="26">
        <f t="shared" si="3"/>
        <v>467.76034584906336</v>
      </c>
    </row>
    <row r="20" spans="1:14" x14ac:dyDescent="0.25">
      <c r="A20" s="60" t="s">
        <v>41</v>
      </c>
      <c r="B20" s="60"/>
      <c r="C20" s="22">
        <v>234.43961861126718</v>
      </c>
      <c r="D20" s="22">
        <v>232.97543457131098</v>
      </c>
      <c r="E20" s="22">
        <v>231.8910058273778</v>
      </c>
      <c r="F20" s="22">
        <v>232.03795025384335</v>
      </c>
      <c r="G20" s="22">
        <v>231.70436895694576</v>
      </c>
      <c r="H20" s="22">
        <v>232.20223491167485</v>
      </c>
      <c r="I20" s="22">
        <v>232.67780013275714</v>
      </c>
      <c r="J20" s="22">
        <v>232.72383005062804</v>
      </c>
      <c r="K20" s="22">
        <v>232.0363816412632</v>
      </c>
      <c r="L20" s="22">
        <v>232.3799777489649</v>
      </c>
      <c r="M20" s="22">
        <v>232.89899949582519</v>
      </c>
      <c r="N20" s="22">
        <v>232.89301326107116</v>
      </c>
    </row>
    <row r="21" spans="1:14" x14ac:dyDescent="0.25">
      <c r="A21" s="27" t="s">
        <v>42</v>
      </c>
      <c r="B21" s="27"/>
      <c r="C21" s="29">
        <v>235.56848363714047</v>
      </c>
      <c r="D21" s="29">
        <v>235.03290803343708</v>
      </c>
      <c r="E21" s="29">
        <v>234.68909962806333</v>
      </c>
      <c r="F21" s="29">
        <v>235.22764064819035</v>
      </c>
      <c r="G21" s="29">
        <v>235.75513221047228</v>
      </c>
      <c r="H21" s="29">
        <v>235.30007301808928</v>
      </c>
      <c r="I21" s="29">
        <v>235.29798372114521</v>
      </c>
      <c r="J21" s="29">
        <v>234.64222138064761</v>
      </c>
      <c r="K21" s="29">
        <v>234.51254191883234</v>
      </c>
      <c r="L21" s="29">
        <v>234.83742556378448</v>
      </c>
      <c r="M21" s="29">
        <v>234.73019958091194</v>
      </c>
      <c r="N21" s="29">
        <v>234.86733258799219</v>
      </c>
    </row>
    <row r="22" spans="1:14" x14ac:dyDescent="0.25">
      <c r="A22" s="63" t="s">
        <v>45</v>
      </c>
      <c r="B22" s="63"/>
      <c r="C22" s="26">
        <f>SUM(C23:C24)</f>
        <v>498.42407063321014</v>
      </c>
      <c r="D22" s="26">
        <f t="shared" ref="D22:N22" si="4">SUM(D23:D24)</f>
        <v>502.59447870698688</v>
      </c>
      <c r="E22" s="26">
        <f t="shared" si="4"/>
        <v>502.81618322114525</v>
      </c>
      <c r="F22" s="26">
        <f t="shared" si="4"/>
        <v>502.39229753210878</v>
      </c>
      <c r="G22" s="26">
        <f t="shared" si="4"/>
        <v>501.87375763522454</v>
      </c>
      <c r="H22" s="26">
        <f t="shared" si="4"/>
        <v>502.37763127425626</v>
      </c>
      <c r="I22" s="26">
        <f t="shared" si="4"/>
        <v>500.91582787304264</v>
      </c>
      <c r="J22" s="26">
        <f t="shared" si="4"/>
        <v>501.68538282143675</v>
      </c>
      <c r="K22" s="26">
        <f t="shared" si="4"/>
        <v>502.72449354020404</v>
      </c>
      <c r="L22" s="26">
        <f t="shared" si="4"/>
        <v>500.59453647265491</v>
      </c>
      <c r="M22" s="26">
        <f t="shared" si="4"/>
        <v>500.28823527996769</v>
      </c>
      <c r="N22" s="26">
        <f t="shared" si="4"/>
        <v>500.76637409743557</v>
      </c>
    </row>
    <row r="23" spans="1:14" x14ac:dyDescent="0.25">
      <c r="A23" s="60" t="s">
        <v>43</v>
      </c>
      <c r="B23" s="60"/>
      <c r="C23" s="23">
        <v>250.30253667820992</v>
      </c>
      <c r="D23" s="22">
        <v>253.32682070641681</v>
      </c>
      <c r="E23" s="22">
        <v>253.74068329576107</v>
      </c>
      <c r="F23" s="22">
        <v>253.49298930069438</v>
      </c>
      <c r="G23" s="22">
        <v>253.47954752775098</v>
      </c>
      <c r="H23" s="22">
        <v>253.59502376184108</v>
      </c>
      <c r="I23" s="22">
        <v>252.11199340551883</v>
      </c>
      <c r="J23" s="22">
        <v>252.69211668540814</v>
      </c>
      <c r="K23" s="22">
        <v>253.81746484154607</v>
      </c>
      <c r="L23" s="22">
        <v>252.32272966298342</v>
      </c>
      <c r="M23" s="22">
        <v>252.09292478282424</v>
      </c>
      <c r="N23" s="22">
        <v>252.35656695310394</v>
      </c>
    </row>
    <row r="24" spans="1:14" x14ac:dyDescent="0.25">
      <c r="A24" s="10" t="s">
        <v>44</v>
      </c>
      <c r="B24" s="10"/>
      <c r="C24" s="23">
        <v>248.12153395500025</v>
      </c>
      <c r="D24" s="23">
        <v>249.26765800057007</v>
      </c>
      <c r="E24" s="23">
        <v>249.07549992538421</v>
      </c>
      <c r="F24" s="23">
        <v>248.89930823141441</v>
      </c>
      <c r="G24" s="23">
        <v>248.39421010747355</v>
      </c>
      <c r="H24" s="23">
        <v>248.78260751241515</v>
      </c>
      <c r="I24" s="23">
        <v>248.80383446752381</v>
      </c>
      <c r="J24" s="23">
        <v>248.99326613602861</v>
      </c>
      <c r="K24" s="23">
        <v>248.90702869865797</v>
      </c>
      <c r="L24" s="23">
        <v>248.27180680967149</v>
      </c>
      <c r="M24" s="23">
        <v>248.19531049714342</v>
      </c>
      <c r="N24" s="23">
        <v>248.40980714433164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12</v>
      </c>
      <c r="B26" s="62"/>
      <c r="C26" s="32">
        <f>C19-C22</f>
        <v>-28.415968384802454</v>
      </c>
      <c r="D26" s="32">
        <f t="shared" ref="D26:N26" si="5">D19-D22</f>
        <v>-34.586136102238811</v>
      </c>
      <c r="E26" s="32">
        <f t="shared" si="5"/>
        <v>-36.236077765704124</v>
      </c>
      <c r="F26" s="32">
        <f t="shared" si="5"/>
        <v>-35.126706630075091</v>
      </c>
      <c r="G26" s="32">
        <f t="shared" si="5"/>
        <v>-34.414256467806524</v>
      </c>
      <c r="H26" s="32">
        <f t="shared" si="5"/>
        <v>-34.875323344492131</v>
      </c>
      <c r="I26" s="32">
        <f t="shared" si="5"/>
        <v>-32.940044019140259</v>
      </c>
      <c r="J26" s="32">
        <f t="shared" si="5"/>
        <v>-34.319331390161096</v>
      </c>
      <c r="K26" s="32">
        <f t="shared" si="5"/>
        <v>-36.175569980108492</v>
      </c>
      <c r="L26" s="32">
        <f t="shared" si="5"/>
        <v>-33.377133159905497</v>
      </c>
      <c r="M26" s="32">
        <f t="shared" si="5"/>
        <v>-32.659036203230585</v>
      </c>
      <c r="N26" s="32">
        <f t="shared" si="5"/>
        <v>-33.006028248372218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29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13</v>
      </c>
      <c r="B30" s="62"/>
      <c r="C30" s="32">
        <f>C17+C26+C28</f>
        <v>-48.443252959195291</v>
      </c>
      <c r="D30" s="32">
        <f t="shared" ref="D30:N30" si="6">D17+D26+D28</f>
        <v>-62.276496866621059</v>
      </c>
      <c r="E30" s="32">
        <f t="shared" si="6"/>
        <v>-65.483972359544993</v>
      </c>
      <c r="F30" s="32">
        <f t="shared" si="6"/>
        <v>-63.842754440616616</v>
      </c>
      <c r="G30" s="32">
        <f t="shared" si="6"/>
        <v>-62.856599069316687</v>
      </c>
      <c r="H30" s="32">
        <f t="shared" si="6"/>
        <v>-65.692349724033718</v>
      </c>
      <c r="I30" s="32">
        <f t="shared" si="6"/>
        <v>-65.564546656302994</v>
      </c>
      <c r="J30" s="32">
        <f t="shared" si="6"/>
        <v>-67.419233181970469</v>
      </c>
      <c r="K30" s="32">
        <f t="shared" si="6"/>
        <v>-72.125716886583788</v>
      </c>
      <c r="L30" s="32">
        <f t="shared" si="6"/>
        <v>-70.541981913052965</v>
      </c>
      <c r="M30" s="32">
        <f t="shared" si="6"/>
        <v>-69.995206867385178</v>
      </c>
      <c r="N30" s="32">
        <f t="shared" si="6"/>
        <v>-74.996323837574224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14</v>
      </c>
      <c r="B32" s="59"/>
      <c r="C32" s="21">
        <v>11200.556747040802</v>
      </c>
      <c r="D32" s="21">
        <v>11138.280250174184</v>
      </c>
      <c r="E32" s="21">
        <v>11072.796277814639</v>
      </c>
      <c r="F32" s="21">
        <v>11008.953523374024</v>
      </c>
      <c r="G32" s="21">
        <v>10946.096924304706</v>
      </c>
      <c r="H32" s="21">
        <v>10880.404574580672</v>
      </c>
      <c r="I32" s="21">
        <v>10814.840027924371</v>
      </c>
      <c r="J32" s="21">
        <v>10747.420794742398</v>
      </c>
      <c r="K32" s="21">
        <v>10675.295077855815</v>
      </c>
      <c r="L32" s="21">
        <v>10604.753095942762</v>
      </c>
      <c r="M32" s="21">
        <v>10534.757889075378</v>
      </c>
      <c r="N32" s="21">
        <v>10459.761565237803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-4.3064497252376377E-3</v>
      </c>
      <c r="D34" s="39">
        <f t="shared" ref="D34:N34" si="7">(D32/D8)-1</f>
        <v>-5.5601251145904751E-3</v>
      </c>
      <c r="E34" s="39">
        <f t="shared" si="7"/>
        <v>-5.8791816051244616E-3</v>
      </c>
      <c r="F34" s="39">
        <f t="shared" si="7"/>
        <v>-5.7657300684317292E-3</v>
      </c>
      <c r="G34" s="39">
        <f t="shared" si="7"/>
        <v>-5.709588921041675E-3</v>
      </c>
      <c r="H34" s="39">
        <f t="shared" si="7"/>
        <v>-6.001440529744384E-3</v>
      </c>
      <c r="I34" s="39">
        <f t="shared" si="7"/>
        <v>-6.025929110161643E-3</v>
      </c>
      <c r="J34" s="39">
        <f t="shared" si="7"/>
        <v>-6.2339556579563693E-3</v>
      </c>
      <c r="K34" s="39">
        <f t="shared" si="7"/>
        <v>-6.7109791515622685E-3</v>
      </c>
      <c r="L34" s="39">
        <f t="shared" si="7"/>
        <v>-6.6079655314991159E-3</v>
      </c>
      <c r="M34" s="39">
        <f t="shared" si="7"/>
        <v>-6.60036176553358E-3</v>
      </c>
      <c r="N34" s="39">
        <f t="shared" si="7"/>
        <v>-7.1189413774137567E-3</v>
      </c>
    </row>
    <row r="35" spans="1:14" ht="15.75" thickBot="1" x14ac:dyDescent="0.3">
      <c r="A35" s="40" t="s">
        <v>16</v>
      </c>
      <c r="B35" s="41"/>
      <c r="C35" s="42">
        <f>(C32/$C$8)-1</f>
        <v>-4.3064497252376377E-3</v>
      </c>
      <c r="D35" s="42">
        <f t="shared" ref="D35:N35" si="8">(D32/$C$8)-1</f>
        <v>-9.8426304405561105E-3</v>
      </c>
      <c r="E35" s="42">
        <f t="shared" si="8"/>
        <v>-1.5663945433848414E-2</v>
      </c>
      <c r="F35" s="42">
        <f t="shared" si="8"/>
        <v>-2.1339361421101932E-2</v>
      </c>
      <c r="G35" s="42">
        <f t="shared" si="8"/>
        <v>-2.692711136059156E-2</v>
      </c>
      <c r="H35" s="42">
        <f t="shared" si="8"/>
        <v>-3.2766950432867592E-2</v>
      </c>
      <c r="I35" s="42">
        <f t="shared" si="8"/>
        <v>-3.8595428222564565E-2</v>
      </c>
      <c r="J35" s="42">
        <f t="shared" si="8"/>
        <v>-4.4588781692381674E-2</v>
      </c>
      <c r="K35" s="42">
        <f t="shared" si="8"/>
        <v>-5.1000526459612838E-2</v>
      </c>
      <c r="L35" s="42">
        <f t="shared" si="8"/>
        <v>-5.7271482270178531E-2</v>
      </c>
      <c r="M35" s="42">
        <f t="shared" si="8"/>
        <v>-6.3493831533880551E-2</v>
      </c>
      <c r="N35" s="42">
        <f t="shared" si="8"/>
        <v>-7.0160764046777291E-2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1.821803557859055</v>
      </c>
      <c r="D41" s="47">
        <v>1.8320587778005799</v>
      </c>
      <c r="E41" s="47">
        <v>1.8167901943792319</v>
      </c>
      <c r="F41" s="47">
        <v>1.8145540986309134</v>
      </c>
      <c r="G41" s="47">
        <v>1.814339980167827</v>
      </c>
      <c r="H41" s="47">
        <v>1.8196708219821041</v>
      </c>
      <c r="I41" s="47">
        <v>1.829688503608766</v>
      </c>
      <c r="J41" s="47">
        <v>1.8432437118291976</v>
      </c>
      <c r="K41" s="47">
        <v>1.8408917838335501</v>
      </c>
      <c r="L41" s="47">
        <v>1.8536917597154678</v>
      </c>
      <c r="M41" s="47">
        <v>1.8614980799911462</v>
      </c>
      <c r="N41" s="47">
        <v>1.8725431113328113</v>
      </c>
    </row>
    <row r="43" spans="1:14" x14ac:dyDescent="0.25">
      <c r="A43" s="48" t="s">
        <v>32</v>
      </c>
      <c r="B43" s="48"/>
      <c r="C43" s="49">
        <v>86.355928328000658</v>
      </c>
      <c r="D43" s="49">
        <v>90.138841382963662</v>
      </c>
      <c r="E43" s="49">
        <v>89.480162734511211</v>
      </c>
      <c r="F43" s="49">
        <v>87.650424156719012</v>
      </c>
      <c r="G43" s="49">
        <v>85.960870785701758</v>
      </c>
      <c r="H43" s="49">
        <v>85.870793514288096</v>
      </c>
      <c r="I43" s="49">
        <v>85.798689644279122</v>
      </c>
      <c r="J43" s="49">
        <v>84.585324267648701</v>
      </c>
      <c r="K43" s="49">
        <v>84.119064064906922</v>
      </c>
      <c r="L43" s="49">
        <v>83.303271150132716</v>
      </c>
      <c r="M43" s="49">
        <v>81.393893402757527</v>
      </c>
      <c r="N43" s="49">
        <v>82.232152264727418</v>
      </c>
    </row>
    <row r="44" spans="1:14" x14ac:dyDescent="0.25">
      <c r="A44" s="19" t="s">
        <v>48</v>
      </c>
      <c r="B44" s="19"/>
      <c r="C44" s="50">
        <v>87.392184201514951</v>
      </c>
      <c r="D44" s="50">
        <v>90.13884138296369</v>
      </c>
      <c r="E44" s="50">
        <v>89.268143008732238</v>
      </c>
      <c r="F44" s="50">
        <v>87.254465460561022</v>
      </c>
      <c r="G44" s="50">
        <v>85.402358533469155</v>
      </c>
      <c r="H44" s="50">
        <v>85.120323295472375</v>
      </c>
      <c r="I44" s="50">
        <v>84.902906974460834</v>
      </c>
      <c r="J44" s="50">
        <v>83.548209378362955</v>
      </c>
      <c r="K44" s="50">
        <v>82.965387334841793</v>
      </c>
      <c r="L44" s="50">
        <v>82.038838373234597</v>
      </c>
      <c r="M44" s="50">
        <v>80.034829532280597</v>
      </c>
      <c r="N44" s="50">
        <v>80.780271744570257</v>
      </c>
    </row>
    <row r="45" spans="1:14" x14ac:dyDescent="0.25">
      <c r="A45" s="51" t="s">
        <v>49</v>
      </c>
      <c r="B45" s="51"/>
      <c r="C45" s="52">
        <v>85.36671518735848</v>
      </c>
      <c r="D45" s="52">
        <v>90.138841382963719</v>
      </c>
      <c r="E45" s="52">
        <v>89.681704187068675</v>
      </c>
      <c r="F45" s="52">
        <v>88.026436435682783</v>
      </c>
      <c r="G45" s="52">
        <v>86.49370975898232</v>
      </c>
      <c r="H45" s="52">
        <v>86.589016753612725</v>
      </c>
      <c r="I45" s="52">
        <v>86.66549237068655</v>
      </c>
      <c r="J45" s="52">
        <v>85.588874782643387</v>
      </c>
      <c r="K45" s="52">
        <v>85.237188132246743</v>
      </c>
      <c r="L45" s="52">
        <v>84.530323286470605</v>
      </c>
      <c r="M45" s="52">
        <v>82.71677449889637</v>
      </c>
      <c r="N45" s="52">
        <v>83.654081868564674</v>
      </c>
    </row>
    <row r="47" spans="1:14" x14ac:dyDescent="0.25">
      <c r="A47" s="48" t="s">
        <v>33</v>
      </c>
      <c r="B47" s="48"/>
      <c r="C47" s="49">
        <v>81.213442946433346</v>
      </c>
      <c r="D47" s="49">
        <v>80.705894977379188</v>
      </c>
      <c r="E47" s="49">
        <v>80.794619473042971</v>
      </c>
      <c r="F47" s="49">
        <v>81.04946343612832</v>
      </c>
      <c r="G47" s="49">
        <v>81.287488836180003</v>
      </c>
      <c r="H47" s="49">
        <v>81.305405508228233</v>
      </c>
      <c r="I47" s="49">
        <v>81.311150203132712</v>
      </c>
      <c r="J47" s="49">
        <v>81.486631931365778</v>
      </c>
      <c r="K47" s="49">
        <v>81.552068640459396</v>
      </c>
      <c r="L47" s="49">
        <v>81.668544591342268</v>
      </c>
      <c r="M47" s="49">
        <v>81.952441992323955</v>
      </c>
      <c r="N47" s="49">
        <v>81.837879078549278</v>
      </c>
    </row>
    <row r="48" spans="1:14" x14ac:dyDescent="0.25">
      <c r="A48" s="19" t="s">
        <v>46</v>
      </c>
      <c r="B48" s="19"/>
      <c r="C48" s="50">
        <v>79.140157077479728</v>
      </c>
      <c r="D48" s="50">
        <v>78.744983205476586</v>
      </c>
      <c r="E48" s="50">
        <v>78.871681129426648</v>
      </c>
      <c r="F48" s="50">
        <v>79.165670990970199</v>
      </c>
      <c r="G48" s="50">
        <v>79.440211461725269</v>
      </c>
      <c r="H48" s="50">
        <v>79.482415690189868</v>
      </c>
      <c r="I48" s="50">
        <v>79.516231381234419</v>
      </c>
      <c r="J48" s="50">
        <v>79.717371390746976</v>
      </c>
      <c r="K48" s="50">
        <v>79.805539396643283</v>
      </c>
      <c r="L48" s="50">
        <v>79.943444724465238</v>
      </c>
      <c r="M48" s="50">
        <v>80.257425554723099</v>
      </c>
      <c r="N48" s="50">
        <v>80.149945409958335</v>
      </c>
    </row>
    <row r="49" spans="1:14" x14ac:dyDescent="0.25">
      <c r="A49" s="51" t="s">
        <v>47</v>
      </c>
      <c r="B49" s="51"/>
      <c r="C49" s="52">
        <v>83.164807013405436</v>
      </c>
      <c r="D49" s="52">
        <v>82.561495528244961</v>
      </c>
      <c r="E49" s="52">
        <v>82.629519928463537</v>
      </c>
      <c r="F49" s="52">
        <v>82.848410189618903</v>
      </c>
      <c r="G49" s="52">
        <v>83.054712638483664</v>
      </c>
      <c r="H49" s="52">
        <v>83.055635976779342</v>
      </c>
      <c r="I49" s="52">
        <v>83.054288668237447</v>
      </c>
      <c r="J49" s="52">
        <v>83.202921843463074</v>
      </c>
      <c r="K49" s="52">
        <v>83.254762244356954</v>
      </c>
      <c r="L49" s="52">
        <v>83.353649034600721</v>
      </c>
      <c r="M49" s="52">
        <v>83.60350868990956</v>
      </c>
      <c r="N49" s="52">
        <v>83.488338564708442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9</v>
      </c>
      <c r="B1" s="56"/>
      <c r="C1" s="56"/>
      <c r="D1" s="56"/>
      <c r="E1" s="56"/>
    </row>
    <row r="2" spans="1:14" x14ac:dyDescent="0.25">
      <c r="A2" s="57" t="s">
        <v>76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8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59" t="s">
        <v>10</v>
      </c>
      <c r="B8" s="59"/>
      <c r="C8" s="21">
        <v>14052</v>
      </c>
      <c r="D8" s="21">
        <v>14079.125127665251</v>
      </c>
      <c r="E8" s="21">
        <v>14088.299078861954</v>
      </c>
      <c r="F8" s="21">
        <v>14089.376750944035</v>
      </c>
      <c r="G8" s="21">
        <v>14090.862498742024</v>
      </c>
      <c r="H8" s="21">
        <v>14090.192663037771</v>
      </c>
      <c r="I8" s="21">
        <v>14084.494717952533</v>
      </c>
      <c r="J8" s="21">
        <v>14076.603556119408</v>
      </c>
      <c r="K8" s="21">
        <v>14064.627788371807</v>
      </c>
      <c r="L8" s="21">
        <v>14045.946617632446</v>
      </c>
      <c r="M8" s="21">
        <v>14026.556241183731</v>
      </c>
      <c r="N8" s="21">
        <v>14007.948839959337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34</v>
      </c>
      <c r="B10" s="25"/>
      <c r="C10" s="26">
        <f>SUM(C11:C12)</f>
        <v>104.4612596770525</v>
      </c>
      <c r="D10" s="26">
        <f t="shared" ref="D10:N10" si="0">SUM(D11:D12)</f>
        <v>104.73889375236533</v>
      </c>
      <c r="E10" s="26">
        <f t="shared" si="0"/>
        <v>103.28435464944653</v>
      </c>
      <c r="F10" s="26">
        <f t="shared" si="0"/>
        <v>102.42002290252098</v>
      </c>
      <c r="G10" s="26">
        <f t="shared" si="0"/>
        <v>101.7509251703555</v>
      </c>
      <c r="H10" s="26">
        <f t="shared" si="0"/>
        <v>101.53286099637134</v>
      </c>
      <c r="I10" s="26">
        <f t="shared" si="0"/>
        <v>101.56253350362458</v>
      </c>
      <c r="J10" s="26">
        <f t="shared" si="0"/>
        <v>101.80399849648676</v>
      </c>
      <c r="K10" s="26">
        <f t="shared" si="0"/>
        <v>100.98586037008971</v>
      </c>
      <c r="L10" s="26">
        <f t="shared" si="0"/>
        <v>101.1437584427148</v>
      </c>
      <c r="M10" s="26">
        <f t="shared" si="0"/>
        <v>101.23076513990848</v>
      </c>
      <c r="N10" s="26">
        <f t="shared" si="0"/>
        <v>101.53627552568658</v>
      </c>
    </row>
    <row r="11" spans="1:14" x14ac:dyDescent="0.25">
      <c r="A11" s="20" t="s">
        <v>35</v>
      </c>
      <c r="B11" s="18"/>
      <c r="C11" s="22">
        <v>53.496826925520821</v>
      </c>
      <c r="D11" s="22">
        <v>53.631361258741286</v>
      </c>
      <c r="E11" s="22">
        <v>52.794436859351983</v>
      </c>
      <c r="F11" s="22">
        <v>52.357282583569791</v>
      </c>
      <c r="G11" s="22">
        <v>51.811820792266907</v>
      </c>
      <c r="H11" s="22">
        <v>51.857622965393347</v>
      </c>
      <c r="I11" s="22">
        <v>52.080685041265006</v>
      </c>
      <c r="J11" s="22">
        <v>52.308707518153888</v>
      </c>
      <c r="K11" s="22">
        <v>51.902763809653145</v>
      </c>
      <c r="L11" s="22">
        <v>51.882031532791537</v>
      </c>
      <c r="M11" s="22">
        <v>51.880767134203097</v>
      </c>
      <c r="N11" s="22">
        <v>51.936442188348046</v>
      </c>
    </row>
    <row r="12" spans="1:14" x14ac:dyDescent="0.25">
      <c r="A12" s="27" t="s">
        <v>36</v>
      </c>
      <c r="B12" s="28"/>
      <c r="C12" s="29">
        <v>50.964432751531675</v>
      </c>
      <c r="D12" s="29">
        <v>51.107532493624042</v>
      </c>
      <c r="E12" s="29">
        <v>50.489917790094545</v>
      </c>
      <c r="F12" s="29">
        <v>50.062740318951192</v>
      </c>
      <c r="G12" s="29">
        <v>49.939104378088594</v>
      </c>
      <c r="H12" s="29">
        <v>49.675238030977994</v>
      </c>
      <c r="I12" s="29">
        <v>49.481848462359572</v>
      </c>
      <c r="J12" s="29">
        <v>49.495290978332868</v>
      </c>
      <c r="K12" s="29">
        <v>49.083096560436566</v>
      </c>
      <c r="L12" s="29">
        <v>49.261726909923262</v>
      </c>
      <c r="M12" s="29">
        <v>49.349998005705388</v>
      </c>
      <c r="N12" s="29">
        <v>49.599833337338531</v>
      </c>
    </row>
    <row r="13" spans="1:14" x14ac:dyDescent="0.25">
      <c r="A13" s="33" t="s">
        <v>37</v>
      </c>
      <c r="B13" s="18"/>
      <c r="C13" s="26">
        <f>SUM(C14:C15)</f>
        <v>149.18461074111059</v>
      </c>
      <c r="D13" s="26">
        <f t="shared" ref="D13:N13" si="1">SUM(D14:D15)</f>
        <v>161.36299501975168</v>
      </c>
      <c r="E13" s="26">
        <f t="shared" si="1"/>
        <v>165.12236605231487</v>
      </c>
      <c r="F13" s="26">
        <f t="shared" si="1"/>
        <v>166.30202052999158</v>
      </c>
      <c r="G13" s="26">
        <f t="shared" si="1"/>
        <v>168.28530157201055</v>
      </c>
      <c r="H13" s="26">
        <f t="shared" si="1"/>
        <v>173.4157257527188</v>
      </c>
      <c r="I13" s="26">
        <f t="shared" si="1"/>
        <v>177.9988489638915</v>
      </c>
      <c r="J13" s="26">
        <f t="shared" si="1"/>
        <v>180.23671556819187</v>
      </c>
      <c r="K13" s="26">
        <f t="shared" si="1"/>
        <v>184.42270174265849</v>
      </c>
      <c r="L13" s="26">
        <f t="shared" si="1"/>
        <v>187.59435137847737</v>
      </c>
      <c r="M13" s="26">
        <f t="shared" si="1"/>
        <v>188.13878344473989</v>
      </c>
      <c r="N13" s="26">
        <f t="shared" si="1"/>
        <v>195.24289292240886</v>
      </c>
    </row>
    <row r="14" spans="1:14" x14ac:dyDescent="0.25">
      <c r="A14" s="20" t="s">
        <v>38</v>
      </c>
      <c r="B14" s="18"/>
      <c r="C14" s="22">
        <v>78.565396121283413</v>
      </c>
      <c r="D14" s="22">
        <v>83.799326140412887</v>
      </c>
      <c r="E14" s="22">
        <v>85.186099855162382</v>
      </c>
      <c r="F14" s="22">
        <v>85.298165290492847</v>
      </c>
      <c r="G14" s="22">
        <v>85.629182368542899</v>
      </c>
      <c r="H14" s="22">
        <v>87.823814657794188</v>
      </c>
      <c r="I14" s="22">
        <v>90.150844288679878</v>
      </c>
      <c r="J14" s="22">
        <v>91.221799611684943</v>
      </c>
      <c r="K14" s="22">
        <v>92.881098013276471</v>
      </c>
      <c r="L14" s="22">
        <v>94.062318889503786</v>
      </c>
      <c r="M14" s="22">
        <v>93.969709299430448</v>
      </c>
      <c r="N14" s="22">
        <v>97.221988716289161</v>
      </c>
    </row>
    <row r="15" spans="1:14" x14ac:dyDescent="0.25">
      <c r="A15" s="10" t="s">
        <v>39</v>
      </c>
      <c r="B15" s="12"/>
      <c r="C15" s="23">
        <v>70.61921461982719</v>
      </c>
      <c r="D15" s="23">
        <v>77.563668879338806</v>
      </c>
      <c r="E15" s="23">
        <v>79.936266197152506</v>
      </c>
      <c r="F15" s="23">
        <v>81.003855239498719</v>
      </c>
      <c r="G15" s="23">
        <v>82.656119203467654</v>
      </c>
      <c r="H15" s="23">
        <v>85.591911094924598</v>
      </c>
      <c r="I15" s="23">
        <v>87.848004675211627</v>
      </c>
      <c r="J15" s="23">
        <v>89.014915956506925</v>
      </c>
      <c r="K15" s="23">
        <v>91.541603729382018</v>
      </c>
      <c r="L15" s="23">
        <v>93.532032488973599</v>
      </c>
      <c r="M15" s="23">
        <v>94.169074145309423</v>
      </c>
      <c r="N15" s="23">
        <v>98.020904206119695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11</v>
      </c>
      <c r="B17" s="15"/>
      <c r="C17" s="32">
        <f>C10-C13</f>
        <v>-44.723351064058093</v>
      </c>
      <c r="D17" s="32">
        <f t="shared" ref="D17:N17" si="2">D10-D13</f>
        <v>-56.624101267386351</v>
      </c>
      <c r="E17" s="32">
        <f t="shared" si="2"/>
        <v>-61.838011402868347</v>
      </c>
      <c r="F17" s="32">
        <f t="shared" si="2"/>
        <v>-63.881997627470597</v>
      </c>
      <c r="G17" s="32">
        <f t="shared" si="2"/>
        <v>-66.534376401655052</v>
      </c>
      <c r="H17" s="32">
        <f t="shared" si="2"/>
        <v>-71.882864756347459</v>
      </c>
      <c r="I17" s="32">
        <f t="shared" si="2"/>
        <v>-76.436315460266925</v>
      </c>
      <c r="J17" s="32">
        <f t="shared" si="2"/>
        <v>-78.432717071705113</v>
      </c>
      <c r="K17" s="32">
        <f t="shared" si="2"/>
        <v>-83.436841372568779</v>
      </c>
      <c r="L17" s="32">
        <f t="shared" si="2"/>
        <v>-86.450592935762572</v>
      </c>
      <c r="M17" s="32">
        <f t="shared" si="2"/>
        <v>-86.908018304831401</v>
      </c>
      <c r="N17" s="32">
        <f t="shared" si="2"/>
        <v>-93.70661739672228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40</v>
      </c>
      <c r="B19" s="63"/>
      <c r="C19" s="26">
        <f>SUM(C20:C21)</f>
        <v>572.96676672086221</v>
      </c>
      <c r="D19" s="26">
        <f t="shared" ref="D19:N19" si="3">SUM(D20:D21)</f>
        <v>570.5055919330573</v>
      </c>
      <c r="E19" s="26">
        <f t="shared" si="3"/>
        <v>568.86651066058653</v>
      </c>
      <c r="F19" s="26">
        <f t="shared" si="3"/>
        <v>570.07217450551548</v>
      </c>
      <c r="G19" s="26">
        <f t="shared" si="3"/>
        <v>569.74048699414516</v>
      </c>
      <c r="H19" s="26">
        <f t="shared" si="3"/>
        <v>569.85890807187616</v>
      </c>
      <c r="I19" s="26">
        <f t="shared" si="3"/>
        <v>570.93405808949751</v>
      </c>
      <c r="J19" s="26">
        <f t="shared" si="3"/>
        <v>569.9384294420297</v>
      </c>
      <c r="K19" s="26">
        <f t="shared" si="3"/>
        <v>569.84186430087675</v>
      </c>
      <c r="L19" s="26">
        <f t="shared" si="3"/>
        <v>570.61850898001717</v>
      </c>
      <c r="M19" s="26">
        <f t="shared" si="3"/>
        <v>570.56148838244894</v>
      </c>
      <c r="N19" s="26">
        <f t="shared" si="3"/>
        <v>570.9156363188747</v>
      </c>
    </row>
    <row r="20" spans="1:14" x14ac:dyDescent="0.25">
      <c r="A20" s="60" t="s">
        <v>41</v>
      </c>
      <c r="B20" s="60"/>
      <c r="C20" s="22">
        <v>285.72180045344766</v>
      </c>
      <c r="D20" s="22">
        <v>283.89531465371863</v>
      </c>
      <c r="E20" s="22">
        <v>282.61656042606126</v>
      </c>
      <c r="F20" s="22">
        <v>283.00267097609725</v>
      </c>
      <c r="G20" s="22">
        <v>282.30411863608566</v>
      </c>
      <c r="H20" s="22">
        <v>282.96775060583406</v>
      </c>
      <c r="I20" s="22">
        <v>283.62058546531995</v>
      </c>
      <c r="J20" s="22">
        <v>283.50064670215312</v>
      </c>
      <c r="K20" s="22">
        <v>282.94118502153952</v>
      </c>
      <c r="L20" s="22">
        <v>283.37555032898047</v>
      </c>
      <c r="M20" s="22">
        <v>283.73030018187143</v>
      </c>
      <c r="N20" s="22">
        <v>283.80552041760086</v>
      </c>
    </row>
    <row r="21" spans="1:14" x14ac:dyDescent="0.25">
      <c r="A21" s="27" t="s">
        <v>42</v>
      </c>
      <c r="B21" s="27"/>
      <c r="C21" s="29">
        <v>287.24496626741455</v>
      </c>
      <c r="D21" s="29">
        <v>286.61027727933873</v>
      </c>
      <c r="E21" s="29">
        <v>286.24995023452533</v>
      </c>
      <c r="F21" s="29">
        <v>287.06950352941817</v>
      </c>
      <c r="G21" s="29">
        <v>287.4363683580595</v>
      </c>
      <c r="H21" s="29">
        <v>286.8911574660421</v>
      </c>
      <c r="I21" s="29">
        <v>287.31347262417751</v>
      </c>
      <c r="J21" s="29">
        <v>286.43778273987658</v>
      </c>
      <c r="K21" s="29">
        <v>286.90067927933717</v>
      </c>
      <c r="L21" s="29">
        <v>287.24295865103676</v>
      </c>
      <c r="M21" s="29">
        <v>286.83118820057751</v>
      </c>
      <c r="N21" s="29">
        <v>287.11011590127379</v>
      </c>
    </row>
    <row r="22" spans="1:14" x14ac:dyDescent="0.25">
      <c r="A22" s="63" t="s">
        <v>45</v>
      </c>
      <c r="B22" s="63"/>
      <c r="C22" s="26">
        <f>SUM(C23:C24)</f>
        <v>501.11828799155489</v>
      </c>
      <c r="D22" s="26">
        <f t="shared" ref="D22:N22" si="4">SUM(D23:D24)</f>
        <v>504.70753946896491</v>
      </c>
      <c r="E22" s="26">
        <f t="shared" si="4"/>
        <v>505.95082717563918</v>
      </c>
      <c r="F22" s="26">
        <f t="shared" si="4"/>
        <v>504.70442908005509</v>
      </c>
      <c r="G22" s="26">
        <f t="shared" si="4"/>
        <v>503.87594629674197</v>
      </c>
      <c r="H22" s="26">
        <f t="shared" si="4"/>
        <v>503.67398840076908</v>
      </c>
      <c r="I22" s="26">
        <f t="shared" si="4"/>
        <v>502.38890446235627</v>
      </c>
      <c r="J22" s="26">
        <f t="shared" si="4"/>
        <v>503.48148011792313</v>
      </c>
      <c r="K22" s="26">
        <f t="shared" si="4"/>
        <v>505.08619366766942</v>
      </c>
      <c r="L22" s="26">
        <f t="shared" si="4"/>
        <v>503.55829249296858</v>
      </c>
      <c r="M22" s="26">
        <f t="shared" si="4"/>
        <v>502.26087130201051</v>
      </c>
      <c r="N22" s="26">
        <f t="shared" si="4"/>
        <v>503.0855435795126</v>
      </c>
    </row>
    <row r="23" spans="1:14" x14ac:dyDescent="0.25">
      <c r="A23" s="60" t="s">
        <v>43</v>
      </c>
      <c r="B23" s="60"/>
      <c r="C23" s="23">
        <v>251.40282283100635</v>
      </c>
      <c r="D23" s="22">
        <v>254.07255783641369</v>
      </c>
      <c r="E23" s="22">
        <v>254.78343505396592</v>
      </c>
      <c r="F23" s="22">
        <v>254.32923094048985</v>
      </c>
      <c r="G23" s="22">
        <v>254.43137899379633</v>
      </c>
      <c r="H23" s="22">
        <v>253.62305565679713</v>
      </c>
      <c r="I23" s="22">
        <v>252.57218825875518</v>
      </c>
      <c r="J23" s="22">
        <v>253.18230226606792</v>
      </c>
      <c r="K23" s="22">
        <v>254.58132070692338</v>
      </c>
      <c r="L23" s="22">
        <v>253.35289579113177</v>
      </c>
      <c r="M23" s="22">
        <v>252.65135422832182</v>
      </c>
      <c r="N23" s="22">
        <v>253.3968961081469</v>
      </c>
    </row>
    <row r="24" spans="1:14" x14ac:dyDescent="0.25">
      <c r="A24" s="10" t="s">
        <v>44</v>
      </c>
      <c r="B24" s="10"/>
      <c r="C24" s="23">
        <v>249.71546516054858</v>
      </c>
      <c r="D24" s="23">
        <v>250.63498163255124</v>
      </c>
      <c r="E24" s="23">
        <v>251.16739212167326</v>
      </c>
      <c r="F24" s="23">
        <v>250.37519813956527</v>
      </c>
      <c r="G24" s="23">
        <v>249.44456730294561</v>
      </c>
      <c r="H24" s="23">
        <v>250.05093274397191</v>
      </c>
      <c r="I24" s="23">
        <v>249.81671620360109</v>
      </c>
      <c r="J24" s="23">
        <v>250.29917785185521</v>
      </c>
      <c r="K24" s="23">
        <v>250.50487296074604</v>
      </c>
      <c r="L24" s="23">
        <v>250.20539670183678</v>
      </c>
      <c r="M24" s="23">
        <v>249.60951707368872</v>
      </c>
      <c r="N24" s="23">
        <v>249.6886474713657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12</v>
      </c>
      <c r="B26" s="62"/>
      <c r="C26" s="32">
        <f>C19-C22</f>
        <v>71.848478729307317</v>
      </c>
      <c r="D26" s="32">
        <f t="shared" ref="D26:N26" si="5">D19-D22</f>
        <v>65.798052464092393</v>
      </c>
      <c r="E26" s="32">
        <f t="shared" si="5"/>
        <v>62.915683484947351</v>
      </c>
      <c r="F26" s="32">
        <f t="shared" si="5"/>
        <v>65.367745425460384</v>
      </c>
      <c r="G26" s="32">
        <f t="shared" si="5"/>
        <v>65.864540697403186</v>
      </c>
      <c r="H26" s="32">
        <f t="shared" si="5"/>
        <v>66.184919671107082</v>
      </c>
      <c r="I26" s="32">
        <f t="shared" si="5"/>
        <v>68.545153627141246</v>
      </c>
      <c r="J26" s="32">
        <f t="shared" si="5"/>
        <v>66.456949324106574</v>
      </c>
      <c r="K26" s="32">
        <f t="shared" si="5"/>
        <v>64.75567063320733</v>
      </c>
      <c r="L26" s="32">
        <f t="shared" si="5"/>
        <v>67.060216487048592</v>
      </c>
      <c r="M26" s="32">
        <f t="shared" si="5"/>
        <v>68.300617080438428</v>
      </c>
      <c r="N26" s="32">
        <f t="shared" si="5"/>
        <v>67.830092739362101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29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13</v>
      </c>
      <c r="B30" s="62"/>
      <c r="C30" s="32">
        <f>C17+C26+C28</f>
        <v>27.125127665249224</v>
      </c>
      <c r="D30" s="32">
        <f t="shared" ref="D30:N30" si="6">D17+D26+D28</f>
        <v>9.1739511967060423</v>
      </c>
      <c r="E30" s="32">
        <f t="shared" si="6"/>
        <v>1.0776720820790047</v>
      </c>
      <c r="F30" s="32">
        <f t="shared" si="6"/>
        <v>1.485747797989788</v>
      </c>
      <c r="G30" s="32">
        <f t="shared" si="6"/>
        <v>-0.66983570425186656</v>
      </c>
      <c r="H30" s="32">
        <f t="shared" si="6"/>
        <v>-5.6979450852403772</v>
      </c>
      <c r="I30" s="32">
        <f t="shared" si="6"/>
        <v>-7.891161833125679</v>
      </c>
      <c r="J30" s="32">
        <f t="shared" si="6"/>
        <v>-11.975767747598539</v>
      </c>
      <c r="K30" s="32">
        <f t="shared" si="6"/>
        <v>-18.681170739361448</v>
      </c>
      <c r="L30" s="32">
        <f t="shared" si="6"/>
        <v>-19.39037644871398</v>
      </c>
      <c r="M30" s="32">
        <f t="shared" si="6"/>
        <v>-18.607401224392973</v>
      </c>
      <c r="N30" s="32">
        <f t="shared" si="6"/>
        <v>-25.876524657360179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14</v>
      </c>
      <c r="B32" s="59"/>
      <c r="C32" s="21">
        <v>14079.125127665251</v>
      </c>
      <c r="D32" s="21">
        <v>14088.299078861954</v>
      </c>
      <c r="E32" s="21">
        <v>14089.376750944035</v>
      </c>
      <c r="F32" s="21">
        <v>14090.862498742024</v>
      </c>
      <c r="G32" s="21">
        <v>14090.192663037771</v>
      </c>
      <c r="H32" s="21">
        <v>14084.494717952533</v>
      </c>
      <c r="I32" s="21">
        <v>14076.603556119408</v>
      </c>
      <c r="J32" s="21">
        <v>14064.627788371807</v>
      </c>
      <c r="K32" s="21">
        <v>14045.946617632446</v>
      </c>
      <c r="L32" s="21">
        <v>14026.556241183731</v>
      </c>
      <c r="M32" s="21">
        <v>14007.948839959337</v>
      </c>
      <c r="N32" s="21">
        <v>13982.072315301981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1.9303392873080139E-3</v>
      </c>
      <c r="D34" s="39">
        <f t="shared" ref="D34:N34" si="7">(D32/D8)-1</f>
        <v>6.5159952152682443E-4</v>
      </c>
      <c r="E34" s="39">
        <f t="shared" si="7"/>
        <v>7.6494122963177702E-5</v>
      </c>
      <c r="F34" s="39">
        <f t="shared" si="7"/>
        <v>1.05451633826803E-4</v>
      </c>
      <c r="G34" s="39">
        <f t="shared" si="7"/>
        <v>-4.7536884581256267E-5</v>
      </c>
      <c r="H34" s="39">
        <f t="shared" si="7"/>
        <v>-4.0439085692456356E-4</v>
      </c>
      <c r="I34" s="39">
        <f t="shared" si="7"/>
        <v>-5.6027298040495221E-4</v>
      </c>
      <c r="J34" s="39">
        <f t="shared" si="7"/>
        <v>-8.5075691020608524E-4</v>
      </c>
      <c r="K34" s="39">
        <f t="shared" si="7"/>
        <v>-1.3282378332689637E-3</v>
      </c>
      <c r="L34" s="39">
        <f t="shared" si="7"/>
        <v>-1.380496236855544E-3</v>
      </c>
      <c r="M34" s="39">
        <f t="shared" si="7"/>
        <v>-1.3265837247891099E-3</v>
      </c>
      <c r="N34" s="39">
        <f t="shared" si="7"/>
        <v>-1.8472743549391435E-3</v>
      </c>
    </row>
    <row r="35" spans="1:14" ht="15.75" thickBot="1" x14ac:dyDescent="0.3">
      <c r="A35" s="40" t="s">
        <v>16</v>
      </c>
      <c r="B35" s="41"/>
      <c r="C35" s="42">
        <f>(C32/$C$8)-1</f>
        <v>1.9303392873080139E-3</v>
      </c>
      <c r="D35" s="42">
        <f t="shared" ref="D35:N35" si="8">(D32/$C$8)-1</f>
        <v>2.5831966169906906E-3</v>
      </c>
      <c r="E35" s="42">
        <f t="shared" si="8"/>
        <v>2.6598883393136319E-3</v>
      </c>
      <c r="F35" s="42">
        <f t="shared" si="8"/>
        <v>2.7656204627115599E-3</v>
      </c>
      <c r="G35" s="42">
        <f t="shared" si="8"/>
        <v>2.7179521091496017E-3</v>
      </c>
      <c r="H35" s="42">
        <f t="shared" si="8"/>
        <v>2.3124621372425658E-3</v>
      </c>
      <c r="I35" s="42">
        <f t="shared" si="8"/>
        <v>1.750893546783816E-3</v>
      </c>
      <c r="J35" s="42">
        <f t="shared" si="8"/>
        <v>8.9864705179376614E-4</v>
      </c>
      <c r="K35" s="42">
        <f t="shared" si="8"/>
        <v>-4.3078439848809325E-4</v>
      </c>
      <c r="L35" s="42">
        <f t="shared" si="8"/>
        <v>-1.8106859391026076E-3</v>
      </c>
      <c r="M35" s="42">
        <f t="shared" si="8"/>
        <v>-3.1348676373941231E-3</v>
      </c>
      <c r="N35" s="42">
        <f t="shared" si="8"/>
        <v>-4.9763510317406556E-3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1.4890126657626412</v>
      </c>
      <c r="D41" s="47">
        <v>1.4979714719280071</v>
      </c>
      <c r="E41" s="47">
        <v>1.4852612865543742</v>
      </c>
      <c r="F41" s="47">
        <v>1.4822586729327452</v>
      </c>
      <c r="G41" s="47">
        <v>1.4818141185583735</v>
      </c>
      <c r="H41" s="47">
        <v>1.4871294472209671</v>
      </c>
      <c r="I41" s="47">
        <v>1.494873920194709</v>
      </c>
      <c r="J41" s="47">
        <v>1.506054342660534</v>
      </c>
      <c r="K41" s="47">
        <v>1.5038285499432051</v>
      </c>
      <c r="L41" s="47">
        <v>1.5142620352927327</v>
      </c>
      <c r="M41" s="47">
        <v>1.5203303182720007</v>
      </c>
      <c r="N41" s="47">
        <v>1.5296182372574954</v>
      </c>
    </row>
    <row r="43" spans="1:14" x14ac:dyDescent="0.25">
      <c r="A43" s="48" t="s">
        <v>32</v>
      </c>
      <c r="B43" s="48"/>
      <c r="C43" s="49">
        <v>83.611170648005782</v>
      </c>
      <c r="D43" s="49">
        <v>87.167231227481352</v>
      </c>
      <c r="E43" s="49">
        <v>86.488754401933321</v>
      </c>
      <c r="F43" s="49">
        <v>84.688250969170412</v>
      </c>
      <c r="G43" s="49">
        <v>83.043641086894112</v>
      </c>
      <c r="H43" s="49">
        <v>82.945410565731066</v>
      </c>
      <c r="I43" s="49">
        <v>82.881857275737687</v>
      </c>
      <c r="J43" s="49">
        <v>81.707118435091758</v>
      </c>
      <c r="K43" s="49">
        <v>81.274120496283146</v>
      </c>
      <c r="L43" s="49">
        <v>80.531724168452968</v>
      </c>
      <c r="M43" s="49">
        <v>78.713432303335139</v>
      </c>
      <c r="N43" s="49">
        <v>79.565153675100845</v>
      </c>
    </row>
    <row r="44" spans="1:14" x14ac:dyDescent="0.25">
      <c r="A44" s="19" t="s">
        <v>48</v>
      </c>
      <c r="B44" s="19"/>
      <c r="C44" s="50">
        <v>84.523173829025595</v>
      </c>
      <c r="D44" s="50">
        <v>87.167231227481381</v>
      </c>
      <c r="E44" s="50">
        <v>86.320344996258299</v>
      </c>
      <c r="F44" s="50">
        <v>84.366745586138947</v>
      </c>
      <c r="G44" s="50">
        <v>82.579321315848205</v>
      </c>
      <c r="H44" s="50">
        <v>82.324124715168779</v>
      </c>
      <c r="I44" s="50">
        <v>82.135790356871823</v>
      </c>
      <c r="J44" s="50">
        <v>80.870062023860413</v>
      </c>
      <c r="K44" s="50">
        <v>80.325003746463722</v>
      </c>
      <c r="L44" s="50">
        <v>79.490655511922142</v>
      </c>
      <c r="M44" s="50">
        <v>77.598997651754459</v>
      </c>
      <c r="N44" s="50">
        <v>78.354768129684786</v>
      </c>
    </row>
    <row r="45" spans="1:14" x14ac:dyDescent="0.25">
      <c r="A45" s="51" t="s">
        <v>49</v>
      </c>
      <c r="B45" s="51"/>
      <c r="C45" s="52">
        <v>82.619400533162704</v>
      </c>
      <c r="D45" s="52">
        <v>87.167231227481381</v>
      </c>
      <c r="E45" s="52">
        <v>86.668948923032772</v>
      </c>
      <c r="F45" s="52">
        <v>85.029459887134081</v>
      </c>
      <c r="G45" s="52">
        <v>83.530200836497954</v>
      </c>
      <c r="H45" s="52">
        <v>83.592720652854567</v>
      </c>
      <c r="I45" s="52">
        <v>83.661705256791393</v>
      </c>
      <c r="J45" s="52">
        <v>82.583097992635317</v>
      </c>
      <c r="K45" s="52">
        <v>82.260327636441701</v>
      </c>
      <c r="L45" s="52">
        <v>81.606563855883749</v>
      </c>
      <c r="M45" s="52">
        <v>79.857879748541691</v>
      </c>
      <c r="N45" s="52">
        <v>80.803187724662891</v>
      </c>
    </row>
    <row r="47" spans="1:14" x14ac:dyDescent="0.25">
      <c r="A47" s="48" t="s">
        <v>33</v>
      </c>
      <c r="B47" s="48"/>
      <c r="C47" s="49">
        <v>81.623312557523576</v>
      </c>
      <c r="D47" s="49">
        <v>81.107055103611486</v>
      </c>
      <c r="E47" s="49">
        <v>81.200861777921048</v>
      </c>
      <c r="F47" s="49">
        <v>81.45712155806811</v>
      </c>
      <c r="G47" s="49">
        <v>81.706359654984013</v>
      </c>
      <c r="H47" s="49">
        <v>81.731282913591372</v>
      </c>
      <c r="I47" s="49">
        <v>81.742219217091815</v>
      </c>
      <c r="J47" s="49">
        <v>81.913380248115814</v>
      </c>
      <c r="K47" s="49">
        <v>81.982105023151647</v>
      </c>
      <c r="L47" s="49">
        <v>82.099015607000894</v>
      </c>
      <c r="M47" s="49">
        <v>82.382057694147818</v>
      </c>
      <c r="N47" s="49">
        <v>82.267543170745682</v>
      </c>
    </row>
    <row r="48" spans="1:14" x14ac:dyDescent="0.25">
      <c r="A48" s="19" t="s">
        <v>46</v>
      </c>
      <c r="B48" s="19"/>
      <c r="C48" s="50">
        <v>79.57071106438903</v>
      </c>
      <c r="D48" s="50">
        <v>79.175018009654551</v>
      </c>
      <c r="E48" s="50">
        <v>79.300641679959924</v>
      </c>
      <c r="F48" s="50">
        <v>79.593436171313883</v>
      </c>
      <c r="G48" s="50">
        <v>79.866780705248743</v>
      </c>
      <c r="H48" s="50">
        <v>79.907924910302796</v>
      </c>
      <c r="I48" s="50">
        <v>79.94073204664447</v>
      </c>
      <c r="J48" s="50">
        <v>80.140764944795393</v>
      </c>
      <c r="K48" s="50">
        <v>80.227967176066599</v>
      </c>
      <c r="L48" s="50">
        <v>80.364850424155591</v>
      </c>
      <c r="M48" s="50">
        <v>80.677722138183682</v>
      </c>
      <c r="N48" s="50">
        <v>80.569445993573765</v>
      </c>
    </row>
    <row r="49" spans="1:14" x14ac:dyDescent="0.25">
      <c r="A49" s="51" t="s">
        <v>47</v>
      </c>
      <c r="B49" s="51"/>
      <c r="C49" s="52">
        <v>83.543738370184968</v>
      </c>
      <c r="D49" s="52">
        <v>82.939055363130791</v>
      </c>
      <c r="E49" s="52">
        <v>83.005941645286811</v>
      </c>
      <c r="F49" s="52">
        <v>83.223769808942222</v>
      </c>
      <c r="G49" s="52">
        <v>83.429057467984634</v>
      </c>
      <c r="H49" s="52">
        <v>83.42880552708192</v>
      </c>
      <c r="I49" s="52">
        <v>83.426405165213922</v>
      </c>
      <c r="J49" s="52">
        <v>83.57407229349954</v>
      </c>
      <c r="K49" s="52">
        <v>83.624971757212506</v>
      </c>
      <c r="L49" s="52">
        <v>83.722924077498391</v>
      </c>
      <c r="M49" s="52">
        <v>83.971780987369584</v>
      </c>
      <c r="N49" s="52">
        <v>83.855542420779045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9</v>
      </c>
      <c r="B1" s="56"/>
      <c r="C1" s="56"/>
      <c r="D1" s="56"/>
      <c r="E1" s="56"/>
    </row>
    <row r="2" spans="1:14" x14ac:dyDescent="0.25">
      <c r="A2" s="57" t="s">
        <v>77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8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59" t="s">
        <v>10</v>
      </c>
      <c r="B8" s="59"/>
      <c r="C8" s="21">
        <v>15928</v>
      </c>
      <c r="D8" s="21">
        <v>15963.667593401344</v>
      </c>
      <c r="E8" s="21">
        <v>15979.348719183872</v>
      </c>
      <c r="F8" s="21">
        <v>15989.79251359758</v>
      </c>
      <c r="G8" s="21">
        <v>16005.720397030444</v>
      </c>
      <c r="H8" s="21">
        <v>16023.692208808519</v>
      </c>
      <c r="I8" s="21">
        <v>16039.511055946181</v>
      </c>
      <c r="J8" s="21">
        <v>16054.156762092551</v>
      </c>
      <c r="K8" s="21">
        <v>16067.949592452998</v>
      </c>
      <c r="L8" s="21">
        <v>16076.827841066804</v>
      </c>
      <c r="M8" s="21">
        <v>16088.012355854034</v>
      </c>
      <c r="N8" s="21">
        <v>16102.856795689586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34</v>
      </c>
      <c r="B10" s="25"/>
      <c r="C10" s="26">
        <f>SUM(C11:C12)</f>
        <v>136.61609289559132</v>
      </c>
      <c r="D10" s="26">
        <f t="shared" ref="D10:N10" si="0">SUM(D11:D12)</f>
        <v>137.57551787251344</v>
      </c>
      <c r="E10" s="26">
        <f t="shared" si="0"/>
        <v>136.38217144456175</v>
      </c>
      <c r="F10" s="26">
        <f t="shared" si="0"/>
        <v>136.12489571358839</v>
      </c>
      <c r="G10" s="26">
        <f t="shared" si="0"/>
        <v>136.04353162306253</v>
      </c>
      <c r="H10" s="26">
        <f t="shared" si="0"/>
        <v>136.73671574854572</v>
      </c>
      <c r="I10" s="26">
        <f t="shared" si="0"/>
        <v>137.51737017543689</v>
      </c>
      <c r="J10" s="26">
        <f t="shared" si="0"/>
        <v>138.26890359573312</v>
      </c>
      <c r="K10" s="26">
        <f t="shared" si="0"/>
        <v>137.664852498089</v>
      </c>
      <c r="L10" s="26">
        <f t="shared" si="0"/>
        <v>138.21019429375971</v>
      </c>
      <c r="M10" s="26">
        <f t="shared" si="0"/>
        <v>138.23809236401482</v>
      </c>
      <c r="N10" s="26">
        <f t="shared" si="0"/>
        <v>138.34608980720813</v>
      </c>
    </row>
    <row r="11" spans="1:14" x14ac:dyDescent="0.25">
      <c r="A11" s="20" t="s">
        <v>35</v>
      </c>
      <c r="B11" s="18"/>
      <c r="C11" s="22">
        <v>69.963999088954338</v>
      </c>
      <c r="D11" s="22">
        <v>70.445295296166535</v>
      </c>
      <c r="E11" s="22">
        <v>69.712590677544753</v>
      </c>
      <c r="F11" s="22">
        <v>69.587268480877157</v>
      </c>
      <c r="G11" s="22">
        <v>69.273700151620787</v>
      </c>
      <c r="H11" s="22">
        <v>69.837892690403592</v>
      </c>
      <c r="I11" s="22">
        <v>70.518119199481973</v>
      </c>
      <c r="J11" s="22">
        <v>71.045025184296847</v>
      </c>
      <c r="K11" s="22">
        <v>70.754324396639333</v>
      </c>
      <c r="L11" s="22">
        <v>70.895384637731667</v>
      </c>
      <c r="M11" s="22">
        <v>70.847022336557586</v>
      </c>
      <c r="N11" s="22">
        <v>70.764893217285334</v>
      </c>
    </row>
    <row r="12" spans="1:14" x14ac:dyDescent="0.25">
      <c r="A12" s="27" t="s">
        <v>36</v>
      </c>
      <c r="B12" s="28"/>
      <c r="C12" s="29">
        <v>66.652093806636984</v>
      </c>
      <c r="D12" s="29">
        <v>67.13022257634691</v>
      </c>
      <c r="E12" s="29">
        <v>66.669580767016996</v>
      </c>
      <c r="F12" s="29">
        <v>66.53762723271123</v>
      </c>
      <c r="G12" s="29">
        <v>66.769831471441748</v>
      </c>
      <c r="H12" s="29">
        <v>66.898823058142128</v>
      </c>
      <c r="I12" s="29">
        <v>66.999250975954922</v>
      </c>
      <c r="J12" s="29">
        <v>67.223878411436274</v>
      </c>
      <c r="K12" s="29">
        <v>66.910528101449671</v>
      </c>
      <c r="L12" s="29">
        <v>67.314809656028046</v>
      </c>
      <c r="M12" s="29">
        <v>67.391070027457232</v>
      </c>
      <c r="N12" s="29">
        <v>67.581196589922797</v>
      </c>
    </row>
    <row r="13" spans="1:14" x14ac:dyDescent="0.25">
      <c r="A13" s="33" t="s">
        <v>37</v>
      </c>
      <c r="B13" s="18"/>
      <c r="C13" s="26">
        <f>SUM(C14:C15)</f>
        <v>200.13082253164777</v>
      </c>
      <c r="D13" s="26">
        <f t="shared" ref="D13:N13" si="1">SUM(D14:D15)</f>
        <v>212.93268479005553</v>
      </c>
      <c r="E13" s="26">
        <f t="shared" si="1"/>
        <v>213.6885139944645</v>
      </c>
      <c r="F13" s="26">
        <f t="shared" si="1"/>
        <v>211.19828700349919</v>
      </c>
      <c r="G13" s="26">
        <f t="shared" si="1"/>
        <v>209.96136437174994</v>
      </c>
      <c r="H13" s="26">
        <f t="shared" si="1"/>
        <v>212.73257137242936</v>
      </c>
      <c r="I13" s="26">
        <f t="shared" si="1"/>
        <v>215.63180086760474</v>
      </c>
      <c r="J13" s="26">
        <f t="shared" si="1"/>
        <v>216.18811525594754</v>
      </c>
      <c r="K13" s="26">
        <f t="shared" si="1"/>
        <v>218.44612002511434</v>
      </c>
      <c r="L13" s="26">
        <f t="shared" si="1"/>
        <v>218.70198610170695</v>
      </c>
      <c r="M13" s="26">
        <f t="shared" si="1"/>
        <v>216.56842641279945</v>
      </c>
      <c r="N13" s="26">
        <f t="shared" si="1"/>
        <v>222.30111417222628</v>
      </c>
    </row>
    <row r="14" spans="1:14" x14ac:dyDescent="0.25">
      <c r="A14" s="20" t="s">
        <v>38</v>
      </c>
      <c r="B14" s="18"/>
      <c r="C14" s="22">
        <v>96.194518996099617</v>
      </c>
      <c r="D14" s="22">
        <v>101.4754910177632</v>
      </c>
      <c r="E14" s="22">
        <v>102.00056740442717</v>
      </c>
      <c r="F14" s="22">
        <v>101.2185729586395</v>
      </c>
      <c r="G14" s="22">
        <v>100.85274125816713</v>
      </c>
      <c r="H14" s="22">
        <v>102.54190140221178</v>
      </c>
      <c r="I14" s="22">
        <v>104.03008741677149</v>
      </c>
      <c r="J14" s="22">
        <v>104.40799056584508</v>
      </c>
      <c r="K14" s="22">
        <v>105.3658035006557</v>
      </c>
      <c r="L14" s="22">
        <v>105.70601007410774</v>
      </c>
      <c r="M14" s="22">
        <v>105.12008358042209</v>
      </c>
      <c r="N14" s="22">
        <v>108.23782435463836</v>
      </c>
    </row>
    <row r="15" spans="1:14" x14ac:dyDescent="0.25">
      <c r="A15" s="10" t="s">
        <v>39</v>
      </c>
      <c r="B15" s="12"/>
      <c r="C15" s="23">
        <v>103.93630353554813</v>
      </c>
      <c r="D15" s="23">
        <v>111.45719377229234</v>
      </c>
      <c r="E15" s="23">
        <v>111.68794659003733</v>
      </c>
      <c r="F15" s="23">
        <v>109.97971404485969</v>
      </c>
      <c r="G15" s="23">
        <v>109.10862311358279</v>
      </c>
      <c r="H15" s="23">
        <v>110.19066997021758</v>
      </c>
      <c r="I15" s="23">
        <v>111.60171345083324</v>
      </c>
      <c r="J15" s="23">
        <v>111.78012469010244</v>
      </c>
      <c r="K15" s="23">
        <v>113.08031652445865</v>
      </c>
      <c r="L15" s="23">
        <v>112.99597602759923</v>
      </c>
      <c r="M15" s="23">
        <v>111.44834283237738</v>
      </c>
      <c r="N15" s="23">
        <v>114.06328981758791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11</v>
      </c>
      <c r="B17" s="15"/>
      <c r="C17" s="32">
        <f>C10-C13</f>
        <v>-63.514729636056444</v>
      </c>
      <c r="D17" s="32">
        <f t="shared" ref="D17:N17" si="2">D10-D13</f>
        <v>-75.357166917542088</v>
      </c>
      <c r="E17" s="32">
        <f t="shared" si="2"/>
        <v>-77.306342549902752</v>
      </c>
      <c r="F17" s="32">
        <f t="shared" si="2"/>
        <v>-75.073391289910802</v>
      </c>
      <c r="G17" s="32">
        <f t="shared" si="2"/>
        <v>-73.917832748687402</v>
      </c>
      <c r="H17" s="32">
        <f t="shared" si="2"/>
        <v>-75.995855623883642</v>
      </c>
      <c r="I17" s="32">
        <f t="shared" si="2"/>
        <v>-78.114430692167844</v>
      </c>
      <c r="J17" s="32">
        <f t="shared" si="2"/>
        <v>-77.919211660214415</v>
      </c>
      <c r="K17" s="32">
        <f t="shared" si="2"/>
        <v>-80.781267527025335</v>
      </c>
      <c r="L17" s="32">
        <f t="shared" si="2"/>
        <v>-80.491791807947237</v>
      </c>
      <c r="M17" s="32">
        <f t="shared" si="2"/>
        <v>-78.330334048784636</v>
      </c>
      <c r="N17" s="32">
        <f t="shared" si="2"/>
        <v>-83.955024365018147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40</v>
      </c>
      <c r="B19" s="63"/>
      <c r="C19" s="26">
        <f>SUM(C20:C21)</f>
        <v>693.53291411666748</v>
      </c>
      <c r="D19" s="26">
        <f t="shared" ref="D19:N19" si="3">SUM(D20:D21)</f>
        <v>690.7453785490743</v>
      </c>
      <c r="E19" s="26">
        <f t="shared" si="3"/>
        <v>689.73764011391495</v>
      </c>
      <c r="F19" s="26">
        <f t="shared" si="3"/>
        <v>690.79116715932469</v>
      </c>
      <c r="G19" s="26">
        <f t="shared" si="3"/>
        <v>690.46518075085464</v>
      </c>
      <c r="H19" s="26">
        <f t="shared" si="3"/>
        <v>690.95717995652444</v>
      </c>
      <c r="I19" s="26">
        <f t="shared" si="3"/>
        <v>691.96119205936964</v>
      </c>
      <c r="J19" s="26">
        <f t="shared" si="3"/>
        <v>691.04730801836831</v>
      </c>
      <c r="K19" s="26">
        <f t="shared" si="3"/>
        <v>689.97555356162457</v>
      </c>
      <c r="L19" s="26">
        <f t="shared" si="3"/>
        <v>690.89626162849129</v>
      </c>
      <c r="M19" s="26">
        <f t="shared" si="3"/>
        <v>691.37629975489858</v>
      </c>
      <c r="N19" s="26">
        <f t="shared" si="3"/>
        <v>691.27504261151489</v>
      </c>
    </row>
    <row r="20" spans="1:14" x14ac:dyDescent="0.25">
      <c r="A20" s="60" t="s">
        <v>41</v>
      </c>
      <c r="B20" s="60"/>
      <c r="C20" s="22">
        <v>346.395883433579</v>
      </c>
      <c r="D20" s="22">
        <v>344.08692754439585</v>
      </c>
      <c r="E20" s="22">
        <v>343.03365058264035</v>
      </c>
      <c r="F20" s="22">
        <v>343.29323841148067</v>
      </c>
      <c r="G20" s="22">
        <v>342.80175614909967</v>
      </c>
      <c r="H20" s="22">
        <v>343.51410522654498</v>
      </c>
      <c r="I20" s="22">
        <v>344.22549458200291</v>
      </c>
      <c r="J20" s="22">
        <v>344.29237224883718</v>
      </c>
      <c r="K20" s="22">
        <v>343.23161400394105</v>
      </c>
      <c r="L20" s="22">
        <v>343.94108136482703</v>
      </c>
      <c r="M20" s="22">
        <v>344.38520303440157</v>
      </c>
      <c r="N20" s="22">
        <v>344.45901225777158</v>
      </c>
    </row>
    <row r="21" spans="1:14" x14ac:dyDescent="0.25">
      <c r="A21" s="27" t="s">
        <v>42</v>
      </c>
      <c r="B21" s="27"/>
      <c r="C21" s="29">
        <v>347.13703068308848</v>
      </c>
      <c r="D21" s="29">
        <v>346.65845100467851</v>
      </c>
      <c r="E21" s="29">
        <v>346.7039895312746</v>
      </c>
      <c r="F21" s="29">
        <v>347.49792874784407</v>
      </c>
      <c r="G21" s="29">
        <v>347.66342460175497</v>
      </c>
      <c r="H21" s="29">
        <v>347.44307472997951</v>
      </c>
      <c r="I21" s="29">
        <v>347.73569747736673</v>
      </c>
      <c r="J21" s="29">
        <v>346.75493576953113</v>
      </c>
      <c r="K21" s="29">
        <v>346.74393955768352</v>
      </c>
      <c r="L21" s="29">
        <v>346.95518026366426</v>
      </c>
      <c r="M21" s="29">
        <v>346.99109672049707</v>
      </c>
      <c r="N21" s="29">
        <v>346.81603035374332</v>
      </c>
    </row>
    <row r="22" spans="1:14" x14ac:dyDescent="0.25">
      <c r="A22" s="63" t="s">
        <v>45</v>
      </c>
      <c r="B22" s="63"/>
      <c r="C22" s="26">
        <f>SUM(C23:C24)</f>
        <v>594.35059107926531</v>
      </c>
      <c r="D22" s="26">
        <f t="shared" ref="D22:N22" si="4">SUM(D23:D24)</f>
        <v>599.70708584900444</v>
      </c>
      <c r="E22" s="26">
        <f t="shared" si="4"/>
        <v>601.98750315030838</v>
      </c>
      <c r="F22" s="26">
        <f t="shared" si="4"/>
        <v>599.78989243654837</v>
      </c>
      <c r="G22" s="26">
        <f t="shared" si="4"/>
        <v>598.57553622409137</v>
      </c>
      <c r="H22" s="26">
        <f t="shared" si="4"/>
        <v>599.14247719498098</v>
      </c>
      <c r="I22" s="26">
        <f t="shared" si="4"/>
        <v>599.20105522083077</v>
      </c>
      <c r="J22" s="26">
        <f t="shared" si="4"/>
        <v>599.335265997703</v>
      </c>
      <c r="K22" s="26">
        <f t="shared" si="4"/>
        <v>600.31603742079642</v>
      </c>
      <c r="L22" s="26">
        <f t="shared" si="4"/>
        <v>599.219955033313</v>
      </c>
      <c r="M22" s="26">
        <f t="shared" si="4"/>
        <v>598.20152587056396</v>
      </c>
      <c r="N22" s="26">
        <f t="shared" si="4"/>
        <v>599.03819088971204</v>
      </c>
    </row>
    <row r="23" spans="1:14" x14ac:dyDescent="0.25">
      <c r="A23" s="60" t="s">
        <v>43</v>
      </c>
      <c r="B23" s="60"/>
      <c r="C23" s="23">
        <v>299.31540689933848</v>
      </c>
      <c r="D23" s="22">
        <v>303.69379075102103</v>
      </c>
      <c r="E23" s="22">
        <v>304.89480280867787</v>
      </c>
      <c r="F23" s="22">
        <v>303.9152697493584</v>
      </c>
      <c r="G23" s="22">
        <v>303.56500404232412</v>
      </c>
      <c r="H23" s="22">
        <v>303.33914724998721</v>
      </c>
      <c r="I23" s="22">
        <v>302.43942331364173</v>
      </c>
      <c r="J23" s="22">
        <v>302.85482591005064</v>
      </c>
      <c r="K23" s="22">
        <v>304.14954654461087</v>
      </c>
      <c r="L23" s="22">
        <v>302.82734552945095</v>
      </c>
      <c r="M23" s="22">
        <v>302.46262508530356</v>
      </c>
      <c r="N23" s="22">
        <v>303.00439208577609</v>
      </c>
    </row>
    <row r="24" spans="1:14" x14ac:dyDescent="0.25">
      <c r="A24" s="10" t="s">
        <v>44</v>
      </c>
      <c r="B24" s="10"/>
      <c r="C24" s="23">
        <v>295.03518417992677</v>
      </c>
      <c r="D24" s="23">
        <v>296.01329509798347</v>
      </c>
      <c r="E24" s="23">
        <v>297.09270034163046</v>
      </c>
      <c r="F24" s="23">
        <v>295.87462268718991</v>
      </c>
      <c r="G24" s="23">
        <v>295.01053218176725</v>
      </c>
      <c r="H24" s="23">
        <v>295.80332994499378</v>
      </c>
      <c r="I24" s="23">
        <v>296.76163190718898</v>
      </c>
      <c r="J24" s="23">
        <v>296.48044008765237</v>
      </c>
      <c r="K24" s="23">
        <v>296.16649087618555</v>
      </c>
      <c r="L24" s="23">
        <v>296.3926095038621</v>
      </c>
      <c r="M24" s="23">
        <v>295.7389007852604</v>
      </c>
      <c r="N24" s="23">
        <v>296.03379880393601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12</v>
      </c>
      <c r="B26" s="62"/>
      <c r="C26" s="32">
        <f>C19-C22</f>
        <v>99.18232303740217</v>
      </c>
      <c r="D26" s="32">
        <f t="shared" ref="D26:N26" si="5">D19-D22</f>
        <v>91.03829270006986</v>
      </c>
      <c r="E26" s="32">
        <f t="shared" si="5"/>
        <v>87.750136963606565</v>
      </c>
      <c r="F26" s="32">
        <f t="shared" si="5"/>
        <v>91.001274722776316</v>
      </c>
      <c r="G26" s="32">
        <f t="shared" si="5"/>
        <v>91.889644526763277</v>
      </c>
      <c r="H26" s="32">
        <f t="shared" si="5"/>
        <v>91.814702761543458</v>
      </c>
      <c r="I26" s="32">
        <f t="shared" si="5"/>
        <v>92.76013683853887</v>
      </c>
      <c r="J26" s="32">
        <f t="shared" si="5"/>
        <v>91.712042020665308</v>
      </c>
      <c r="K26" s="32">
        <f t="shared" si="5"/>
        <v>89.659516140828146</v>
      </c>
      <c r="L26" s="32">
        <f t="shared" si="5"/>
        <v>91.676306595178289</v>
      </c>
      <c r="M26" s="32">
        <f t="shared" si="5"/>
        <v>93.174773884334627</v>
      </c>
      <c r="N26" s="32">
        <f t="shared" si="5"/>
        <v>92.23685172180285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29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13</v>
      </c>
      <c r="B30" s="62"/>
      <c r="C30" s="32">
        <f>C17+C26+C28</f>
        <v>35.667593401345727</v>
      </c>
      <c r="D30" s="32">
        <f t="shared" ref="D30:N30" si="6">D17+D26+D28</f>
        <v>15.681125782527772</v>
      </c>
      <c r="E30" s="32">
        <f t="shared" si="6"/>
        <v>10.443794413703813</v>
      </c>
      <c r="F30" s="32">
        <f t="shared" si="6"/>
        <v>15.927883432865514</v>
      </c>
      <c r="G30" s="32">
        <f t="shared" si="6"/>
        <v>17.971811778075875</v>
      </c>
      <c r="H30" s="32">
        <f t="shared" si="6"/>
        <v>15.818847137659816</v>
      </c>
      <c r="I30" s="32">
        <f t="shared" si="6"/>
        <v>14.645706146371026</v>
      </c>
      <c r="J30" s="32">
        <f t="shared" si="6"/>
        <v>13.792830360450893</v>
      </c>
      <c r="K30" s="32">
        <f t="shared" si="6"/>
        <v>8.8782486138028105</v>
      </c>
      <c r="L30" s="32">
        <f t="shared" si="6"/>
        <v>11.184514787231052</v>
      </c>
      <c r="M30" s="32">
        <f t="shared" si="6"/>
        <v>14.844439835549991</v>
      </c>
      <c r="N30" s="32">
        <f t="shared" si="6"/>
        <v>8.2818273567847029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14</v>
      </c>
      <c r="B32" s="59"/>
      <c r="C32" s="21">
        <v>15963.667593401344</v>
      </c>
      <c r="D32" s="21">
        <v>15979.348719183872</v>
      </c>
      <c r="E32" s="21">
        <v>15989.79251359758</v>
      </c>
      <c r="F32" s="21">
        <v>16005.720397030444</v>
      </c>
      <c r="G32" s="21">
        <v>16023.692208808519</v>
      </c>
      <c r="H32" s="21">
        <v>16039.511055946181</v>
      </c>
      <c r="I32" s="21">
        <v>16054.156762092551</v>
      </c>
      <c r="J32" s="21">
        <v>16067.949592452998</v>
      </c>
      <c r="K32" s="21">
        <v>16076.827841066804</v>
      </c>
      <c r="L32" s="21">
        <v>16088.012355854034</v>
      </c>
      <c r="M32" s="21">
        <v>16102.856795689586</v>
      </c>
      <c r="N32" s="21">
        <v>16111.138623046372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2.2393014440824643E-3</v>
      </c>
      <c r="D34" s="39">
        <f t="shared" ref="D34:N34" si="7">(D32/D8)-1</f>
        <v>9.8230094624440767E-4</v>
      </c>
      <c r="E34" s="39">
        <f t="shared" si="7"/>
        <v>6.53580730807235E-4</v>
      </c>
      <c r="F34" s="39">
        <f t="shared" si="7"/>
        <v>9.9612821237782256E-4</v>
      </c>
      <c r="G34" s="39">
        <f t="shared" si="7"/>
        <v>1.1228367941134021E-3</v>
      </c>
      <c r="H34" s="39">
        <f t="shared" si="7"/>
        <v>9.8721611296093137E-4</v>
      </c>
      <c r="I34" s="39">
        <f t="shared" si="7"/>
        <v>9.1310178317072221E-4</v>
      </c>
      <c r="J34" s="39">
        <f t="shared" si="7"/>
        <v>8.5914386939434095E-4</v>
      </c>
      <c r="K34" s="39">
        <f t="shared" si="7"/>
        <v>5.5254396727599797E-4</v>
      </c>
      <c r="L34" s="39">
        <f t="shared" si="7"/>
        <v>6.9569164376193093E-4</v>
      </c>
      <c r="M34" s="39">
        <f t="shared" si="7"/>
        <v>9.2270191663224033E-4</v>
      </c>
      <c r="N34" s="39">
        <f t="shared" si="7"/>
        <v>5.1430795553009112E-4</v>
      </c>
    </row>
    <row r="35" spans="1:14" ht="15.75" thickBot="1" x14ac:dyDescent="0.3">
      <c r="A35" s="40" t="s">
        <v>16</v>
      </c>
      <c r="B35" s="41"/>
      <c r="C35" s="42">
        <f>(C32/$C$8)-1</f>
        <v>2.2393014440824643E-3</v>
      </c>
      <c r="D35" s="42">
        <f t="shared" ref="D35:N35" si="8">(D32/$C$8)-1</f>
        <v>3.2238020582542326E-3</v>
      </c>
      <c r="E35" s="42">
        <f t="shared" si="8"/>
        <v>3.8794898039666847E-3</v>
      </c>
      <c r="F35" s="42">
        <f t="shared" si="8"/>
        <v>4.8794824855877827E-3</v>
      </c>
      <c r="G35" s="42">
        <f t="shared" si="8"/>
        <v>6.0077981421722271E-3</v>
      </c>
      <c r="H35" s="42">
        <f t="shared" si="8"/>
        <v>7.0009452502624026E-3</v>
      </c>
      <c r="I35" s="42">
        <f t="shared" si="8"/>
        <v>7.9204396090251095E-3</v>
      </c>
      <c r="J35" s="42">
        <f t="shared" si="8"/>
        <v>8.786388275552337E-3</v>
      </c>
      <c r="K35" s="42">
        <f t="shared" si="8"/>
        <v>9.3437871086643476E-3</v>
      </c>
      <c r="L35" s="42">
        <f t="shared" si="8"/>
        <v>1.0045979147038864E-2</v>
      </c>
      <c r="M35" s="42">
        <f t="shared" si="8"/>
        <v>1.0977950507884637E-2</v>
      </c>
      <c r="N35" s="42">
        <f t="shared" si="8"/>
        <v>1.1497904510696433E-2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1.55015468839516</v>
      </c>
      <c r="D41" s="47">
        <v>1.5600572180775771</v>
      </c>
      <c r="E41" s="47">
        <v>1.5470697575424428</v>
      </c>
      <c r="F41" s="47">
        <v>1.5444309275756889</v>
      </c>
      <c r="G41" s="47">
        <v>1.5432400907161776</v>
      </c>
      <c r="H41" s="47">
        <v>1.5490355017537476</v>
      </c>
      <c r="I41" s="47">
        <v>1.5577052274951813</v>
      </c>
      <c r="J41" s="47">
        <v>1.568908405496227</v>
      </c>
      <c r="K41" s="47">
        <v>1.5665278977173711</v>
      </c>
      <c r="L41" s="47">
        <v>1.5777740749876537</v>
      </c>
      <c r="M41" s="47">
        <v>1.5846800206666396</v>
      </c>
      <c r="N41" s="47">
        <v>1.5940070135413396</v>
      </c>
    </row>
    <row r="43" spans="1:14" x14ac:dyDescent="0.25">
      <c r="A43" s="48" t="s">
        <v>32</v>
      </c>
      <c r="B43" s="48"/>
      <c r="C43" s="49">
        <v>92.967078916789504</v>
      </c>
      <c r="D43" s="49">
        <v>97.072598412422408</v>
      </c>
      <c r="E43" s="49">
        <v>96.369116840659743</v>
      </c>
      <c r="F43" s="49">
        <v>94.402264258139525</v>
      </c>
      <c r="G43" s="49">
        <v>92.583992013582076</v>
      </c>
      <c r="H43" s="49">
        <v>92.477670541342505</v>
      </c>
      <c r="I43" s="49">
        <v>92.407769973505751</v>
      </c>
      <c r="J43" s="49">
        <v>91.110319070227774</v>
      </c>
      <c r="K43" s="49">
        <v>90.619344768487153</v>
      </c>
      <c r="L43" s="49">
        <v>89.75798117536965</v>
      </c>
      <c r="M43" s="49">
        <v>87.67404974928678</v>
      </c>
      <c r="N43" s="49">
        <v>88.557314159920281</v>
      </c>
    </row>
    <row r="44" spans="1:14" x14ac:dyDescent="0.25">
      <c r="A44" s="19" t="s">
        <v>48</v>
      </c>
      <c r="B44" s="19"/>
      <c r="C44" s="50">
        <v>94.114982423702315</v>
      </c>
      <c r="D44" s="50">
        <v>97.072598412422437</v>
      </c>
      <c r="E44" s="50">
        <v>96.136451476513798</v>
      </c>
      <c r="F44" s="50">
        <v>93.965921024263167</v>
      </c>
      <c r="G44" s="50">
        <v>91.969578445528498</v>
      </c>
      <c r="H44" s="50">
        <v>91.664719306380803</v>
      </c>
      <c r="I44" s="50">
        <v>91.423122746097988</v>
      </c>
      <c r="J44" s="50">
        <v>89.992019091342073</v>
      </c>
      <c r="K44" s="50">
        <v>89.369749031410379</v>
      </c>
      <c r="L44" s="50">
        <v>88.409355807736659</v>
      </c>
      <c r="M44" s="50">
        <v>86.244590801139324</v>
      </c>
      <c r="N44" s="50">
        <v>87.016339908609979</v>
      </c>
    </row>
    <row r="45" spans="1:14" x14ac:dyDescent="0.25">
      <c r="A45" s="51" t="s">
        <v>49</v>
      </c>
      <c r="B45" s="51"/>
      <c r="C45" s="52">
        <v>91.929350122764703</v>
      </c>
      <c r="D45" s="52">
        <v>97.072598412422437</v>
      </c>
      <c r="E45" s="52">
        <v>96.582587783198335</v>
      </c>
      <c r="F45" s="52">
        <v>94.807444196539791</v>
      </c>
      <c r="G45" s="52">
        <v>93.159261409511487</v>
      </c>
      <c r="H45" s="52">
        <v>93.247252484172876</v>
      </c>
      <c r="I45" s="52">
        <v>93.344907527284505</v>
      </c>
      <c r="J45" s="52">
        <v>92.180263977602166</v>
      </c>
      <c r="K45" s="52">
        <v>91.81555615965614</v>
      </c>
      <c r="L45" s="52">
        <v>91.05738753246645</v>
      </c>
      <c r="M45" s="52">
        <v>89.066456363562395</v>
      </c>
      <c r="N45" s="52">
        <v>90.070918350684295</v>
      </c>
    </row>
    <row r="47" spans="1:14" x14ac:dyDescent="0.25">
      <c r="A47" s="48" t="s">
        <v>33</v>
      </c>
      <c r="B47" s="48"/>
      <c r="C47" s="49">
        <v>80.357896906435371</v>
      </c>
      <c r="D47" s="49">
        <v>79.836847278304361</v>
      </c>
      <c r="E47" s="49">
        <v>79.931101280470514</v>
      </c>
      <c r="F47" s="49">
        <v>80.183476475539024</v>
      </c>
      <c r="G47" s="49">
        <v>80.422419529059141</v>
      </c>
      <c r="H47" s="49">
        <v>80.439179540200158</v>
      </c>
      <c r="I47" s="49">
        <v>80.45360972958197</v>
      </c>
      <c r="J47" s="49">
        <v>80.628750155468197</v>
      </c>
      <c r="K47" s="49">
        <v>80.700995910737902</v>
      </c>
      <c r="L47" s="49">
        <v>80.82117350748284</v>
      </c>
      <c r="M47" s="49">
        <v>81.104317082985958</v>
      </c>
      <c r="N47" s="49">
        <v>80.990696204190144</v>
      </c>
    </row>
    <row r="48" spans="1:14" x14ac:dyDescent="0.25">
      <c r="A48" s="19" t="s">
        <v>46</v>
      </c>
      <c r="B48" s="19"/>
      <c r="C48" s="50">
        <v>78.186579606425838</v>
      </c>
      <c r="D48" s="50">
        <v>77.792296717898921</v>
      </c>
      <c r="E48" s="50">
        <v>77.921400481690597</v>
      </c>
      <c r="F48" s="50">
        <v>78.218165876508976</v>
      </c>
      <c r="G48" s="50">
        <v>78.495480229909589</v>
      </c>
      <c r="H48" s="50">
        <v>78.540003563694441</v>
      </c>
      <c r="I48" s="50">
        <v>78.576019076904728</v>
      </c>
      <c r="J48" s="50">
        <v>78.779694929090965</v>
      </c>
      <c r="K48" s="50">
        <v>78.870012220456573</v>
      </c>
      <c r="L48" s="50">
        <v>79.010224543194454</v>
      </c>
      <c r="M48" s="50">
        <v>79.326851728454628</v>
      </c>
      <c r="N48" s="50">
        <v>79.220990326387735</v>
      </c>
    </row>
    <row r="49" spans="1:14" x14ac:dyDescent="0.25">
      <c r="A49" s="51" t="s">
        <v>47</v>
      </c>
      <c r="B49" s="51"/>
      <c r="C49" s="52">
        <v>82.326923898478299</v>
      </c>
      <c r="D49" s="52">
        <v>81.725825929008096</v>
      </c>
      <c r="E49" s="52">
        <v>81.796403307364145</v>
      </c>
      <c r="F49" s="52">
        <v>82.017871531676363</v>
      </c>
      <c r="G49" s="52">
        <v>82.226642398059298</v>
      </c>
      <c r="H49" s="52">
        <v>82.230116530519126</v>
      </c>
      <c r="I49" s="52">
        <v>82.231051761792514</v>
      </c>
      <c r="J49" s="52">
        <v>82.381974630235874</v>
      </c>
      <c r="K49" s="52">
        <v>82.435921815822596</v>
      </c>
      <c r="L49" s="52">
        <v>82.536961015918223</v>
      </c>
      <c r="M49" s="52">
        <v>82.789331960023773</v>
      </c>
      <c r="N49" s="52">
        <v>82.676304756966886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9</v>
      </c>
      <c r="B1" s="56"/>
      <c r="C1" s="56"/>
      <c r="D1" s="56"/>
      <c r="E1" s="56"/>
    </row>
    <row r="2" spans="1:14" x14ac:dyDescent="0.25">
      <c r="A2" s="57" t="s">
        <v>78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8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59" t="s">
        <v>10</v>
      </c>
      <c r="B8" s="59"/>
      <c r="C8" s="21">
        <v>10731</v>
      </c>
      <c r="D8" s="21">
        <v>10757.401028406402</v>
      </c>
      <c r="E8" s="21">
        <v>10771.777320863694</v>
      </c>
      <c r="F8" s="21">
        <v>10781.473711151884</v>
      </c>
      <c r="G8" s="21">
        <v>10792.951566370175</v>
      </c>
      <c r="H8" s="21">
        <v>10803.144547972988</v>
      </c>
      <c r="I8" s="21">
        <v>10809.746354101415</v>
      </c>
      <c r="J8" s="21">
        <v>10813.834457750901</v>
      </c>
      <c r="K8" s="21">
        <v>10814.542622206362</v>
      </c>
      <c r="L8" s="21">
        <v>10811.081769479442</v>
      </c>
      <c r="M8" s="21">
        <v>10807.142151397762</v>
      </c>
      <c r="N8" s="21">
        <v>10803.325888050402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34</v>
      </c>
      <c r="B10" s="25"/>
      <c r="C10" s="26">
        <f>SUM(C11:C12)</f>
        <v>89.987733556962837</v>
      </c>
      <c r="D10" s="26">
        <f t="shared" ref="D10:N10" si="0">SUM(D11:D12)</f>
        <v>90.758935630460897</v>
      </c>
      <c r="E10" s="26">
        <f t="shared" si="0"/>
        <v>89.862391131802511</v>
      </c>
      <c r="F10" s="26">
        <f t="shared" si="0"/>
        <v>89.313613007299736</v>
      </c>
      <c r="G10" s="26">
        <f t="shared" si="0"/>
        <v>88.480084730294323</v>
      </c>
      <c r="H10" s="26">
        <f t="shared" si="0"/>
        <v>87.761165367859746</v>
      </c>
      <c r="I10" s="26">
        <f t="shared" si="0"/>
        <v>87.042149367368694</v>
      </c>
      <c r="J10" s="26">
        <f t="shared" si="0"/>
        <v>86.297699475827031</v>
      </c>
      <c r="K10" s="26">
        <f t="shared" si="0"/>
        <v>84.591992012683761</v>
      </c>
      <c r="L10" s="26">
        <f t="shared" si="0"/>
        <v>83.57853405734005</v>
      </c>
      <c r="M10" s="26">
        <f t="shared" si="0"/>
        <v>82.265131555885077</v>
      </c>
      <c r="N10" s="26">
        <f t="shared" si="0"/>
        <v>81.058605499769243</v>
      </c>
    </row>
    <row r="11" spans="1:14" x14ac:dyDescent="0.25">
      <c r="A11" s="20" t="s">
        <v>35</v>
      </c>
      <c r="B11" s="18"/>
      <c r="C11" s="22">
        <v>46.084627185232478</v>
      </c>
      <c r="D11" s="22">
        <v>46.472948967404683</v>
      </c>
      <c r="E11" s="22">
        <v>45.933717170819946</v>
      </c>
      <c r="F11" s="22">
        <v>45.657264490493347</v>
      </c>
      <c r="G11" s="22">
        <v>45.054276273708147</v>
      </c>
      <c r="H11" s="22">
        <v>44.823768186859787</v>
      </c>
      <c r="I11" s="22">
        <v>44.634715284597455</v>
      </c>
      <c r="J11" s="22">
        <v>44.34129492002576</v>
      </c>
      <c r="K11" s="22">
        <v>43.476959700417609</v>
      </c>
      <c r="L11" s="22">
        <v>42.871890526822099</v>
      </c>
      <c r="M11" s="22">
        <v>42.160879922391096</v>
      </c>
      <c r="N11" s="22">
        <v>41.461985449149751</v>
      </c>
    </row>
    <row r="12" spans="1:14" x14ac:dyDescent="0.25">
      <c r="A12" s="27" t="s">
        <v>36</v>
      </c>
      <c r="B12" s="28"/>
      <c r="C12" s="29">
        <v>43.90310637173036</v>
      </c>
      <c r="D12" s="29">
        <v>44.285986663056214</v>
      </c>
      <c r="E12" s="29">
        <v>43.928673960982564</v>
      </c>
      <c r="F12" s="29">
        <v>43.656348516806389</v>
      </c>
      <c r="G12" s="29">
        <v>43.425808456586175</v>
      </c>
      <c r="H12" s="29">
        <v>42.937397180999959</v>
      </c>
      <c r="I12" s="29">
        <v>42.407434082771239</v>
      </c>
      <c r="J12" s="29">
        <v>41.956404555801271</v>
      </c>
      <c r="K12" s="29">
        <v>41.115032312266152</v>
      </c>
      <c r="L12" s="29">
        <v>40.706643530517951</v>
      </c>
      <c r="M12" s="29">
        <v>40.10425163349398</v>
      </c>
      <c r="N12" s="29">
        <v>39.596620050619492</v>
      </c>
    </row>
    <row r="13" spans="1:14" x14ac:dyDescent="0.25">
      <c r="A13" s="33" t="s">
        <v>37</v>
      </c>
      <c r="B13" s="18"/>
      <c r="C13" s="26">
        <f>SUM(C14:C15)</f>
        <v>122.64975712680479</v>
      </c>
      <c r="D13" s="26">
        <f t="shared" ref="D13:N13" si="1">SUM(D14:D15)</f>
        <v>131.21971370984542</v>
      </c>
      <c r="E13" s="26">
        <f t="shared" si="1"/>
        <v>133.01635324903151</v>
      </c>
      <c r="F13" s="26">
        <f t="shared" si="1"/>
        <v>132.86529716036216</v>
      </c>
      <c r="G13" s="26">
        <f t="shared" si="1"/>
        <v>133.21980583646956</v>
      </c>
      <c r="H13" s="26">
        <f t="shared" si="1"/>
        <v>136.27325238067624</v>
      </c>
      <c r="I13" s="26">
        <f t="shared" si="1"/>
        <v>139.14183834297461</v>
      </c>
      <c r="J13" s="26">
        <f t="shared" si="1"/>
        <v>140.03785465061628</v>
      </c>
      <c r="K13" s="26">
        <f t="shared" si="1"/>
        <v>141.55342060227423</v>
      </c>
      <c r="L13" s="26">
        <f t="shared" si="1"/>
        <v>142.57800638340632</v>
      </c>
      <c r="M13" s="26">
        <f t="shared" si="1"/>
        <v>141.96346387937291</v>
      </c>
      <c r="N13" s="26">
        <f t="shared" si="1"/>
        <v>146.42934682960805</v>
      </c>
    </row>
    <row r="14" spans="1:14" x14ac:dyDescent="0.25">
      <c r="A14" s="20" t="s">
        <v>38</v>
      </c>
      <c r="B14" s="18"/>
      <c r="C14" s="22">
        <v>59.658266803051561</v>
      </c>
      <c r="D14" s="22">
        <v>63.797534090289439</v>
      </c>
      <c r="E14" s="22">
        <v>64.85724714919975</v>
      </c>
      <c r="F14" s="22">
        <v>65.189884132830386</v>
      </c>
      <c r="G14" s="22">
        <v>65.635656065657798</v>
      </c>
      <c r="H14" s="22">
        <v>67.289399581649036</v>
      </c>
      <c r="I14" s="22">
        <v>68.546022842076567</v>
      </c>
      <c r="J14" s="22">
        <v>69.056588844479734</v>
      </c>
      <c r="K14" s="22">
        <v>69.791922260263036</v>
      </c>
      <c r="L14" s="22">
        <v>70.36028533145813</v>
      </c>
      <c r="M14" s="22">
        <v>70.040892863924967</v>
      </c>
      <c r="N14" s="22">
        <v>72.158042358710077</v>
      </c>
    </row>
    <row r="15" spans="1:14" x14ac:dyDescent="0.25">
      <c r="A15" s="10" t="s">
        <v>39</v>
      </c>
      <c r="B15" s="12"/>
      <c r="C15" s="23">
        <v>62.991490323753219</v>
      </c>
      <c r="D15" s="23">
        <v>67.422179619555976</v>
      </c>
      <c r="E15" s="23">
        <v>68.15910609983176</v>
      </c>
      <c r="F15" s="23">
        <v>67.675413027531761</v>
      </c>
      <c r="G15" s="23">
        <v>67.584149770811763</v>
      </c>
      <c r="H15" s="23">
        <v>68.98385279902719</v>
      </c>
      <c r="I15" s="23">
        <v>70.595815500898027</v>
      </c>
      <c r="J15" s="23">
        <v>70.981265806136548</v>
      </c>
      <c r="K15" s="23">
        <v>71.76149834201118</v>
      </c>
      <c r="L15" s="23">
        <v>72.217721051948203</v>
      </c>
      <c r="M15" s="23">
        <v>71.922571015447957</v>
      </c>
      <c r="N15" s="23">
        <v>74.271304470897974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11</v>
      </c>
      <c r="B17" s="15"/>
      <c r="C17" s="32">
        <f>C10-C13</f>
        <v>-32.662023569841949</v>
      </c>
      <c r="D17" s="32">
        <f t="shared" ref="D17:N17" si="2">D10-D13</f>
        <v>-40.460778079384525</v>
      </c>
      <c r="E17" s="32">
        <f t="shared" si="2"/>
        <v>-43.153962117229</v>
      </c>
      <c r="F17" s="32">
        <f t="shared" si="2"/>
        <v>-43.551684153062425</v>
      </c>
      <c r="G17" s="32">
        <f t="shared" si="2"/>
        <v>-44.739721106175239</v>
      </c>
      <c r="H17" s="32">
        <f t="shared" si="2"/>
        <v>-48.512087012816494</v>
      </c>
      <c r="I17" s="32">
        <f t="shared" si="2"/>
        <v>-52.099688975605915</v>
      </c>
      <c r="J17" s="32">
        <f t="shared" si="2"/>
        <v>-53.740155174789251</v>
      </c>
      <c r="K17" s="32">
        <f t="shared" si="2"/>
        <v>-56.961428589590469</v>
      </c>
      <c r="L17" s="32">
        <f t="shared" si="2"/>
        <v>-58.999472326066268</v>
      </c>
      <c r="M17" s="32">
        <f t="shared" si="2"/>
        <v>-59.698332323487833</v>
      </c>
      <c r="N17" s="32">
        <f t="shared" si="2"/>
        <v>-65.370741329838808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40</v>
      </c>
      <c r="B19" s="63"/>
      <c r="C19" s="26">
        <f>SUM(C20:C21)</f>
        <v>468.82059652346072</v>
      </c>
      <c r="D19" s="26">
        <f t="shared" ref="D19:N19" si="3">SUM(D20:D21)</f>
        <v>465.69608484913829</v>
      </c>
      <c r="E19" s="26">
        <f t="shared" si="3"/>
        <v>464.44191972206545</v>
      </c>
      <c r="F19" s="26">
        <f t="shared" si="3"/>
        <v>465.75760244692862</v>
      </c>
      <c r="G19" s="26">
        <f t="shared" si="3"/>
        <v>466.3725624153231</v>
      </c>
      <c r="H19" s="26">
        <f t="shared" si="3"/>
        <v>465.61865220579659</v>
      </c>
      <c r="I19" s="26">
        <f t="shared" si="3"/>
        <v>466.18787405761748</v>
      </c>
      <c r="J19" s="26">
        <f t="shared" si="3"/>
        <v>465.79903544397609</v>
      </c>
      <c r="K19" s="26">
        <f t="shared" si="3"/>
        <v>465.20518450409418</v>
      </c>
      <c r="L19" s="26">
        <f t="shared" si="3"/>
        <v>466.03077129174432</v>
      </c>
      <c r="M19" s="26">
        <f t="shared" si="3"/>
        <v>466.62505166537881</v>
      </c>
      <c r="N19" s="26">
        <f t="shared" si="3"/>
        <v>466.0858190981719</v>
      </c>
    </row>
    <row r="20" spans="1:14" x14ac:dyDescent="0.25">
      <c r="A20" s="60" t="s">
        <v>41</v>
      </c>
      <c r="B20" s="60"/>
      <c r="C20" s="22">
        <v>233.48263021726763</v>
      </c>
      <c r="D20" s="22">
        <v>230.96603843795896</v>
      </c>
      <c r="E20" s="22">
        <v>229.95023439423528</v>
      </c>
      <c r="F20" s="22">
        <v>230.76218039287667</v>
      </c>
      <c r="G20" s="22">
        <v>230.8928382846907</v>
      </c>
      <c r="H20" s="22">
        <v>230.95686212717285</v>
      </c>
      <c r="I20" s="22">
        <v>231.52801201232546</v>
      </c>
      <c r="J20" s="22">
        <v>231.20250923070537</v>
      </c>
      <c r="K20" s="22">
        <v>230.40162123484058</v>
      </c>
      <c r="L20" s="22">
        <v>231.34503449832513</v>
      </c>
      <c r="M20" s="22">
        <v>231.46275728461032</v>
      </c>
      <c r="N20" s="22">
        <v>231.2130334757974</v>
      </c>
    </row>
    <row r="21" spans="1:14" x14ac:dyDescent="0.25">
      <c r="A21" s="27" t="s">
        <v>42</v>
      </c>
      <c r="B21" s="27"/>
      <c r="C21" s="29">
        <v>235.33796630619312</v>
      </c>
      <c r="D21" s="29">
        <v>234.73004641117933</v>
      </c>
      <c r="E21" s="29">
        <v>234.49168532783017</v>
      </c>
      <c r="F21" s="29">
        <v>234.99542205405194</v>
      </c>
      <c r="G21" s="29">
        <v>235.47972413063241</v>
      </c>
      <c r="H21" s="29">
        <v>234.66179007862374</v>
      </c>
      <c r="I21" s="29">
        <v>234.65986204529204</v>
      </c>
      <c r="J21" s="29">
        <v>234.59652621327069</v>
      </c>
      <c r="K21" s="29">
        <v>234.80356326925357</v>
      </c>
      <c r="L21" s="29">
        <v>234.68573679341918</v>
      </c>
      <c r="M21" s="29">
        <v>235.16229438076849</v>
      </c>
      <c r="N21" s="29">
        <v>234.87278562237452</v>
      </c>
    </row>
    <row r="22" spans="1:14" x14ac:dyDescent="0.25">
      <c r="A22" s="63" t="s">
        <v>45</v>
      </c>
      <c r="B22" s="63"/>
      <c r="C22" s="26">
        <f>SUM(C23:C24)</f>
        <v>409.75754454721744</v>
      </c>
      <c r="D22" s="26">
        <f t="shared" ref="D22:N22" si="4">SUM(D23:D24)</f>
        <v>410.85901431246117</v>
      </c>
      <c r="E22" s="26">
        <f t="shared" si="4"/>
        <v>411.59156731664746</v>
      </c>
      <c r="F22" s="26">
        <f t="shared" si="4"/>
        <v>410.72806307557494</v>
      </c>
      <c r="G22" s="26">
        <f t="shared" si="4"/>
        <v>411.43985970633565</v>
      </c>
      <c r="H22" s="26">
        <f t="shared" si="4"/>
        <v>410.50475906455023</v>
      </c>
      <c r="I22" s="26">
        <f t="shared" si="4"/>
        <v>410.0000814325262</v>
      </c>
      <c r="J22" s="26">
        <f t="shared" si="4"/>
        <v>411.35071581372779</v>
      </c>
      <c r="K22" s="26">
        <f t="shared" si="4"/>
        <v>411.70460864142137</v>
      </c>
      <c r="L22" s="26">
        <f t="shared" si="4"/>
        <v>410.97091704735965</v>
      </c>
      <c r="M22" s="26">
        <f t="shared" si="4"/>
        <v>410.74298268925151</v>
      </c>
      <c r="N22" s="26">
        <f t="shared" si="4"/>
        <v>410.46001887395028</v>
      </c>
    </row>
    <row r="23" spans="1:14" x14ac:dyDescent="0.25">
      <c r="A23" s="60" t="s">
        <v>43</v>
      </c>
      <c r="B23" s="60"/>
      <c r="C23" s="23">
        <v>204.77357761957313</v>
      </c>
      <c r="D23" s="22">
        <v>205.124264625617</v>
      </c>
      <c r="E23" s="22">
        <v>206.14238920250611</v>
      </c>
      <c r="F23" s="22">
        <v>205.95769649539139</v>
      </c>
      <c r="G23" s="22">
        <v>206.61012892512858</v>
      </c>
      <c r="H23" s="22">
        <v>205.92048328489128</v>
      </c>
      <c r="I23" s="22">
        <v>205.66144278321832</v>
      </c>
      <c r="J23" s="22">
        <v>205.9614352459084</v>
      </c>
      <c r="K23" s="22">
        <v>206.73082306366391</v>
      </c>
      <c r="L23" s="22">
        <v>205.96580705262386</v>
      </c>
      <c r="M23" s="22">
        <v>205.45651537204972</v>
      </c>
      <c r="N23" s="22">
        <v>205.72043866163617</v>
      </c>
    </row>
    <row r="24" spans="1:14" x14ac:dyDescent="0.25">
      <c r="A24" s="10" t="s">
        <v>44</v>
      </c>
      <c r="B24" s="10"/>
      <c r="C24" s="23">
        <v>204.98396692764433</v>
      </c>
      <c r="D24" s="23">
        <v>205.73474968684417</v>
      </c>
      <c r="E24" s="23">
        <v>205.44917811414135</v>
      </c>
      <c r="F24" s="23">
        <v>204.77036658018352</v>
      </c>
      <c r="G24" s="23">
        <v>204.82973078120708</v>
      </c>
      <c r="H24" s="23">
        <v>204.58427577965895</v>
      </c>
      <c r="I24" s="23">
        <v>204.33863864930788</v>
      </c>
      <c r="J24" s="23">
        <v>205.38928056781938</v>
      </c>
      <c r="K24" s="23">
        <v>204.97378557775744</v>
      </c>
      <c r="L24" s="23">
        <v>205.00510999473579</v>
      </c>
      <c r="M24" s="23">
        <v>205.28646731720178</v>
      </c>
      <c r="N24" s="23">
        <v>204.73958021231411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12</v>
      </c>
      <c r="B26" s="62"/>
      <c r="C26" s="32">
        <f>C19-C22</f>
        <v>59.063051976243287</v>
      </c>
      <c r="D26" s="32">
        <f t="shared" ref="D26:N26" si="5">D19-D22</f>
        <v>54.837070536677118</v>
      </c>
      <c r="E26" s="32">
        <f t="shared" si="5"/>
        <v>52.850352405417993</v>
      </c>
      <c r="F26" s="32">
        <f t="shared" si="5"/>
        <v>55.029539371353678</v>
      </c>
      <c r="G26" s="32">
        <f t="shared" si="5"/>
        <v>54.932702708987449</v>
      </c>
      <c r="H26" s="32">
        <f t="shared" si="5"/>
        <v>55.113893141246365</v>
      </c>
      <c r="I26" s="32">
        <f t="shared" si="5"/>
        <v>56.187792625091276</v>
      </c>
      <c r="J26" s="32">
        <f t="shared" si="5"/>
        <v>54.448319630248307</v>
      </c>
      <c r="K26" s="32">
        <f t="shared" si="5"/>
        <v>53.500575862672804</v>
      </c>
      <c r="L26" s="32">
        <f t="shared" si="5"/>
        <v>55.059854244384667</v>
      </c>
      <c r="M26" s="32">
        <f t="shared" si="5"/>
        <v>55.8820689761273</v>
      </c>
      <c r="N26" s="32">
        <f t="shared" si="5"/>
        <v>55.625800224221621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29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13</v>
      </c>
      <c r="B30" s="62"/>
      <c r="C30" s="32">
        <f>C17+C26+C28</f>
        <v>26.401028406401338</v>
      </c>
      <c r="D30" s="32">
        <f t="shared" ref="D30:N30" si="6">D17+D26+D28</f>
        <v>14.376292457292593</v>
      </c>
      <c r="E30" s="32">
        <f t="shared" si="6"/>
        <v>9.6963902881889936</v>
      </c>
      <c r="F30" s="32">
        <f t="shared" si="6"/>
        <v>11.477855218291253</v>
      </c>
      <c r="G30" s="32">
        <f t="shared" si="6"/>
        <v>10.19298160281221</v>
      </c>
      <c r="H30" s="32">
        <f t="shared" si="6"/>
        <v>6.601806128429871</v>
      </c>
      <c r="I30" s="32">
        <f t="shared" si="6"/>
        <v>4.0881036494853618</v>
      </c>
      <c r="J30" s="32">
        <f t="shared" si="6"/>
        <v>0.70816445545905538</v>
      </c>
      <c r="K30" s="32">
        <f t="shared" si="6"/>
        <v>-3.4608527269176648</v>
      </c>
      <c r="L30" s="32">
        <f t="shared" si="6"/>
        <v>-3.9396180816816013</v>
      </c>
      <c r="M30" s="32">
        <f t="shared" si="6"/>
        <v>-3.8162633473605325</v>
      </c>
      <c r="N30" s="32">
        <f t="shared" si="6"/>
        <v>-9.7449411056171868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14</v>
      </c>
      <c r="B32" s="59"/>
      <c r="C32" s="21">
        <v>10757.401028406402</v>
      </c>
      <c r="D32" s="21">
        <v>10771.777320863694</v>
      </c>
      <c r="E32" s="21">
        <v>10781.473711151884</v>
      </c>
      <c r="F32" s="21">
        <v>10792.951566370175</v>
      </c>
      <c r="G32" s="21">
        <v>10803.144547972988</v>
      </c>
      <c r="H32" s="21">
        <v>10809.746354101415</v>
      </c>
      <c r="I32" s="21">
        <v>10813.834457750901</v>
      </c>
      <c r="J32" s="21">
        <v>10814.542622206362</v>
      </c>
      <c r="K32" s="21">
        <v>10811.081769479442</v>
      </c>
      <c r="L32" s="21">
        <v>10807.142151397762</v>
      </c>
      <c r="M32" s="21">
        <v>10803.325888050402</v>
      </c>
      <c r="N32" s="21">
        <v>10793.580946944785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2.4602579821453308E-3</v>
      </c>
      <c r="D34" s="39">
        <f t="shared" ref="D34:N34" si="7">(D32/D8)-1</f>
        <v>1.336409456087928E-3</v>
      </c>
      <c r="E34" s="39">
        <f t="shared" si="7"/>
        <v>9.0016623992128508E-4</v>
      </c>
      <c r="F34" s="39">
        <f t="shared" si="7"/>
        <v>1.0645905676529566E-3</v>
      </c>
      <c r="G34" s="39">
        <f t="shared" si="7"/>
        <v>9.4441094635988598E-4</v>
      </c>
      <c r="H34" s="39">
        <f t="shared" si="7"/>
        <v>6.1110041609735433E-4</v>
      </c>
      <c r="I34" s="39">
        <f t="shared" si="7"/>
        <v>3.7818682470147635E-4</v>
      </c>
      <c r="J34" s="39">
        <f t="shared" si="7"/>
        <v>6.5486896274169482E-5</v>
      </c>
      <c r="K34" s="39">
        <f t="shared" si="7"/>
        <v>-3.2001840926798586E-4</v>
      </c>
      <c r="L34" s="39">
        <f t="shared" si="7"/>
        <v>-3.6440553921279761E-4</v>
      </c>
      <c r="M34" s="39">
        <f t="shared" si="7"/>
        <v>-3.5312419267718997E-4</v>
      </c>
      <c r="N34" s="39">
        <f t="shared" si="7"/>
        <v>-9.0203157866375339E-4</v>
      </c>
    </row>
    <row r="35" spans="1:14" ht="15.75" thickBot="1" x14ac:dyDescent="0.3">
      <c r="A35" s="40" t="s">
        <v>16</v>
      </c>
      <c r="B35" s="41"/>
      <c r="C35" s="42">
        <f>(C32/$C$8)-1</f>
        <v>2.4602579821453308E-3</v>
      </c>
      <c r="D35" s="42">
        <f t="shared" ref="D35:N35" si="8">(D32/$C$8)-1</f>
        <v>3.7999553502650052E-3</v>
      </c>
      <c r="E35" s="42">
        <f t="shared" si="8"/>
        <v>4.7035421817056555E-3</v>
      </c>
      <c r="F35" s="42">
        <f t="shared" si="8"/>
        <v>5.7731400959999402E-3</v>
      </c>
      <c r="G35" s="42">
        <f t="shared" si="8"/>
        <v>6.7230032590614996E-3</v>
      </c>
      <c r="H35" s="42">
        <f t="shared" si="8"/>
        <v>7.3382121052478766E-3</v>
      </c>
      <c r="I35" s="42">
        <f t="shared" si="8"/>
        <v>7.7191741450843843E-3</v>
      </c>
      <c r="J35" s="42">
        <f t="shared" si="8"/>
        <v>7.7851665461150521E-3</v>
      </c>
      <c r="K35" s="42">
        <f t="shared" si="8"/>
        <v>7.4626567402331645E-3</v>
      </c>
      <c r="L35" s="42">
        <f t="shared" si="8"/>
        <v>7.0955317675671647E-3</v>
      </c>
      <c r="M35" s="42">
        <f t="shared" si="8"/>
        <v>6.7399019709628583E-3</v>
      </c>
      <c r="N35" s="42">
        <f t="shared" si="8"/>
        <v>5.8317907878842057E-3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1.621143346979492</v>
      </c>
      <c r="D41" s="47">
        <v>1.6301816937718598</v>
      </c>
      <c r="E41" s="47">
        <v>1.6161630296485288</v>
      </c>
      <c r="F41" s="47">
        <v>1.6141321167389753</v>
      </c>
      <c r="G41" s="47">
        <v>1.6132659909237812</v>
      </c>
      <c r="H41" s="47">
        <v>1.6187977283689698</v>
      </c>
      <c r="I41" s="47">
        <v>1.6272545109482164</v>
      </c>
      <c r="J41" s="47">
        <v>1.6387276938427278</v>
      </c>
      <c r="K41" s="47">
        <v>1.635728507666216</v>
      </c>
      <c r="L41" s="47">
        <v>1.647226683356646</v>
      </c>
      <c r="M41" s="47">
        <v>1.6536591133220704</v>
      </c>
      <c r="N41" s="47">
        <v>1.6633431645161407</v>
      </c>
    </row>
    <row r="43" spans="1:14" x14ac:dyDescent="0.25">
      <c r="A43" s="48" t="s">
        <v>32</v>
      </c>
      <c r="B43" s="48"/>
      <c r="C43" s="49">
        <v>88.264552002741226</v>
      </c>
      <c r="D43" s="49">
        <v>92.119914819951887</v>
      </c>
      <c r="E43" s="49">
        <v>91.432054905846826</v>
      </c>
      <c r="F43" s="49">
        <v>89.541281529684881</v>
      </c>
      <c r="G43" s="49">
        <v>87.804457767039167</v>
      </c>
      <c r="H43" s="49">
        <v>87.69948246615516</v>
      </c>
      <c r="I43" s="49">
        <v>87.645640191775016</v>
      </c>
      <c r="J43" s="49">
        <v>86.436073486523071</v>
      </c>
      <c r="K43" s="49">
        <v>85.959995643164461</v>
      </c>
      <c r="L43" s="49">
        <v>85.16104379955128</v>
      </c>
      <c r="M43" s="49">
        <v>83.222077724689711</v>
      </c>
      <c r="N43" s="49">
        <v>84.0972038826785</v>
      </c>
    </row>
    <row r="44" spans="1:14" x14ac:dyDescent="0.25">
      <c r="A44" s="19" t="s">
        <v>48</v>
      </c>
      <c r="B44" s="19"/>
      <c r="C44" s="50">
        <v>89.338927240595794</v>
      </c>
      <c r="D44" s="50">
        <v>92.119914819951916</v>
      </c>
      <c r="E44" s="50">
        <v>91.217044385374251</v>
      </c>
      <c r="F44" s="50">
        <v>89.146085007860393</v>
      </c>
      <c r="G44" s="50">
        <v>87.258806856329514</v>
      </c>
      <c r="H44" s="50">
        <v>86.979948502330913</v>
      </c>
      <c r="I44" s="50">
        <v>86.773179294895868</v>
      </c>
      <c r="J44" s="50">
        <v>85.450981055266581</v>
      </c>
      <c r="K44" s="50">
        <v>84.866181137143897</v>
      </c>
      <c r="L44" s="50">
        <v>83.988942790143582</v>
      </c>
      <c r="M44" s="50">
        <v>81.957217171699043</v>
      </c>
      <c r="N44" s="50">
        <v>82.720070677623539</v>
      </c>
    </row>
    <row r="45" spans="1:14" x14ac:dyDescent="0.25">
      <c r="A45" s="51" t="s">
        <v>49</v>
      </c>
      <c r="B45" s="51"/>
      <c r="C45" s="52">
        <v>87.270585168564523</v>
      </c>
      <c r="D45" s="52">
        <v>92.119914819951902</v>
      </c>
      <c r="E45" s="52">
        <v>91.637592851785925</v>
      </c>
      <c r="F45" s="52">
        <v>89.925291044010308</v>
      </c>
      <c r="G45" s="52">
        <v>88.340949026188738</v>
      </c>
      <c r="H45" s="52">
        <v>88.412905326205504</v>
      </c>
      <c r="I45" s="52">
        <v>88.509721754974336</v>
      </c>
      <c r="J45" s="52">
        <v>87.416499264864214</v>
      </c>
      <c r="K45" s="52">
        <v>87.051177994941483</v>
      </c>
      <c r="L45" s="52">
        <v>86.334895149647465</v>
      </c>
      <c r="M45" s="52">
        <v>84.49194170787672</v>
      </c>
      <c r="N45" s="52">
        <v>85.479789995246108</v>
      </c>
    </row>
    <row r="47" spans="1:14" x14ac:dyDescent="0.25">
      <c r="A47" s="48" t="s">
        <v>33</v>
      </c>
      <c r="B47" s="48"/>
      <c r="C47" s="49">
        <v>81.003900764790913</v>
      </c>
      <c r="D47" s="49">
        <v>80.464243914168748</v>
      </c>
      <c r="E47" s="49">
        <v>80.556800997713935</v>
      </c>
      <c r="F47" s="49">
        <v>80.80200492403705</v>
      </c>
      <c r="G47" s="49">
        <v>81.033693144597521</v>
      </c>
      <c r="H47" s="49">
        <v>81.048373307846148</v>
      </c>
      <c r="I47" s="49">
        <v>81.067454950067329</v>
      </c>
      <c r="J47" s="49">
        <v>81.242581037066657</v>
      </c>
      <c r="K47" s="49">
        <v>81.313684026461431</v>
      </c>
      <c r="L47" s="49">
        <v>81.428932216468667</v>
      </c>
      <c r="M47" s="49">
        <v>81.710209268808782</v>
      </c>
      <c r="N47" s="49">
        <v>81.595664570160537</v>
      </c>
    </row>
    <row r="48" spans="1:14" x14ac:dyDescent="0.25">
      <c r="A48" s="19" t="s">
        <v>46</v>
      </c>
      <c r="B48" s="19"/>
      <c r="C48" s="50">
        <v>78.860691111139204</v>
      </c>
      <c r="D48" s="50">
        <v>78.465812550237587</v>
      </c>
      <c r="E48" s="50">
        <v>78.593212517057651</v>
      </c>
      <c r="F48" s="50">
        <v>78.887999440950736</v>
      </c>
      <c r="G48" s="50">
        <v>79.163336810795442</v>
      </c>
      <c r="H48" s="50">
        <v>79.20622499893004</v>
      </c>
      <c r="I48" s="50">
        <v>79.240690395781797</v>
      </c>
      <c r="J48" s="50">
        <v>79.442562967228696</v>
      </c>
      <c r="K48" s="50">
        <v>79.531359956294835</v>
      </c>
      <c r="L48" s="50">
        <v>79.669936138276853</v>
      </c>
      <c r="M48" s="50">
        <v>79.984667641379701</v>
      </c>
      <c r="N48" s="50">
        <v>79.877681655189676</v>
      </c>
    </row>
    <row r="49" spans="1:14" x14ac:dyDescent="0.25">
      <c r="A49" s="51" t="s">
        <v>47</v>
      </c>
      <c r="B49" s="51"/>
      <c r="C49" s="52">
        <v>82.919075319479603</v>
      </c>
      <c r="D49" s="52">
        <v>82.316525320418705</v>
      </c>
      <c r="E49" s="52">
        <v>82.38529372518569</v>
      </c>
      <c r="F49" s="52">
        <v>82.604908898757287</v>
      </c>
      <c r="G49" s="52">
        <v>82.811904748064109</v>
      </c>
      <c r="H49" s="52">
        <v>82.813582991514295</v>
      </c>
      <c r="I49" s="52">
        <v>82.812911617554676</v>
      </c>
      <c r="J49" s="52">
        <v>82.96219547986756</v>
      </c>
      <c r="K49" s="52">
        <v>83.014650382871281</v>
      </c>
      <c r="L49" s="52">
        <v>83.114156866804123</v>
      </c>
      <c r="M49" s="52">
        <v>83.364712927546989</v>
      </c>
      <c r="N49" s="52">
        <v>83.250201744589901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28F83C-1DD6-49B9-AAF7-FA6A6FCBC839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1543e12e-b41e-4b3f-8a83-41e12152c6a2"/>
    <ds:schemaRef ds:uri="4ea622ab-6d0b-4c8a-8736-27bd26b1fd54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Area Codes</vt:lpstr>
      <vt:lpstr>Angus</vt:lpstr>
      <vt:lpstr>ArbroEaL</vt:lpstr>
      <vt:lpstr>ArbrWLaF</vt:lpstr>
      <vt:lpstr>Brechina</vt:lpstr>
      <vt:lpstr>Carnoust</vt:lpstr>
      <vt:lpstr>Forfaran</vt:lpstr>
      <vt:lpstr>Kirriemu</vt:lpstr>
      <vt:lpstr>Monifiet</vt:lpstr>
      <vt:lpstr>Montrose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2020-07-30T10:28:19Z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